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27.xml" ContentType="application/vnd.openxmlformats-officedocument.spreadsheetml.externalLink+xml"/>
  <Override PartName="/xl/externalLinks/externalLink128.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35.xml" ContentType="application/vnd.openxmlformats-officedocument.spreadsheetml.externalLink+xml"/>
  <Override PartName="/xl/externalLinks/externalLink136.xml" ContentType="application/vnd.openxmlformats-officedocument.spreadsheetml.externalLink+xml"/>
  <Override PartName="/xl/externalLinks/externalLink137.xml" ContentType="application/vnd.openxmlformats-officedocument.spreadsheetml.externalLink+xml"/>
  <Override PartName="/xl/externalLinks/externalLink138.xml" ContentType="application/vnd.openxmlformats-officedocument.spreadsheetml.externalLink+xml"/>
  <Override PartName="/xl/externalLinks/externalLink139.xml" ContentType="application/vnd.openxmlformats-officedocument.spreadsheetml.externalLink+xml"/>
  <Override PartName="/xl/externalLinks/externalLink140.xml" ContentType="application/vnd.openxmlformats-officedocument.spreadsheetml.externalLink+xml"/>
  <Override PartName="/xl/externalLinks/externalLink141.xml" ContentType="application/vnd.openxmlformats-officedocument.spreadsheetml.externalLink+xml"/>
  <Override PartName="/xl/externalLinks/externalLink142.xml" ContentType="application/vnd.openxmlformats-officedocument.spreadsheetml.externalLink+xml"/>
  <Override PartName="/xl/externalLinks/externalLink143.xml" ContentType="application/vnd.openxmlformats-officedocument.spreadsheetml.externalLink+xml"/>
  <Override PartName="/xl/externalLinks/externalLink144.xml" ContentType="application/vnd.openxmlformats-officedocument.spreadsheetml.externalLink+xml"/>
  <Override PartName="/xl/externalLinks/externalLink145.xml" ContentType="application/vnd.openxmlformats-officedocument.spreadsheetml.externalLink+xml"/>
  <Override PartName="/xl/externalLinks/externalLink146.xml" ContentType="application/vnd.openxmlformats-officedocument.spreadsheetml.externalLink+xml"/>
  <Override PartName="/xl/externalLinks/externalLink147.xml" ContentType="application/vnd.openxmlformats-officedocument.spreadsheetml.externalLink+xml"/>
  <Override PartName="/xl/externalLinks/externalLink148.xml" ContentType="application/vnd.openxmlformats-officedocument.spreadsheetml.externalLink+xml"/>
  <Override PartName="/xl/externalLinks/externalLink149.xml" ContentType="application/vnd.openxmlformats-officedocument.spreadsheetml.externalLink+xml"/>
  <Override PartName="/xl/externalLinks/externalLink150.xml" ContentType="application/vnd.openxmlformats-officedocument.spreadsheetml.externalLink+xml"/>
  <Override PartName="/xl/externalLinks/externalLink15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codeName="ThisWorkbook"/>
  <mc:AlternateContent xmlns:mc="http://schemas.openxmlformats.org/markup-compatibility/2006">
    <mc:Choice Requires="x15">
      <x15ac:absPath xmlns:x15ac="http://schemas.microsoft.com/office/spreadsheetml/2010/11/ac" url="D:\ASTA\Asta\SOTC\RE\"/>
    </mc:Choice>
  </mc:AlternateContent>
  <xr:revisionPtr revIDLastSave="0" documentId="13_ncr:1_{5EE7F260-734F-41C0-BEEE-86FB89A08C7E}" xr6:coauthVersionLast="47" xr6:coauthVersionMax="47" xr10:uidLastSave="{00000000-0000-0000-0000-000000000000}"/>
  <bookViews>
    <workbookView xWindow="-110" yWindow="-110" windowWidth="19420" windowHeight="10300" tabRatio="787" firstSheet="11" activeTab="21" xr2:uid="{00000000-000D-0000-FFFF-FFFF00000000}"/>
  </bookViews>
  <sheets>
    <sheet name="NA" sheetId="6" r:id="rId1"/>
    <sheet name="NA2" sheetId="8" r:id="rId2"/>
    <sheet name="RE-CS" sheetId="1" r:id="rId3"/>
    <sheet name="Sheet5" sheetId="34" r:id="rId4"/>
    <sheet name="seignorage " sheetId="3" r:id="rId5"/>
    <sheet name="GA (2)" sheetId="9" r:id="rId6"/>
    <sheet name="Abstract (2)" sheetId="10" r:id="rId7"/>
    <sheet name="RE" sheetId="13" r:id="rId8"/>
    <sheet name="CIVIL1" sheetId="14" r:id="rId9"/>
    <sheet name="ELE1" sheetId="16" r:id="rId10"/>
    <sheet name="ELV1" sheetId="17" r:id="rId11"/>
    <sheet name="FF" sheetId="18" r:id="rId12"/>
    <sheet name="EQP1" sheetId="19" r:id="rId13"/>
    <sheet name="AC" sheetId="20" r:id="rId14"/>
    <sheet name="P" sheetId="21" r:id="rId15"/>
    <sheet name="MGPS" sheetId="22" r:id="rId16"/>
    <sheet name="CIVIL2" sheetId="15" r:id="rId17"/>
    <sheet name="ELE2" sheetId="23" r:id="rId18"/>
    <sheet name="ELV2" sheetId="24" r:id="rId19"/>
    <sheet name="EQP2" sheetId="25" r:id="rId20"/>
    <sheet name="MGPS2" sheetId="27" r:id="rId21"/>
    <sheet name="Print" sheetId="29" r:id="rId22"/>
    <sheet name="Sheet1" sheetId="30" r:id="rId23"/>
    <sheet name="GA (3)" sheetId="31" r:id="rId24"/>
    <sheet name="GA (4)" sheetId="32" r:id="rId25"/>
    <sheet name="Abstract (3)" sheetId="33" r:id="rId26"/>
    <sheet name="Sheet5 (2)" sheetId="35" r:id="rId27"/>
  </sheets>
  <externalReferences>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 r:id="rId152"/>
    <externalReference r:id="rId153"/>
    <externalReference r:id="rId154"/>
    <externalReference r:id="rId155"/>
    <externalReference r:id="rId156"/>
    <externalReference r:id="rId157"/>
    <externalReference r:id="rId158"/>
    <externalReference r:id="rId159"/>
    <externalReference r:id="rId160"/>
    <externalReference r:id="rId161"/>
    <externalReference r:id="rId162"/>
    <externalReference r:id="rId163"/>
    <externalReference r:id="rId164"/>
    <externalReference r:id="rId165"/>
    <externalReference r:id="rId166"/>
    <externalReference r:id="rId167"/>
    <externalReference r:id="rId168"/>
    <externalReference r:id="rId169"/>
    <externalReference r:id="rId170"/>
    <externalReference r:id="rId171"/>
    <externalReference r:id="rId172"/>
    <externalReference r:id="rId173"/>
    <externalReference r:id="rId174"/>
    <externalReference r:id="rId175"/>
    <externalReference r:id="rId176"/>
    <externalReference r:id="rId177"/>
    <externalReference r:id="rId178"/>
  </externalReferences>
  <definedNames>
    <definedName name="\P" localSheetId="5">#REF!</definedName>
    <definedName name="\P" localSheetId="23">#REF!</definedName>
    <definedName name="\P" localSheetId="24">#REF!</definedName>
    <definedName name="\P" localSheetId="0">#REF!</definedName>
    <definedName name="\P" localSheetId="7">#REF!</definedName>
    <definedName name="\P" localSheetId="4">#REF!</definedName>
    <definedName name="\P">#REF!</definedName>
    <definedName name="____________________________________________________________________________________________can430">40.73</definedName>
    <definedName name="____________________________________________________________________________________________can435">43.3</definedName>
    <definedName name="___________________________________________________________________________________________can430">40.73</definedName>
    <definedName name="___________________________________________________________________________________________can435">43.3</definedName>
    <definedName name="__________________________________________________________________________________________can430">40.73</definedName>
    <definedName name="__________________________________________________________________________________________can435">43.3</definedName>
    <definedName name="_________________________________________________________________________________________bla1">[1]leads!$H$7</definedName>
    <definedName name="_________________________________________________________________________________________can430">40.73</definedName>
    <definedName name="_________________________________________________________________________________________can435">43.3</definedName>
    <definedName name="_________________________________________________________________________________________cur1">[2]r!$F$30</definedName>
    <definedName name="_________________________________________________________________________________________l1">[3]leads!$A$3:$E$108</definedName>
    <definedName name="_________________________________________________________________________________________l2">[2]r!$F$29</definedName>
    <definedName name="_________________________________________________________________________________________l4">[4]Sheet1!$W$2:$Y$103</definedName>
    <definedName name="_________________________________________________________________________________________l6">[2]r!$F$4</definedName>
    <definedName name="_________________________________________________________________________________________l7">[5]r!$F$4</definedName>
    <definedName name="_________________________________________________________________________________________l8">[2]r!$F$2</definedName>
    <definedName name="_________________________________________________________________________________________l9">[2]r!$F$3</definedName>
    <definedName name="_________________________________________________________________________________________mm1">[6]r!$F$4</definedName>
    <definedName name="_________________________________________________________________________________________mm11">[2]r!$F$4</definedName>
    <definedName name="_________________________________________________________________________________________mm111">[5]r!$F$4</definedName>
    <definedName name="_________________________________________________________________________________________rr3">[7]v!$A$2:$E$51</definedName>
    <definedName name="_________________________________________________________________________________________rrr1">[7]r!$B$1:$I$145</definedName>
    <definedName name="_________________________________________________________________________________________ss12">[8]rdamdata!$J$8</definedName>
    <definedName name="_________________________________________________________________________________________ss20">[8]rdamdata!$J$7</definedName>
    <definedName name="_________________________________________________________________________________________ss40">[8]rdamdata!$J$6</definedName>
    <definedName name="________________________________________________________________________________________bla1">[1]leads!$H$7</definedName>
    <definedName name="________________________________________________________________________________________can430">40.73</definedName>
    <definedName name="________________________________________________________________________________________can435">43.3</definedName>
    <definedName name="________________________________________________________________________________________cur1">[2]r!$F$30</definedName>
    <definedName name="________________________________________________________________________________________l1">[3]leads!$A$3:$E$108</definedName>
    <definedName name="________________________________________________________________________________________l2">[2]r!$F$29</definedName>
    <definedName name="________________________________________________________________________________________l4">[4]Sheet1!$W$2:$Y$103</definedName>
    <definedName name="________________________________________________________________________________________l6">[2]r!$F$4</definedName>
    <definedName name="________________________________________________________________________________________l7">[5]r!$F$4</definedName>
    <definedName name="________________________________________________________________________________________l8">[2]r!$F$2</definedName>
    <definedName name="________________________________________________________________________________________l9">[2]r!$F$3</definedName>
    <definedName name="________________________________________________________________________________________mm1">[6]r!$F$4</definedName>
    <definedName name="________________________________________________________________________________________mm11">[2]r!$F$4</definedName>
    <definedName name="________________________________________________________________________________________mm111">[5]r!$F$4</definedName>
    <definedName name="________________________________________________________________________________________rr3">[7]v!$A$2:$E$51</definedName>
    <definedName name="________________________________________________________________________________________rrr1">[7]r!$B$1:$I$145</definedName>
    <definedName name="________________________________________________________________________________________ss12">[8]rdamdata!$J$8</definedName>
    <definedName name="________________________________________________________________________________________ss20">[8]rdamdata!$J$7</definedName>
    <definedName name="________________________________________________________________________________________ss40">[8]rdamdata!$J$6</definedName>
    <definedName name="_______________________________________________________________________________________bla1">[1]leads!$H$7</definedName>
    <definedName name="_______________________________________________________________________________________can430">40.73</definedName>
    <definedName name="_______________________________________________________________________________________can435">43.3</definedName>
    <definedName name="_______________________________________________________________________________________cur1">[2]r!$F$30</definedName>
    <definedName name="_______________________________________________________________________________________l1">[3]leads!$A$3:$E$108</definedName>
    <definedName name="_______________________________________________________________________________________l12" localSheetId="7">#REF!</definedName>
    <definedName name="_______________________________________________________________________________________l12">#REF!</definedName>
    <definedName name="_______________________________________________________________________________________l2">[2]r!$F$29</definedName>
    <definedName name="_______________________________________________________________________________________l3" localSheetId="7">#REF!</definedName>
    <definedName name="_______________________________________________________________________________________l3">#REF!</definedName>
    <definedName name="_______________________________________________________________________________________l4">[4]Sheet1!$W$2:$Y$103</definedName>
    <definedName name="_______________________________________________________________________________________l5" localSheetId="7">#REF!</definedName>
    <definedName name="_______________________________________________________________________________________l5">#REF!</definedName>
    <definedName name="_______________________________________________________________________________________l6">[2]r!$F$4</definedName>
    <definedName name="_______________________________________________________________________________________l7">[5]r!$F$4</definedName>
    <definedName name="_______________________________________________________________________________________l8">[2]r!$F$2</definedName>
    <definedName name="_______________________________________________________________________________________l9">[2]r!$F$3</definedName>
    <definedName name="_______________________________________________________________________________________mm1">[6]r!$F$4</definedName>
    <definedName name="_______________________________________________________________________________________mm11">[2]r!$F$4</definedName>
    <definedName name="_______________________________________________________________________________________mm111">[5]r!$F$4</definedName>
    <definedName name="_______________________________________________________________________________________pc2" localSheetId="7">#REF!</definedName>
    <definedName name="_______________________________________________________________________________________pc2">#REF!</definedName>
    <definedName name="_______________________________________________________________________________________pv2" localSheetId="7">#REF!</definedName>
    <definedName name="_______________________________________________________________________________________pv2">#REF!</definedName>
    <definedName name="_______________________________________________________________________________________rr3">[7]v!$A$2:$E$51</definedName>
    <definedName name="_______________________________________________________________________________________rrr1">[7]r!$B$1:$I$145</definedName>
    <definedName name="_______________________________________________________________________________________ss12">[8]rdamdata!$J$8</definedName>
    <definedName name="_______________________________________________________________________________________ss20">[8]rdamdata!$J$7</definedName>
    <definedName name="_______________________________________________________________________________________ss40">[8]rdamdata!$J$6</definedName>
    <definedName name="_______________________________________________________________________________________var1" localSheetId="7">#REF!</definedName>
    <definedName name="_______________________________________________________________________________________var1">#REF!</definedName>
    <definedName name="_______________________________________________________________________________________var4" localSheetId="7">#REF!</definedName>
    <definedName name="_______________________________________________________________________________________var4">#REF!</definedName>
    <definedName name="______________________________________________________________________________________bla1">[1]leads!$H$7</definedName>
    <definedName name="______________________________________________________________________________________can430">40.73</definedName>
    <definedName name="______________________________________________________________________________________can435">43.3</definedName>
    <definedName name="______________________________________________________________________________________cur1">[2]r!$F$30</definedName>
    <definedName name="______________________________________________________________________________________l1">[3]leads!$A$3:$E$108</definedName>
    <definedName name="______________________________________________________________________________________l12" localSheetId="7">#REF!</definedName>
    <definedName name="______________________________________________________________________________________l12">#REF!</definedName>
    <definedName name="______________________________________________________________________________________l2">[2]r!$F$29</definedName>
    <definedName name="______________________________________________________________________________________l3" localSheetId="7">#REF!</definedName>
    <definedName name="______________________________________________________________________________________l3">#REF!</definedName>
    <definedName name="______________________________________________________________________________________l4">[4]Sheet1!$W$2:$Y$103</definedName>
    <definedName name="______________________________________________________________________________________l5" localSheetId="7">#REF!</definedName>
    <definedName name="______________________________________________________________________________________l5">#REF!</definedName>
    <definedName name="______________________________________________________________________________________l6">[2]r!$F$4</definedName>
    <definedName name="______________________________________________________________________________________l7">[5]r!$F$4</definedName>
    <definedName name="______________________________________________________________________________________l8">[2]r!$F$2</definedName>
    <definedName name="______________________________________________________________________________________l9">[2]r!$F$3</definedName>
    <definedName name="______________________________________________________________________________________mm1">[6]r!$F$4</definedName>
    <definedName name="______________________________________________________________________________________mm11">[2]r!$F$4</definedName>
    <definedName name="______________________________________________________________________________________mm111">[5]r!$F$4</definedName>
    <definedName name="______________________________________________________________________________________pc2" localSheetId="7">#REF!</definedName>
    <definedName name="______________________________________________________________________________________pc2">#REF!</definedName>
    <definedName name="______________________________________________________________________________________pv2" localSheetId="7">#REF!</definedName>
    <definedName name="______________________________________________________________________________________pv2">#REF!</definedName>
    <definedName name="______________________________________________________________________________________rr3">[7]v!$A$2:$E$51</definedName>
    <definedName name="______________________________________________________________________________________rrr1">[7]r!$B$1:$I$145</definedName>
    <definedName name="______________________________________________________________________________________ss12">[8]rdamdata!$J$8</definedName>
    <definedName name="______________________________________________________________________________________ss20">[8]rdamdata!$J$7</definedName>
    <definedName name="______________________________________________________________________________________ss40">[8]rdamdata!$J$6</definedName>
    <definedName name="______________________________________________________________________________________var1" localSheetId="7">#REF!</definedName>
    <definedName name="______________________________________________________________________________________var1">#REF!</definedName>
    <definedName name="______________________________________________________________________________________var4" localSheetId="7">#REF!</definedName>
    <definedName name="______________________________________________________________________________________var4">#REF!</definedName>
    <definedName name="_____________________________________________________________________________________bla1">[1]leads!$H$7</definedName>
    <definedName name="_____________________________________________________________________________________can430">40.73</definedName>
    <definedName name="_____________________________________________________________________________________can435">43.3</definedName>
    <definedName name="_____________________________________________________________________________________cur1">[2]r!$F$30</definedName>
    <definedName name="_____________________________________________________________________________________l1">[3]leads!$A$3:$E$108</definedName>
    <definedName name="_____________________________________________________________________________________l12" localSheetId="7">#REF!</definedName>
    <definedName name="_____________________________________________________________________________________l12">#REF!</definedName>
    <definedName name="_____________________________________________________________________________________l2">[2]r!$F$29</definedName>
    <definedName name="_____________________________________________________________________________________l3" localSheetId="7">#REF!</definedName>
    <definedName name="_____________________________________________________________________________________l3">#REF!</definedName>
    <definedName name="_____________________________________________________________________________________l4">[4]Sheet1!$W$2:$Y$103</definedName>
    <definedName name="_____________________________________________________________________________________l5" localSheetId="7">#REF!</definedName>
    <definedName name="_____________________________________________________________________________________l5">#REF!</definedName>
    <definedName name="_____________________________________________________________________________________l6">[2]r!$F$4</definedName>
    <definedName name="_____________________________________________________________________________________l7">[5]r!$F$4</definedName>
    <definedName name="_____________________________________________________________________________________l8">[2]r!$F$2</definedName>
    <definedName name="_____________________________________________________________________________________l9">[2]r!$F$3</definedName>
    <definedName name="_____________________________________________________________________________________mm1">[6]r!$F$4</definedName>
    <definedName name="_____________________________________________________________________________________mm11">[2]r!$F$4</definedName>
    <definedName name="_____________________________________________________________________________________mm111">[5]r!$F$4</definedName>
    <definedName name="_____________________________________________________________________________________pc2" localSheetId="7">#REF!</definedName>
    <definedName name="_____________________________________________________________________________________pc2">#REF!</definedName>
    <definedName name="_____________________________________________________________________________________pv2" localSheetId="7">#REF!</definedName>
    <definedName name="_____________________________________________________________________________________pv2">#REF!</definedName>
    <definedName name="_____________________________________________________________________________________rr3">[7]v!$A$2:$E$51</definedName>
    <definedName name="_____________________________________________________________________________________rrr1">[7]r!$B$1:$I$145</definedName>
    <definedName name="_____________________________________________________________________________________ss12">[8]rdamdata!$J$8</definedName>
    <definedName name="_____________________________________________________________________________________ss20">[8]rdamdata!$J$7</definedName>
    <definedName name="_____________________________________________________________________________________ss40">[8]rdamdata!$J$6</definedName>
    <definedName name="_____________________________________________________________________________________var1" localSheetId="7">#REF!</definedName>
    <definedName name="_____________________________________________________________________________________var1">#REF!</definedName>
    <definedName name="_____________________________________________________________________________________var4" localSheetId="7">#REF!</definedName>
    <definedName name="_____________________________________________________________________________________var4">#REF!</definedName>
    <definedName name="____________________________________________________________________________________bla1">[1]leads!$H$7</definedName>
    <definedName name="____________________________________________________________________________________can430">40.73</definedName>
    <definedName name="____________________________________________________________________________________can435">43.3</definedName>
    <definedName name="____________________________________________________________________________________cur1">[2]r!$F$30</definedName>
    <definedName name="____________________________________________________________________________________l1">[3]leads!$A$3:$E$108</definedName>
    <definedName name="____________________________________________________________________________________l12" localSheetId="7">#REF!</definedName>
    <definedName name="____________________________________________________________________________________l12">#REF!</definedName>
    <definedName name="____________________________________________________________________________________l2">[2]r!$F$29</definedName>
    <definedName name="____________________________________________________________________________________l3" localSheetId="7">#REF!</definedName>
    <definedName name="____________________________________________________________________________________l3">#REF!</definedName>
    <definedName name="____________________________________________________________________________________l4">[4]Sheet1!$W$2:$Y$103</definedName>
    <definedName name="____________________________________________________________________________________l5" localSheetId="7">#REF!</definedName>
    <definedName name="____________________________________________________________________________________l5">#REF!</definedName>
    <definedName name="____________________________________________________________________________________l6">[2]r!$F$4</definedName>
    <definedName name="____________________________________________________________________________________l7">[5]r!$F$4</definedName>
    <definedName name="____________________________________________________________________________________l8">[2]r!$F$2</definedName>
    <definedName name="____________________________________________________________________________________l9">[2]r!$F$3</definedName>
    <definedName name="____________________________________________________________________________________mm1">[6]r!$F$4</definedName>
    <definedName name="____________________________________________________________________________________mm11">[2]r!$F$4</definedName>
    <definedName name="____________________________________________________________________________________mm111">[5]r!$F$4</definedName>
    <definedName name="____________________________________________________________________________________pc2" localSheetId="7">#REF!</definedName>
    <definedName name="____________________________________________________________________________________pc2">#REF!</definedName>
    <definedName name="____________________________________________________________________________________pv2" localSheetId="7">#REF!</definedName>
    <definedName name="____________________________________________________________________________________pv2">#REF!</definedName>
    <definedName name="____________________________________________________________________________________rr3">[7]v!$A$2:$E$51</definedName>
    <definedName name="____________________________________________________________________________________rrr1">[7]r!$B$1:$I$145</definedName>
    <definedName name="____________________________________________________________________________________ss12">[8]rdamdata!$J$8</definedName>
    <definedName name="____________________________________________________________________________________ss20">[8]rdamdata!$J$7</definedName>
    <definedName name="____________________________________________________________________________________ss40">[8]rdamdata!$J$6</definedName>
    <definedName name="____________________________________________________________________________________var1" localSheetId="7">#REF!</definedName>
    <definedName name="____________________________________________________________________________________var1">#REF!</definedName>
    <definedName name="____________________________________________________________________________________var4" localSheetId="7">#REF!</definedName>
    <definedName name="____________________________________________________________________________________var4">#REF!</definedName>
    <definedName name="___________________________________________________________________________________bla1">[1]leads!$H$7</definedName>
    <definedName name="___________________________________________________________________________________can430">40.73</definedName>
    <definedName name="___________________________________________________________________________________can435">43.3</definedName>
    <definedName name="___________________________________________________________________________________cur1">[2]r!$F$30</definedName>
    <definedName name="___________________________________________________________________________________l1">[3]leads!$A$3:$E$108</definedName>
    <definedName name="___________________________________________________________________________________l12" localSheetId="7">#REF!</definedName>
    <definedName name="___________________________________________________________________________________l12">#REF!</definedName>
    <definedName name="___________________________________________________________________________________l2">[2]r!$F$29</definedName>
    <definedName name="___________________________________________________________________________________l3" localSheetId="7">#REF!</definedName>
    <definedName name="___________________________________________________________________________________l3">#REF!</definedName>
    <definedName name="___________________________________________________________________________________l4">[4]Sheet1!$W$2:$Y$103</definedName>
    <definedName name="___________________________________________________________________________________l5" localSheetId="7">#REF!</definedName>
    <definedName name="___________________________________________________________________________________l5">#REF!</definedName>
    <definedName name="___________________________________________________________________________________l6">[2]r!$F$4</definedName>
    <definedName name="___________________________________________________________________________________l7">[5]r!$F$4</definedName>
    <definedName name="___________________________________________________________________________________l8">[2]r!$F$2</definedName>
    <definedName name="___________________________________________________________________________________l9">[2]r!$F$3</definedName>
    <definedName name="___________________________________________________________________________________mm1">[6]r!$F$4</definedName>
    <definedName name="___________________________________________________________________________________mm11">[2]r!$F$4</definedName>
    <definedName name="___________________________________________________________________________________mm111">[5]r!$F$4</definedName>
    <definedName name="___________________________________________________________________________________pc2" localSheetId="7">#REF!</definedName>
    <definedName name="___________________________________________________________________________________pc2">#REF!</definedName>
    <definedName name="___________________________________________________________________________________pv2" localSheetId="7">#REF!</definedName>
    <definedName name="___________________________________________________________________________________pv2">#REF!</definedName>
    <definedName name="___________________________________________________________________________________rr3">[7]v!$A$2:$E$51</definedName>
    <definedName name="___________________________________________________________________________________rrr1">[7]r!$B$1:$I$145</definedName>
    <definedName name="___________________________________________________________________________________ss12">[8]rdamdata!$J$8</definedName>
    <definedName name="___________________________________________________________________________________ss20">[8]rdamdata!$J$7</definedName>
    <definedName name="___________________________________________________________________________________ss40">[8]rdamdata!$J$6</definedName>
    <definedName name="___________________________________________________________________________________var1" localSheetId="7">#REF!</definedName>
    <definedName name="___________________________________________________________________________________var1">#REF!</definedName>
    <definedName name="___________________________________________________________________________________var4" localSheetId="7">#REF!</definedName>
    <definedName name="___________________________________________________________________________________var4">#REF!</definedName>
    <definedName name="__________________________________________________________________________________bla1">[1]leads!$H$7</definedName>
    <definedName name="__________________________________________________________________________________can430">40.73</definedName>
    <definedName name="__________________________________________________________________________________can435">43.3</definedName>
    <definedName name="__________________________________________________________________________________cur1">[2]r!$F$30</definedName>
    <definedName name="__________________________________________________________________________________l1">[3]leads!$A$3:$E$108</definedName>
    <definedName name="__________________________________________________________________________________l12" localSheetId="7">#REF!</definedName>
    <definedName name="__________________________________________________________________________________l12">#REF!</definedName>
    <definedName name="__________________________________________________________________________________l2">[2]r!$F$29</definedName>
    <definedName name="__________________________________________________________________________________l3" localSheetId="7">#REF!</definedName>
    <definedName name="__________________________________________________________________________________l3">#REF!</definedName>
    <definedName name="__________________________________________________________________________________l4">[4]Sheet1!$W$2:$Y$103</definedName>
    <definedName name="__________________________________________________________________________________l5" localSheetId="7">#REF!</definedName>
    <definedName name="__________________________________________________________________________________l5">#REF!</definedName>
    <definedName name="__________________________________________________________________________________l6">[2]r!$F$4</definedName>
    <definedName name="__________________________________________________________________________________l7">[5]r!$F$4</definedName>
    <definedName name="__________________________________________________________________________________l8">[2]r!$F$2</definedName>
    <definedName name="__________________________________________________________________________________l9">[2]r!$F$3</definedName>
    <definedName name="__________________________________________________________________________________mm1">[6]r!$F$4</definedName>
    <definedName name="__________________________________________________________________________________mm11">[2]r!$F$4</definedName>
    <definedName name="__________________________________________________________________________________mm111">[5]r!$F$4</definedName>
    <definedName name="__________________________________________________________________________________pc2" localSheetId="7">#REF!</definedName>
    <definedName name="__________________________________________________________________________________pc2">#REF!</definedName>
    <definedName name="__________________________________________________________________________________pv2" localSheetId="7">#REF!</definedName>
    <definedName name="__________________________________________________________________________________pv2">#REF!</definedName>
    <definedName name="__________________________________________________________________________________rr3">[7]v!$A$2:$E$51</definedName>
    <definedName name="__________________________________________________________________________________rrr1">[7]r!$B$1:$I$145</definedName>
    <definedName name="__________________________________________________________________________________ss12">[8]rdamdata!$J$8</definedName>
    <definedName name="__________________________________________________________________________________ss20">[8]rdamdata!$J$7</definedName>
    <definedName name="__________________________________________________________________________________ss40">[8]rdamdata!$J$6</definedName>
    <definedName name="__________________________________________________________________________________var1" localSheetId="7">#REF!</definedName>
    <definedName name="__________________________________________________________________________________var1">#REF!</definedName>
    <definedName name="__________________________________________________________________________________var4" localSheetId="7">#REF!</definedName>
    <definedName name="__________________________________________________________________________________var4">#REF!</definedName>
    <definedName name="_________________________________________________________________________________bla1">[1]leads!$H$7</definedName>
    <definedName name="_________________________________________________________________________________can430">40.73</definedName>
    <definedName name="_________________________________________________________________________________can435">43.3</definedName>
    <definedName name="_________________________________________________________________________________cur1">[2]r!$F$30</definedName>
    <definedName name="_________________________________________________________________________________l1">[3]leads!$A$3:$E$108</definedName>
    <definedName name="_________________________________________________________________________________l12" localSheetId="7">#REF!</definedName>
    <definedName name="_________________________________________________________________________________l12">#REF!</definedName>
    <definedName name="_________________________________________________________________________________l2">[2]r!$F$29</definedName>
    <definedName name="_________________________________________________________________________________l3" localSheetId="7">#REF!</definedName>
    <definedName name="_________________________________________________________________________________l3">#REF!</definedName>
    <definedName name="_________________________________________________________________________________l4">[4]Sheet1!$W$2:$Y$103</definedName>
    <definedName name="_________________________________________________________________________________l5" localSheetId="7">#REF!</definedName>
    <definedName name="_________________________________________________________________________________l5">#REF!</definedName>
    <definedName name="_________________________________________________________________________________l6">[2]r!$F$4</definedName>
    <definedName name="_________________________________________________________________________________l7">[5]r!$F$4</definedName>
    <definedName name="_________________________________________________________________________________l8">[2]r!$F$2</definedName>
    <definedName name="_________________________________________________________________________________l9">[2]r!$F$3</definedName>
    <definedName name="_________________________________________________________________________________mm1">[6]r!$F$4</definedName>
    <definedName name="_________________________________________________________________________________mm11">[2]r!$F$4</definedName>
    <definedName name="_________________________________________________________________________________mm111">[5]r!$F$4</definedName>
    <definedName name="_________________________________________________________________________________pc2" localSheetId="7">#REF!</definedName>
    <definedName name="_________________________________________________________________________________pc2">#REF!</definedName>
    <definedName name="_________________________________________________________________________________pv2" localSheetId="7">#REF!</definedName>
    <definedName name="_________________________________________________________________________________pv2">#REF!</definedName>
    <definedName name="_________________________________________________________________________________rr3">[7]v!$A$2:$E$51</definedName>
    <definedName name="_________________________________________________________________________________rrr1">[7]r!$B$1:$I$145</definedName>
    <definedName name="_________________________________________________________________________________ss12">[8]rdamdata!$J$8</definedName>
    <definedName name="_________________________________________________________________________________ss20">[8]rdamdata!$J$7</definedName>
    <definedName name="_________________________________________________________________________________ss40">[8]rdamdata!$J$6</definedName>
    <definedName name="_________________________________________________________________________________var1" localSheetId="7">#REF!</definedName>
    <definedName name="_________________________________________________________________________________var1">#REF!</definedName>
    <definedName name="_________________________________________________________________________________var4" localSheetId="7">#REF!</definedName>
    <definedName name="_________________________________________________________________________________var4">#REF!</definedName>
    <definedName name="________________________________________________________________________________bla1">[1]leads!$H$7</definedName>
    <definedName name="________________________________________________________________________________can430">40.73</definedName>
    <definedName name="________________________________________________________________________________can435">43.3</definedName>
    <definedName name="________________________________________________________________________________cur1">[2]r!$F$30</definedName>
    <definedName name="________________________________________________________________________________l1">[3]leads!$A$3:$E$108</definedName>
    <definedName name="________________________________________________________________________________l12" localSheetId="7">#REF!</definedName>
    <definedName name="________________________________________________________________________________l12">#REF!</definedName>
    <definedName name="________________________________________________________________________________l2">[2]r!$F$29</definedName>
    <definedName name="________________________________________________________________________________l3" localSheetId="7">#REF!</definedName>
    <definedName name="________________________________________________________________________________l3">#REF!</definedName>
    <definedName name="________________________________________________________________________________l4">[4]Sheet1!$W$2:$Y$103</definedName>
    <definedName name="________________________________________________________________________________l5" localSheetId="7">#REF!</definedName>
    <definedName name="________________________________________________________________________________l5">#REF!</definedName>
    <definedName name="________________________________________________________________________________l6">[2]r!$F$4</definedName>
    <definedName name="________________________________________________________________________________l7">[5]r!$F$4</definedName>
    <definedName name="________________________________________________________________________________l8">[2]r!$F$2</definedName>
    <definedName name="________________________________________________________________________________l9">[2]r!$F$3</definedName>
    <definedName name="________________________________________________________________________________mm1">[6]r!$F$4</definedName>
    <definedName name="________________________________________________________________________________mm11">[2]r!$F$4</definedName>
    <definedName name="________________________________________________________________________________mm111">[5]r!$F$4</definedName>
    <definedName name="________________________________________________________________________________pc2" localSheetId="7">#REF!</definedName>
    <definedName name="________________________________________________________________________________pc2">#REF!</definedName>
    <definedName name="________________________________________________________________________________pv2" localSheetId="7">#REF!</definedName>
    <definedName name="________________________________________________________________________________pv2">#REF!</definedName>
    <definedName name="________________________________________________________________________________rr3">[7]v!$A$2:$E$51</definedName>
    <definedName name="________________________________________________________________________________rrr1">[7]r!$B$1:$I$145</definedName>
    <definedName name="________________________________________________________________________________ss12">[8]rdamdata!$J$8</definedName>
    <definedName name="________________________________________________________________________________ss20">[8]rdamdata!$J$7</definedName>
    <definedName name="________________________________________________________________________________ss40">[8]rdamdata!$J$6</definedName>
    <definedName name="________________________________________________________________________________var1" localSheetId="7">#REF!</definedName>
    <definedName name="________________________________________________________________________________var1">#REF!</definedName>
    <definedName name="________________________________________________________________________________var4" localSheetId="7">#REF!</definedName>
    <definedName name="________________________________________________________________________________var4">#REF!</definedName>
    <definedName name="_______________________________________________________________________________bla1">[1]leads!$H$7</definedName>
    <definedName name="_______________________________________________________________________________can430">40.73</definedName>
    <definedName name="_______________________________________________________________________________can435">43.3</definedName>
    <definedName name="_______________________________________________________________________________cur1">[2]r!$F$30</definedName>
    <definedName name="_______________________________________________________________________________l1">[3]leads!$A$3:$E$108</definedName>
    <definedName name="_______________________________________________________________________________l12" localSheetId="7">#REF!</definedName>
    <definedName name="_______________________________________________________________________________l12">#REF!</definedName>
    <definedName name="_______________________________________________________________________________l2">[2]r!$F$29</definedName>
    <definedName name="_______________________________________________________________________________l3" localSheetId="7">#REF!</definedName>
    <definedName name="_______________________________________________________________________________l3">#REF!</definedName>
    <definedName name="_______________________________________________________________________________l4">[4]Sheet1!$W$2:$Y$103</definedName>
    <definedName name="_______________________________________________________________________________l5" localSheetId="7">#REF!</definedName>
    <definedName name="_______________________________________________________________________________l5">#REF!</definedName>
    <definedName name="_______________________________________________________________________________l6">[2]r!$F$4</definedName>
    <definedName name="_______________________________________________________________________________l7">[5]r!$F$4</definedName>
    <definedName name="_______________________________________________________________________________l8">[2]r!$F$2</definedName>
    <definedName name="_______________________________________________________________________________l9">[2]r!$F$3</definedName>
    <definedName name="_______________________________________________________________________________mm1">[6]r!$F$4</definedName>
    <definedName name="_______________________________________________________________________________mm11">[2]r!$F$4</definedName>
    <definedName name="_______________________________________________________________________________mm111">[5]r!$F$4</definedName>
    <definedName name="_______________________________________________________________________________pc2" localSheetId="7">#REF!</definedName>
    <definedName name="_______________________________________________________________________________pc2">#REF!</definedName>
    <definedName name="_______________________________________________________________________________pv2" localSheetId="7">#REF!</definedName>
    <definedName name="_______________________________________________________________________________pv2">#REF!</definedName>
    <definedName name="_______________________________________________________________________________rr3">[7]v!$A$2:$E$51</definedName>
    <definedName name="_______________________________________________________________________________rrr1">[7]r!$B$1:$I$145</definedName>
    <definedName name="_______________________________________________________________________________ss12">[8]rdamdata!$J$8</definedName>
    <definedName name="_______________________________________________________________________________ss20">[8]rdamdata!$J$7</definedName>
    <definedName name="_______________________________________________________________________________ss40">[8]rdamdata!$J$6</definedName>
    <definedName name="_______________________________________________________________________________var1" localSheetId="7">#REF!</definedName>
    <definedName name="_______________________________________________________________________________var1">#REF!</definedName>
    <definedName name="_______________________________________________________________________________var4" localSheetId="7">#REF!</definedName>
    <definedName name="_______________________________________________________________________________var4">#REF!</definedName>
    <definedName name="______________________________________________________________________________bla1">[1]leads!$H$7</definedName>
    <definedName name="______________________________________________________________________________can430">40.73</definedName>
    <definedName name="______________________________________________________________________________can435">43.3</definedName>
    <definedName name="______________________________________________________________________________cur1">[2]r!$F$30</definedName>
    <definedName name="______________________________________________________________________________l1">[3]leads!$A$3:$E$108</definedName>
    <definedName name="______________________________________________________________________________l12" localSheetId="7">#REF!</definedName>
    <definedName name="______________________________________________________________________________l12">#REF!</definedName>
    <definedName name="______________________________________________________________________________l2">[2]r!$F$29</definedName>
    <definedName name="______________________________________________________________________________l3" localSheetId="7">#REF!</definedName>
    <definedName name="______________________________________________________________________________l3">#REF!</definedName>
    <definedName name="______________________________________________________________________________l4">[4]Sheet1!$W$2:$Y$103</definedName>
    <definedName name="______________________________________________________________________________l5" localSheetId="7">#REF!</definedName>
    <definedName name="______________________________________________________________________________l5">#REF!</definedName>
    <definedName name="______________________________________________________________________________l6">[2]r!$F$4</definedName>
    <definedName name="______________________________________________________________________________l7">[5]r!$F$4</definedName>
    <definedName name="______________________________________________________________________________l8">[2]r!$F$2</definedName>
    <definedName name="______________________________________________________________________________l9">[2]r!$F$3</definedName>
    <definedName name="______________________________________________________________________________mm1">[6]r!$F$4</definedName>
    <definedName name="______________________________________________________________________________mm11">[2]r!$F$4</definedName>
    <definedName name="______________________________________________________________________________mm111">[5]r!$F$4</definedName>
    <definedName name="______________________________________________________________________________pc2" localSheetId="7">#REF!</definedName>
    <definedName name="______________________________________________________________________________pc2">#REF!</definedName>
    <definedName name="______________________________________________________________________________pv2" localSheetId="7">#REF!</definedName>
    <definedName name="______________________________________________________________________________pv2">#REF!</definedName>
    <definedName name="______________________________________________________________________________rr3">[7]v!$A$2:$E$51</definedName>
    <definedName name="______________________________________________________________________________rrr1">[7]r!$B$1:$I$145</definedName>
    <definedName name="______________________________________________________________________________ss12">[8]rdamdata!$J$8</definedName>
    <definedName name="______________________________________________________________________________ss20">[8]rdamdata!$J$7</definedName>
    <definedName name="______________________________________________________________________________ss40">[8]rdamdata!$J$6</definedName>
    <definedName name="______________________________________________________________________________var1" localSheetId="7">#REF!</definedName>
    <definedName name="______________________________________________________________________________var1">#REF!</definedName>
    <definedName name="______________________________________________________________________________var4" localSheetId="7">#REF!</definedName>
    <definedName name="______________________________________________________________________________var4">#REF!</definedName>
    <definedName name="_____________________________________________________________________________bla1">[1]leads!$H$7</definedName>
    <definedName name="_____________________________________________________________________________can430">40.73</definedName>
    <definedName name="_____________________________________________________________________________can435">43.3</definedName>
    <definedName name="_____________________________________________________________________________cur1">[2]r!$F$30</definedName>
    <definedName name="_____________________________________________________________________________l1">[3]leads!$A$3:$E$108</definedName>
    <definedName name="_____________________________________________________________________________l12" localSheetId="7">#REF!</definedName>
    <definedName name="_____________________________________________________________________________l12">#REF!</definedName>
    <definedName name="_____________________________________________________________________________l2">[2]r!$F$29</definedName>
    <definedName name="_____________________________________________________________________________l3" localSheetId="7">#REF!</definedName>
    <definedName name="_____________________________________________________________________________l3">#REF!</definedName>
    <definedName name="_____________________________________________________________________________l4">[4]Sheet1!$W$2:$Y$103</definedName>
    <definedName name="_____________________________________________________________________________l5" localSheetId="7">#REF!</definedName>
    <definedName name="_____________________________________________________________________________l5">#REF!</definedName>
    <definedName name="_____________________________________________________________________________l6">[2]r!$F$4</definedName>
    <definedName name="_____________________________________________________________________________l7">[5]r!$F$4</definedName>
    <definedName name="_____________________________________________________________________________l8">[2]r!$F$2</definedName>
    <definedName name="_____________________________________________________________________________l9">[2]r!$F$3</definedName>
    <definedName name="_____________________________________________________________________________mm1">[6]r!$F$4</definedName>
    <definedName name="_____________________________________________________________________________mm11">[2]r!$F$4</definedName>
    <definedName name="_____________________________________________________________________________mm111">[5]r!$F$4</definedName>
    <definedName name="_____________________________________________________________________________pc2" localSheetId="7">#REF!</definedName>
    <definedName name="_____________________________________________________________________________pc2">#REF!</definedName>
    <definedName name="_____________________________________________________________________________pv2" localSheetId="7">#REF!</definedName>
    <definedName name="_____________________________________________________________________________pv2">#REF!</definedName>
    <definedName name="_____________________________________________________________________________rr3">[7]v!$A$2:$E$51</definedName>
    <definedName name="_____________________________________________________________________________rrr1">[7]r!$B$1:$I$145</definedName>
    <definedName name="_____________________________________________________________________________ss12">[8]rdamdata!$J$8</definedName>
    <definedName name="_____________________________________________________________________________ss20">[8]rdamdata!$J$7</definedName>
    <definedName name="_____________________________________________________________________________ss40">[8]rdamdata!$J$6</definedName>
    <definedName name="_____________________________________________________________________________var1" localSheetId="7">#REF!</definedName>
    <definedName name="_____________________________________________________________________________var1">#REF!</definedName>
    <definedName name="_____________________________________________________________________________var4" localSheetId="7">#REF!</definedName>
    <definedName name="_____________________________________________________________________________var4">#REF!</definedName>
    <definedName name="____________________________________________________________________________bla1">[1]leads!$H$7</definedName>
    <definedName name="____________________________________________________________________________can430">40.73</definedName>
    <definedName name="____________________________________________________________________________can435">43.3</definedName>
    <definedName name="____________________________________________________________________________cur1">[2]r!$F$30</definedName>
    <definedName name="____________________________________________________________________________l1">[3]leads!$A$3:$E$108</definedName>
    <definedName name="____________________________________________________________________________l12" localSheetId="7">#REF!</definedName>
    <definedName name="____________________________________________________________________________l12">#REF!</definedName>
    <definedName name="____________________________________________________________________________l2">[2]r!$F$29</definedName>
    <definedName name="____________________________________________________________________________l3" localSheetId="7">#REF!</definedName>
    <definedName name="____________________________________________________________________________l3">#REF!</definedName>
    <definedName name="____________________________________________________________________________l4">[4]Sheet1!$W$2:$Y$103</definedName>
    <definedName name="____________________________________________________________________________l5" localSheetId="7">#REF!</definedName>
    <definedName name="____________________________________________________________________________l5">#REF!</definedName>
    <definedName name="____________________________________________________________________________l6">[2]r!$F$4</definedName>
    <definedName name="____________________________________________________________________________l7">[5]r!$F$4</definedName>
    <definedName name="____________________________________________________________________________l8">[2]r!$F$2</definedName>
    <definedName name="____________________________________________________________________________l9">[2]r!$F$3</definedName>
    <definedName name="____________________________________________________________________________mm1">[6]r!$F$4</definedName>
    <definedName name="____________________________________________________________________________mm11">[2]r!$F$4</definedName>
    <definedName name="____________________________________________________________________________mm111">[5]r!$F$4</definedName>
    <definedName name="____________________________________________________________________________pc2" localSheetId="7">#REF!</definedName>
    <definedName name="____________________________________________________________________________pc2">#REF!</definedName>
    <definedName name="____________________________________________________________________________pv2" localSheetId="7">#REF!</definedName>
    <definedName name="____________________________________________________________________________pv2">#REF!</definedName>
    <definedName name="____________________________________________________________________________rr3">[7]v!$A$2:$E$51</definedName>
    <definedName name="____________________________________________________________________________rrr1">[7]r!$B$1:$I$145</definedName>
    <definedName name="____________________________________________________________________________ss12">[8]rdamdata!$J$8</definedName>
    <definedName name="____________________________________________________________________________ss20">[8]rdamdata!$J$7</definedName>
    <definedName name="____________________________________________________________________________ss40">[8]rdamdata!$J$6</definedName>
    <definedName name="____________________________________________________________________________var1" localSheetId="7">#REF!</definedName>
    <definedName name="____________________________________________________________________________var1">#REF!</definedName>
    <definedName name="____________________________________________________________________________var4" localSheetId="7">#REF!</definedName>
    <definedName name="____________________________________________________________________________var4">#REF!</definedName>
    <definedName name="___________________________________________________________________________bla1">[1]leads!$H$7</definedName>
    <definedName name="___________________________________________________________________________can430">40.73</definedName>
    <definedName name="___________________________________________________________________________can435">43.3</definedName>
    <definedName name="___________________________________________________________________________cur1">[2]r!$F$30</definedName>
    <definedName name="___________________________________________________________________________l1">[3]leads!$A$3:$E$108</definedName>
    <definedName name="___________________________________________________________________________l12" localSheetId="7">#REF!</definedName>
    <definedName name="___________________________________________________________________________l12">#REF!</definedName>
    <definedName name="___________________________________________________________________________l2">[2]r!$F$29</definedName>
    <definedName name="___________________________________________________________________________l3" localSheetId="7">#REF!</definedName>
    <definedName name="___________________________________________________________________________l3">#REF!</definedName>
    <definedName name="___________________________________________________________________________l4">[4]Sheet1!$W$2:$Y$103</definedName>
    <definedName name="___________________________________________________________________________l5" localSheetId="7">#REF!</definedName>
    <definedName name="___________________________________________________________________________l5">#REF!</definedName>
    <definedName name="___________________________________________________________________________l6">[2]r!$F$4</definedName>
    <definedName name="___________________________________________________________________________l7">[5]r!$F$4</definedName>
    <definedName name="___________________________________________________________________________l8">[2]r!$F$2</definedName>
    <definedName name="___________________________________________________________________________l9">[2]r!$F$3</definedName>
    <definedName name="___________________________________________________________________________mm1">[6]r!$F$4</definedName>
    <definedName name="___________________________________________________________________________mm11">[2]r!$F$4</definedName>
    <definedName name="___________________________________________________________________________mm111">[5]r!$F$4</definedName>
    <definedName name="___________________________________________________________________________pc2" localSheetId="7">#REF!</definedName>
    <definedName name="___________________________________________________________________________pc2">#REF!</definedName>
    <definedName name="___________________________________________________________________________pv2" localSheetId="7">#REF!</definedName>
    <definedName name="___________________________________________________________________________pv2">#REF!</definedName>
    <definedName name="___________________________________________________________________________rr3">[7]v!$A$2:$E$51</definedName>
    <definedName name="___________________________________________________________________________rrr1">[7]r!$B$1:$I$145</definedName>
    <definedName name="___________________________________________________________________________ss12">[8]rdamdata!$J$8</definedName>
    <definedName name="___________________________________________________________________________ss20">[8]rdamdata!$J$7</definedName>
    <definedName name="___________________________________________________________________________ss40">[8]rdamdata!$J$6</definedName>
    <definedName name="___________________________________________________________________________var1" localSheetId="7">#REF!</definedName>
    <definedName name="___________________________________________________________________________var1">#REF!</definedName>
    <definedName name="___________________________________________________________________________var4" localSheetId="7">#REF!</definedName>
    <definedName name="___________________________________________________________________________var4">#REF!</definedName>
    <definedName name="__________________________________________________________________________bla1">[1]leads!$H$7</definedName>
    <definedName name="__________________________________________________________________________can430">40.73</definedName>
    <definedName name="__________________________________________________________________________can435">43.3</definedName>
    <definedName name="__________________________________________________________________________cur1">[2]r!$F$30</definedName>
    <definedName name="__________________________________________________________________________l1">[3]leads!$A$3:$E$108</definedName>
    <definedName name="__________________________________________________________________________l12" localSheetId="7">#REF!</definedName>
    <definedName name="__________________________________________________________________________l12">#REF!</definedName>
    <definedName name="__________________________________________________________________________l2">[2]r!$F$29</definedName>
    <definedName name="__________________________________________________________________________l3" localSheetId="7">#REF!</definedName>
    <definedName name="__________________________________________________________________________l3">#REF!</definedName>
    <definedName name="__________________________________________________________________________l4">[4]Sheet1!$W$2:$Y$103</definedName>
    <definedName name="__________________________________________________________________________l5" localSheetId="7">#REF!</definedName>
    <definedName name="__________________________________________________________________________l5">#REF!</definedName>
    <definedName name="__________________________________________________________________________l6">[2]r!$F$4</definedName>
    <definedName name="__________________________________________________________________________l7">[5]r!$F$4</definedName>
    <definedName name="__________________________________________________________________________l8">[2]r!$F$2</definedName>
    <definedName name="__________________________________________________________________________l9">[2]r!$F$3</definedName>
    <definedName name="__________________________________________________________________________mm1">[6]r!$F$4</definedName>
    <definedName name="__________________________________________________________________________mm11">[2]r!$F$4</definedName>
    <definedName name="__________________________________________________________________________mm111">[5]r!$F$4</definedName>
    <definedName name="__________________________________________________________________________pc2" localSheetId="7">#REF!</definedName>
    <definedName name="__________________________________________________________________________pc2">#REF!</definedName>
    <definedName name="__________________________________________________________________________pv2" localSheetId="7">#REF!</definedName>
    <definedName name="__________________________________________________________________________pv2">#REF!</definedName>
    <definedName name="__________________________________________________________________________rr3">[7]v!$A$2:$E$51</definedName>
    <definedName name="__________________________________________________________________________rrr1">[7]r!$B$1:$I$145</definedName>
    <definedName name="__________________________________________________________________________ss12">[8]rdamdata!$J$8</definedName>
    <definedName name="__________________________________________________________________________ss20">[8]rdamdata!$J$7</definedName>
    <definedName name="__________________________________________________________________________ss40">[8]rdamdata!$J$6</definedName>
    <definedName name="__________________________________________________________________________var1" localSheetId="7">#REF!</definedName>
    <definedName name="__________________________________________________________________________var1">#REF!</definedName>
    <definedName name="__________________________________________________________________________var4" localSheetId="7">#REF!</definedName>
    <definedName name="__________________________________________________________________________var4">#REF!</definedName>
    <definedName name="_________________________________________________________________________bla1">[1]leads!$H$7</definedName>
    <definedName name="_________________________________________________________________________can430">40.73</definedName>
    <definedName name="_________________________________________________________________________can435">43.3</definedName>
    <definedName name="_________________________________________________________________________cur1">[2]r!$F$30</definedName>
    <definedName name="_________________________________________________________________________l1">[3]leads!$A$3:$E$108</definedName>
    <definedName name="_________________________________________________________________________l12" localSheetId="7">#REF!</definedName>
    <definedName name="_________________________________________________________________________l12">#REF!</definedName>
    <definedName name="_________________________________________________________________________l2">[2]r!$F$29</definedName>
    <definedName name="_________________________________________________________________________l3" localSheetId="7">#REF!</definedName>
    <definedName name="_________________________________________________________________________l3">#REF!</definedName>
    <definedName name="_________________________________________________________________________l4">[4]Sheet1!$W$2:$Y$103</definedName>
    <definedName name="_________________________________________________________________________l5" localSheetId="7">#REF!</definedName>
    <definedName name="_________________________________________________________________________l5">#REF!</definedName>
    <definedName name="_________________________________________________________________________l6">[2]r!$F$4</definedName>
    <definedName name="_________________________________________________________________________l7">[5]r!$F$4</definedName>
    <definedName name="_________________________________________________________________________l8">[2]r!$F$2</definedName>
    <definedName name="_________________________________________________________________________l9">[2]r!$F$3</definedName>
    <definedName name="_________________________________________________________________________mm1">[6]r!$F$4</definedName>
    <definedName name="_________________________________________________________________________mm11">[2]r!$F$4</definedName>
    <definedName name="_________________________________________________________________________mm111">[5]r!$F$4</definedName>
    <definedName name="_________________________________________________________________________pc2" localSheetId="7">#REF!</definedName>
    <definedName name="_________________________________________________________________________pc2">#REF!</definedName>
    <definedName name="_________________________________________________________________________pv2" localSheetId="7">#REF!</definedName>
    <definedName name="_________________________________________________________________________pv2">#REF!</definedName>
    <definedName name="_________________________________________________________________________rr3">[7]v!$A$2:$E$51</definedName>
    <definedName name="_________________________________________________________________________rrr1">[7]r!$B$1:$I$145</definedName>
    <definedName name="_________________________________________________________________________ss12">[8]rdamdata!$J$8</definedName>
    <definedName name="_________________________________________________________________________ss20">[8]rdamdata!$J$7</definedName>
    <definedName name="_________________________________________________________________________ss40">[8]rdamdata!$J$6</definedName>
    <definedName name="_________________________________________________________________________var1" localSheetId="7">#REF!</definedName>
    <definedName name="_________________________________________________________________________var1">#REF!</definedName>
    <definedName name="_________________________________________________________________________var4" localSheetId="7">#REF!</definedName>
    <definedName name="_________________________________________________________________________var4">#REF!</definedName>
    <definedName name="________________________________________________________________________bla1">[1]leads!$H$7</definedName>
    <definedName name="________________________________________________________________________can430">40.73</definedName>
    <definedName name="________________________________________________________________________can435">43.3</definedName>
    <definedName name="________________________________________________________________________cur1">[2]r!$F$30</definedName>
    <definedName name="________________________________________________________________________l1">[3]leads!$A$3:$E$108</definedName>
    <definedName name="________________________________________________________________________l12" localSheetId="7">#REF!</definedName>
    <definedName name="________________________________________________________________________l12">#REF!</definedName>
    <definedName name="________________________________________________________________________l2">[2]r!$F$29</definedName>
    <definedName name="________________________________________________________________________l3" localSheetId="7">#REF!</definedName>
    <definedName name="________________________________________________________________________l3">#REF!</definedName>
    <definedName name="________________________________________________________________________l4">[4]Sheet1!$W$2:$Y$103</definedName>
    <definedName name="________________________________________________________________________l5" localSheetId="7">#REF!</definedName>
    <definedName name="________________________________________________________________________l5">#REF!</definedName>
    <definedName name="________________________________________________________________________l6">[2]r!$F$4</definedName>
    <definedName name="________________________________________________________________________l7">[5]r!$F$4</definedName>
    <definedName name="________________________________________________________________________l8">[2]r!$F$2</definedName>
    <definedName name="________________________________________________________________________l9">[2]r!$F$3</definedName>
    <definedName name="________________________________________________________________________mm1">[6]r!$F$4</definedName>
    <definedName name="________________________________________________________________________mm11">[2]r!$F$4</definedName>
    <definedName name="________________________________________________________________________mm111">[5]r!$F$4</definedName>
    <definedName name="________________________________________________________________________pc2" localSheetId="7">#REF!</definedName>
    <definedName name="________________________________________________________________________pc2">#REF!</definedName>
    <definedName name="________________________________________________________________________pv2" localSheetId="7">#REF!</definedName>
    <definedName name="________________________________________________________________________pv2">#REF!</definedName>
    <definedName name="________________________________________________________________________rr3">[7]v!$A$2:$E$51</definedName>
    <definedName name="________________________________________________________________________rrr1">[7]r!$B$1:$I$145</definedName>
    <definedName name="________________________________________________________________________ss12">[8]rdamdata!$J$8</definedName>
    <definedName name="________________________________________________________________________ss20">[8]rdamdata!$J$7</definedName>
    <definedName name="________________________________________________________________________ss40">[8]rdamdata!$J$6</definedName>
    <definedName name="________________________________________________________________________var1" localSheetId="7">#REF!</definedName>
    <definedName name="________________________________________________________________________var1">#REF!</definedName>
    <definedName name="________________________________________________________________________var4" localSheetId="7">#REF!</definedName>
    <definedName name="________________________________________________________________________var4">#REF!</definedName>
    <definedName name="_______________________________________________________________________bla1">[1]leads!$H$7</definedName>
    <definedName name="_______________________________________________________________________can430">40.73</definedName>
    <definedName name="_______________________________________________________________________can435">43.3</definedName>
    <definedName name="_______________________________________________________________________cur1">[2]r!$F$30</definedName>
    <definedName name="_______________________________________________________________________l1">[3]leads!$A$3:$E$108</definedName>
    <definedName name="_______________________________________________________________________l12" localSheetId="7">#REF!</definedName>
    <definedName name="_______________________________________________________________________l12">#REF!</definedName>
    <definedName name="_______________________________________________________________________l2">[2]r!$F$29</definedName>
    <definedName name="_______________________________________________________________________l3" localSheetId="7">#REF!</definedName>
    <definedName name="_______________________________________________________________________l3">#REF!</definedName>
    <definedName name="_______________________________________________________________________l4">[4]Sheet1!$W$2:$Y$103</definedName>
    <definedName name="_______________________________________________________________________l5" localSheetId="7">#REF!</definedName>
    <definedName name="_______________________________________________________________________l5">#REF!</definedName>
    <definedName name="_______________________________________________________________________l6">[2]r!$F$4</definedName>
    <definedName name="_______________________________________________________________________l7">[5]r!$F$4</definedName>
    <definedName name="_______________________________________________________________________l8">[2]r!$F$2</definedName>
    <definedName name="_______________________________________________________________________l9">[2]r!$F$3</definedName>
    <definedName name="_______________________________________________________________________mm1">[6]r!$F$4</definedName>
    <definedName name="_______________________________________________________________________mm11">[2]r!$F$4</definedName>
    <definedName name="_______________________________________________________________________mm111">[5]r!$F$4</definedName>
    <definedName name="_______________________________________________________________________pc2" localSheetId="7">#REF!</definedName>
    <definedName name="_______________________________________________________________________pc2">#REF!</definedName>
    <definedName name="_______________________________________________________________________pv2" localSheetId="7">#REF!</definedName>
    <definedName name="_______________________________________________________________________pv2">#REF!</definedName>
    <definedName name="_______________________________________________________________________rr3">[7]v!$A$2:$E$51</definedName>
    <definedName name="_______________________________________________________________________rrr1">[7]r!$B$1:$I$145</definedName>
    <definedName name="_______________________________________________________________________ss12">[8]rdamdata!$J$8</definedName>
    <definedName name="_______________________________________________________________________ss20">[8]rdamdata!$J$7</definedName>
    <definedName name="_______________________________________________________________________ss40">[8]rdamdata!$J$6</definedName>
    <definedName name="_______________________________________________________________________var1" localSheetId="7">#REF!</definedName>
    <definedName name="_______________________________________________________________________var1">#REF!</definedName>
    <definedName name="_______________________________________________________________________var4" localSheetId="7">#REF!</definedName>
    <definedName name="_______________________________________________________________________var4">#REF!</definedName>
    <definedName name="______________________________________________________________________bla1">[1]leads!$H$7</definedName>
    <definedName name="______________________________________________________________________can430">40.73</definedName>
    <definedName name="______________________________________________________________________can435">43.3</definedName>
    <definedName name="______________________________________________________________________cur1">[2]r!$F$30</definedName>
    <definedName name="______________________________________________________________________l1">[3]leads!$A$3:$E$108</definedName>
    <definedName name="______________________________________________________________________l12" localSheetId="7">#REF!</definedName>
    <definedName name="______________________________________________________________________l12">#REF!</definedName>
    <definedName name="______________________________________________________________________l2">[2]r!$F$29</definedName>
    <definedName name="______________________________________________________________________l3" localSheetId="7">#REF!</definedName>
    <definedName name="______________________________________________________________________l3">#REF!</definedName>
    <definedName name="______________________________________________________________________l4">[4]Sheet1!$W$2:$Y$103</definedName>
    <definedName name="______________________________________________________________________l5" localSheetId="7">#REF!</definedName>
    <definedName name="______________________________________________________________________l5">#REF!</definedName>
    <definedName name="______________________________________________________________________l6">[2]r!$F$4</definedName>
    <definedName name="______________________________________________________________________l7">[5]r!$F$4</definedName>
    <definedName name="______________________________________________________________________l8">[2]r!$F$2</definedName>
    <definedName name="______________________________________________________________________l9">[2]r!$F$3</definedName>
    <definedName name="______________________________________________________________________mm1">[6]r!$F$4</definedName>
    <definedName name="______________________________________________________________________mm11">[2]r!$F$4</definedName>
    <definedName name="______________________________________________________________________mm111">[5]r!$F$4</definedName>
    <definedName name="______________________________________________________________________pc2" localSheetId="7">#REF!</definedName>
    <definedName name="______________________________________________________________________pc2">#REF!</definedName>
    <definedName name="______________________________________________________________________pv2" localSheetId="7">#REF!</definedName>
    <definedName name="______________________________________________________________________pv2">#REF!</definedName>
    <definedName name="______________________________________________________________________rr3">[7]v!$A$2:$E$51</definedName>
    <definedName name="______________________________________________________________________rrr1">[7]r!$B$1:$I$145</definedName>
    <definedName name="______________________________________________________________________ss12">[8]rdamdata!$J$8</definedName>
    <definedName name="______________________________________________________________________ss20">[8]rdamdata!$J$7</definedName>
    <definedName name="______________________________________________________________________ss40">[8]rdamdata!$J$6</definedName>
    <definedName name="______________________________________________________________________var1" localSheetId="7">#REF!</definedName>
    <definedName name="______________________________________________________________________var1">#REF!</definedName>
    <definedName name="______________________________________________________________________var4" localSheetId="7">#REF!</definedName>
    <definedName name="______________________________________________________________________var4">#REF!</definedName>
    <definedName name="_____________________________________________________________________bla1">[1]leads!$H$7</definedName>
    <definedName name="_____________________________________________________________________can430">40.73</definedName>
    <definedName name="_____________________________________________________________________can435">43.3</definedName>
    <definedName name="_____________________________________________________________________cur1">[2]r!$F$30</definedName>
    <definedName name="_____________________________________________________________________l1">[3]leads!$A$3:$E$108</definedName>
    <definedName name="_____________________________________________________________________l12" localSheetId="7">#REF!</definedName>
    <definedName name="_____________________________________________________________________l12">#REF!</definedName>
    <definedName name="_____________________________________________________________________l2">[2]r!$F$29</definedName>
    <definedName name="_____________________________________________________________________l3" localSheetId="7">#REF!</definedName>
    <definedName name="_____________________________________________________________________l3">#REF!</definedName>
    <definedName name="_____________________________________________________________________l4">[4]Sheet1!$W$2:$Y$103</definedName>
    <definedName name="_____________________________________________________________________l5" localSheetId="7">#REF!</definedName>
    <definedName name="_____________________________________________________________________l5">#REF!</definedName>
    <definedName name="_____________________________________________________________________l6">[2]r!$F$4</definedName>
    <definedName name="_____________________________________________________________________l7">[5]r!$F$4</definedName>
    <definedName name="_____________________________________________________________________l8">[2]r!$F$2</definedName>
    <definedName name="_____________________________________________________________________l9">[2]r!$F$3</definedName>
    <definedName name="_____________________________________________________________________mm1">[6]r!$F$4</definedName>
    <definedName name="_____________________________________________________________________mm11">[2]r!$F$4</definedName>
    <definedName name="_____________________________________________________________________mm111">[5]r!$F$4</definedName>
    <definedName name="_____________________________________________________________________pc2" localSheetId="7">#REF!</definedName>
    <definedName name="_____________________________________________________________________pc2">#REF!</definedName>
    <definedName name="_____________________________________________________________________pv2" localSheetId="7">#REF!</definedName>
    <definedName name="_____________________________________________________________________pv2">#REF!</definedName>
    <definedName name="_____________________________________________________________________rr3">[7]v!$A$2:$E$51</definedName>
    <definedName name="_____________________________________________________________________rrr1">[7]r!$B$1:$I$145</definedName>
    <definedName name="_____________________________________________________________________ss12">[8]rdamdata!$J$8</definedName>
    <definedName name="_____________________________________________________________________ss20">[8]rdamdata!$J$7</definedName>
    <definedName name="_____________________________________________________________________ss40">[8]rdamdata!$J$6</definedName>
    <definedName name="_____________________________________________________________________var1" localSheetId="7">#REF!</definedName>
    <definedName name="_____________________________________________________________________var1">#REF!</definedName>
    <definedName name="_____________________________________________________________________var4" localSheetId="7">#REF!</definedName>
    <definedName name="_____________________________________________________________________var4">#REF!</definedName>
    <definedName name="____________________________________________________________________bla1">[1]leads!$H$7</definedName>
    <definedName name="____________________________________________________________________can430">40.73</definedName>
    <definedName name="____________________________________________________________________can435">43.3</definedName>
    <definedName name="____________________________________________________________________cur1">[2]r!$F$30</definedName>
    <definedName name="____________________________________________________________________l1">[3]leads!$A$3:$E$108</definedName>
    <definedName name="____________________________________________________________________l12" localSheetId="7">#REF!</definedName>
    <definedName name="____________________________________________________________________l12">#REF!</definedName>
    <definedName name="____________________________________________________________________l2">[2]r!$F$29</definedName>
    <definedName name="____________________________________________________________________l3" localSheetId="7">#REF!</definedName>
    <definedName name="____________________________________________________________________l3">#REF!</definedName>
    <definedName name="____________________________________________________________________l4">[4]Sheet1!$W$2:$Y$103</definedName>
    <definedName name="____________________________________________________________________l5" localSheetId="7">#REF!</definedName>
    <definedName name="____________________________________________________________________l5">#REF!</definedName>
    <definedName name="____________________________________________________________________l6">[2]r!$F$4</definedName>
    <definedName name="____________________________________________________________________l7">[5]r!$F$4</definedName>
    <definedName name="____________________________________________________________________l8">[2]r!$F$2</definedName>
    <definedName name="____________________________________________________________________l9">[2]r!$F$3</definedName>
    <definedName name="____________________________________________________________________mm1">[6]r!$F$4</definedName>
    <definedName name="____________________________________________________________________mm11">[2]r!$F$4</definedName>
    <definedName name="____________________________________________________________________mm111">[5]r!$F$4</definedName>
    <definedName name="____________________________________________________________________pc2" localSheetId="7">#REF!</definedName>
    <definedName name="____________________________________________________________________pc2">#REF!</definedName>
    <definedName name="____________________________________________________________________pv2" localSheetId="7">#REF!</definedName>
    <definedName name="____________________________________________________________________pv2">#REF!</definedName>
    <definedName name="____________________________________________________________________rr3">[7]v!$A$2:$E$51</definedName>
    <definedName name="____________________________________________________________________rrr1">[7]r!$B$1:$I$145</definedName>
    <definedName name="____________________________________________________________________ss12">[8]rdamdata!$J$8</definedName>
    <definedName name="____________________________________________________________________ss20">[8]rdamdata!$J$7</definedName>
    <definedName name="____________________________________________________________________ss40">[8]rdamdata!$J$6</definedName>
    <definedName name="____________________________________________________________________var1" localSheetId="7">#REF!</definedName>
    <definedName name="____________________________________________________________________var1">#REF!</definedName>
    <definedName name="____________________________________________________________________var4" localSheetId="7">#REF!</definedName>
    <definedName name="____________________________________________________________________var4">#REF!</definedName>
    <definedName name="___________________________________________________________________bla1">[1]leads!$H$7</definedName>
    <definedName name="___________________________________________________________________can430">40.73</definedName>
    <definedName name="___________________________________________________________________can435">43.3</definedName>
    <definedName name="___________________________________________________________________cur1">[2]r!$F$30</definedName>
    <definedName name="___________________________________________________________________l1">[3]leads!$A$3:$E$108</definedName>
    <definedName name="___________________________________________________________________l12" localSheetId="7">#REF!</definedName>
    <definedName name="___________________________________________________________________l12">#REF!</definedName>
    <definedName name="___________________________________________________________________l2">[2]r!$F$29</definedName>
    <definedName name="___________________________________________________________________l3" localSheetId="7">#REF!</definedName>
    <definedName name="___________________________________________________________________l3">#REF!</definedName>
    <definedName name="___________________________________________________________________l4">[4]Sheet1!$W$2:$Y$103</definedName>
    <definedName name="___________________________________________________________________l5" localSheetId="7">#REF!</definedName>
    <definedName name="___________________________________________________________________l5">#REF!</definedName>
    <definedName name="___________________________________________________________________l6">[2]r!$F$4</definedName>
    <definedName name="___________________________________________________________________l7">[5]r!$F$4</definedName>
    <definedName name="___________________________________________________________________l8">[2]r!$F$2</definedName>
    <definedName name="___________________________________________________________________l9">[2]r!$F$3</definedName>
    <definedName name="___________________________________________________________________mm1">[6]r!$F$4</definedName>
    <definedName name="___________________________________________________________________mm11">[2]r!$F$4</definedName>
    <definedName name="___________________________________________________________________mm111">[5]r!$F$4</definedName>
    <definedName name="___________________________________________________________________pc2" localSheetId="7">#REF!</definedName>
    <definedName name="___________________________________________________________________pc2">#REF!</definedName>
    <definedName name="___________________________________________________________________pv2" localSheetId="7">#REF!</definedName>
    <definedName name="___________________________________________________________________pv2">#REF!</definedName>
    <definedName name="___________________________________________________________________rr3">[7]v!$A$2:$E$51</definedName>
    <definedName name="___________________________________________________________________rrr1">[7]r!$B$1:$I$145</definedName>
    <definedName name="___________________________________________________________________ss12">[8]rdamdata!$J$8</definedName>
    <definedName name="___________________________________________________________________ss20">[8]rdamdata!$J$7</definedName>
    <definedName name="___________________________________________________________________ss40">[8]rdamdata!$J$6</definedName>
    <definedName name="___________________________________________________________________var1" localSheetId="7">#REF!</definedName>
    <definedName name="___________________________________________________________________var1">#REF!</definedName>
    <definedName name="___________________________________________________________________var4" localSheetId="7">#REF!</definedName>
    <definedName name="___________________________________________________________________var4">#REF!</definedName>
    <definedName name="__________________________________________________________________bla1">[1]leads!$H$7</definedName>
    <definedName name="__________________________________________________________________can430">40.73</definedName>
    <definedName name="__________________________________________________________________can435">43.3</definedName>
    <definedName name="__________________________________________________________________cur1">[2]r!$F$30</definedName>
    <definedName name="__________________________________________________________________l1">[3]leads!$A$3:$E$108</definedName>
    <definedName name="__________________________________________________________________l12" localSheetId="7">#REF!</definedName>
    <definedName name="__________________________________________________________________l12">#REF!</definedName>
    <definedName name="__________________________________________________________________l2">[2]r!$F$29</definedName>
    <definedName name="__________________________________________________________________l3" localSheetId="7">#REF!</definedName>
    <definedName name="__________________________________________________________________l3">#REF!</definedName>
    <definedName name="__________________________________________________________________l4">[4]Sheet1!$W$2:$Y$103</definedName>
    <definedName name="__________________________________________________________________l5" localSheetId="7">#REF!</definedName>
    <definedName name="__________________________________________________________________l5">#REF!</definedName>
    <definedName name="__________________________________________________________________l6">[2]r!$F$4</definedName>
    <definedName name="__________________________________________________________________l7">[5]r!$F$4</definedName>
    <definedName name="__________________________________________________________________l8">[2]r!$F$2</definedName>
    <definedName name="__________________________________________________________________l9">[2]r!$F$3</definedName>
    <definedName name="__________________________________________________________________mm1">[6]r!$F$4</definedName>
    <definedName name="__________________________________________________________________mm11">[2]r!$F$4</definedName>
    <definedName name="__________________________________________________________________mm111">[5]r!$F$4</definedName>
    <definedName name="__________________________________________________________________pc2" localSheetId="7">#REF!</definedName>
    <definedName name="__________________________________________________________________pc2">#REF!</definedName>
    <definedName name="__________________________________________________________________pv2" localSheetId="7">#REF!</definedName>
    <definedName name="__________________________________________________________________pv2">#REF!</definedName>
    <definedName name="__________________________________________________________________rr3">[7]v!$A$2:$E$51</definedName>
    <definedName name="__________________________________________________________________rrr1">[7]r!$B$1:$I$145</definedName>
    <definedName name="__________________________________________________________________ss12">[8]rdamdata!$J$8</definedName>
    <definedName name="__________________________________________________________________ss20">[8]rdamdata!$J$7</definedName>
    <definedName name="__________________________________________________________________ss40">[8]rdamdata!$J$6</definedName>
    <definedName name="__________________________________________________________________var1" localSheetId="7">#REF!</definedName>
    <definedName name="__________________________________________________________________var1">#REF!</definedName>
    <definedName name="__________________________________________________________________var4" localSheetId="7">#REF!</definedName>
    <definedName name="__________________________________________________________________var4">#REF!</definedName>
    <definedName name="_________________________________________________________________bla1">[1]leads!$H$7</definedName>
    <definedName name="_________________________________________________________________can430">40.73</definedName>
    <definedName name="_________________________________________________________________can435">43.3</definedName>
    <definedName name="_________________________________________________________________cur1">[2]r!$F$30</definedName>
    <definedName name="_________________________________________________________________l1">[3]leads!$A$3:$E$108</definedName>
    <definedName name="_________________________________________________________________l12" localSheetId="7">#REF!</definedName>
    <definedName name="_________________________________________________________________l12">#REF!</definedName>
    <definedName name="_________________________________________________________________l2">[2]r!$F$29</definedName>
    <definedName name="_________________________________________________________________l3" localSheetId="7">#REF!</definedName>
    <definedName name="_________________________________________________________________l3">#REF!</definedName>
    <definedName name="_________________________________________________________________l4">[4]Sheet1!$W$2:$Y$103</definedName>
    <definedName name="_________________________________________________________________l5" localSheetId="7">#REF!</definedName>
    <definedName name="_________________________________________________________________l5">#REF!</definedName>
    <definedName name="_________________________________________________________________l6">[2]r!$F$4</definedName>
    <definedName name="_________________________________________________________________l7">[5]r!$F$4</definedName>
    <definedName name="_________________________________________________________________l8">[2]r!$F$2</definedName>
    <definedName name="_________________________________________________________________l9">[2]r!$F$3</definedName>
    <definedName name="_________________________________________________________________mm1">[6]r!$F$4</definedName>
    <definedName name="_________________________________________________________________mm11">[2]r!$F$4</definedName>
    <definedName name="_________________________________________________________________mm111">[5]r!$F$4</definedName>
    <definedName name="_________________________________________________________________pc2" localSheetId="7">#REF!</definedName>
    <definedName name="_________________________________________________________________pc2">#REF!</definedName>
    <definedName name="_________________________________________________________________pv2" localSheetId="7">#REF!</definedName>
    <definedName name="_________________________________________________________________pv2">#REF!</definedName>
    <definedName name="_________________________________________________________________rr3">[7]v!$A$2:$E$51</definedName>
    <definedName name="_________________________________________________________________rrr1">[7]r!$B$1:$I$145</definedName>
    <definedName name="_________________________________________________________________ss12">[8]rdamdata!$J$8</definedName>
    <definedName name="_________________________________________________________________ss20">[8]rdamdata!$J$7</definedName>
    <definedName name="_________________________________________________________________ss40">[8]rdamdata!$J$6</definedName>
    <definedName name="_________________________________________________________________var1" localSheetId="7">#REF!</definedName>
    <definedName name="_________________________________________________________________var1">#REF!</definedName>
    <definedName name="_________________________________________________________________var4" localSheetId="7">#REF!</definedName>
    <definedName name="_________________________________________________________________var4">#REF!</definedName>
    <definedName name="________________________________________________________________bla1">[1]leads!$H$7</definedName>
    <definedName name="________________________________________________________________can430">40.73</definedName>
    <definedName name="________________________________________________________________can435">43.3</definedName>
    <definedName name="________________________________________________________________cur1">[2]r!$F$30</definedName>
    <definedName name="________________________________________________________________l1">[3]leads!$A$3:$E$108</definedName>
    <definedName name="________________________________________________________________l12" localSheetId="7">#REF!</definedName>
    <definedName name="________________________________________________________________l12">#REF!</definedName>
    <definedName name="________________________________________________________________l2">[2]r!$F$29</definedName>
    <definedName name="________________________________________________________________l3" localSheetId="7">#REF!</definedName>
    <definedName name="________________________________________________________________l3">#REF!</definedName>
    <definedName name="________________________________________________________________l4">[4]Sheet1!$W$2:$Y$103</definedName>
    <definedName name="________________________________________________________________l5" localSheetId="7">#REF!</definedName>
    <definedName name="________________________________________________________________l5">#REF!</definedName>
    <definedName name="________________________________________________________________l6">[2]r!$F$4</definedName>
    <definedName name="________________________________________________________________l7">[5]r!$F$4</definedName>
    <definedName name="________________________________________________________________l8">[2]r!$F$2</definedName>
    <definedName name="________________________________________________________________l9">[2]r!$F$3</definedName>
    <definedName name="________________________________________________________________mm1">[6]r!$F$4</definedName>
    <definedName name="________________________________________________________________mm11">[2]r!$F$4</definedName>
    <definedName name="________________________________________________________________mm111">[5]r!$F$4</definedName>
    <definedName name="________________________________________________________________pc2" localSheetId="7">#REF!</definedName>
    <definedName name="________________________________________________________________pc2">#REF!</definedName>
    <definedName name="________________________________________________________________pv2" localSheetId="7">#REF!</definedName>
    <definedName name="________________________________________________________________pv2">#REF!</definedName>
    <definedName name="________________________________________________________________rr3">[7]v!$A$2:$E$51</definedName>
    <definedName name="________________________________________________________________rrr1">[7]r!$B$1:$I$145</definedName>
    <definedName name="________________________________________________________________ss12">[8]rdamdata!$J$8</definedName>
    <definedName name="________________________________________________________________ss20">[8]rdamdata!$J$7</definedName>
    <definedName name="________________________________________________________________ss40">[8]rdamdata!$J$6</definedName>
    <definedName name="________________________________________________________________var1" localSheetId="7">#REF!</definedName>
    <definedName name="________________________________________________________________var1">#REF!</definedName>
    <definedName name="________________________________________________________________var4" localSheetId="7">#REF!</definedName>
    <definedName name="________________________________________________________________var4">#REF!</definedName>
    <definedName name="_______________________________________________________________bla1">[1]leads!$H$7</definedName>
    <definedName name="_______________________________________________________________can430">40.73</definedName>
    <definedName name="_______________________________________________________________can435">43.3</definedName>
    <definedName name="_______________________________________________________________cur1">[2]r!$F$30</definedName>
    <definedName name="_______________________________________________________________l1">[3]leads!$A$3:$E$108</definedName>
    <definedName name="_______________________________________________________________l12" localSheetId="7">#REF!</definedName>
    <definedName name="_______________________________________________________________l12">#REF!</definedName>
    <definedName name="_______________________________________________________________l2">[2]r!$F$29</definedName>
    <definedName name="_______________________________________________________________l3" localSheetId="7">#REF!</definedName>
    <definedName name="_______________________________________________________________l3">#REF!</definedName>
    <definedName name="_______________________________________________________________l4">[4]Sheet1!$W$2:$Y$103</definedName>
    <definedName name="_______________________________________________________________l5" localSheetId="7">#REF!</definedName>
    <definedName name="_______________________________________________________________l5">#REF!</definedName>
    <definedName name="_______________________________________________________________l6">[2]r!$F$4</definedName>
    <definedName name="_______________________________________________________________l7">[5]r!$F$4</definedName>
    <definedName name="_______________________________________________________________l8">[2]r!$F$2</definedName>
    <definedName name="_______________________________________________________________l9">[2]r!$F$3</definedName>
    <definedName name="_______________________________________________________________mm1">[6]r!$F$4</definedName>
    <definedName name="_______________________________________________________________mm11">[2]r!$F$4</definedName>
    <definedName name="_______________________________________________________________mm111">[5]r!$F$4</definedName>
    <definedName name="_______________________________________________________________pc2" localSheetId="7">#REF!</definedName>
    <definedName name="_______________________________________________________________pc2">#REF!</definedName>
    <definedName name="_______________________________________________________________pv2" localSheetId="7">#REF!</definedName>
    <definedName name="_______________________________________________________________pv2">#REF!</definedName>
    <definedName name="_______________________________________________________________rr3">[7]v!$A$2:$E$51</definedName>
    <definedName name="_______________________________________________________________rrr1">[7]r!$B$1:$I$145</definedName>
    <definedName name="_______________________________________________________________ss12">[8]rdamdata!$J$8</definedName>
    <definedName name="_______________________________________________________________ss20">[8]rdamdata!$J$7</definedName>
    <definedName name="_______________________________________________________________ss40">[8]rdamdata!$J$6</definedName>
    <definedName name="_______________________________________________________________var1" localSheetId="7">#REF!</definedName>
    <definedName name="_______________________________________________________________var1">#REF!</definedName>
    <definedName name="_______________________________________________________________var4" localSheetId="7">#REF!</definedName>
    <definedName name="_______________________________________________________________var4">#REF!</definedName>
    <definedName name="______________________________________________________________bla1">[1]leads!$H$7</definedName>
    <definedName name="______________________________________________________________can430">40.73</definedName>
    <definedName name="______________________________________________________________can435">43.3</definedName>
    <definedName name="______________________________________________________________cur1">[2]r!$F$30</definedName>
    <definedName name="______________________________________________________________l1">[3]leads!$A$3:$E$108</definedName>
    <definedName name="______________________________________________________________l12" localSheetId="7">#REF!</definedName>
    <definedName name="______________________________________________________________l12">#REF!</definedName>
    <definedName name="______________________________________________________________l2">[2]r!$F$29</definedName>
    <definedName name="______________________________________________________________l3" localSheetId="7">#REF!</definedName>
    <definedName name="______________________________________________________________l3">#REF!</definedName>
    <definedName name="______________________________________________________________l4">[4]Sheet1!$W$2:$Y$103</definedName>
    <definedName name="______________________________________________________________l5" localSheetId="7">#REF!</definedName>
    <definedName name="______________________________________________________________l5">#REF!</definedName>
    <definedName name="______________________________________________________________l6">[2]r!$F$4</definedName>
    <definedName name="______________________________________________________________l7">[5]r!$F$4</definedName>
    <definedName name="______________________________________________________________l8">[2]r!$F$2</definedName>
    <definedName name="______________________________________________________________l9">[2]r!$F$3</definedName>
    <definedName name="______________________________________________________________mm1">[6]r!$F$4</definedName>
    <definedName name="______________________________________________________________mm11">[2]r!$F$4</definedName>
    <definedName name="______________________________________________________________mm111">[5]r!$F$4</definedName>
    <definedName name="______________________________________________________________pc2" localSheetId="7">#REF!</definedName>
    <definedName name="______________________________________________________________pc2">#REF!</definedName>
    <definedName name="______________________________________________________________pv2" localSheetId="7">#REF!</definedName>
    <definedName name="______________________________________________________________pv2">#REF!</definedName>
    <definedName name="______________________________________________________________rr3">[7]v!$A$2:$E$51</definedName>
    <definedName name="______________________________________________________________rrr1">[7]r!$B$1:$I$145</definedName>
    <definedName name="______________________________________________________________ss12">[8]rdamdata!$J$8</definedName>
    <definedName name="______________________________________________________________ss20">[8]rdamdata!$J$7</definedName>
    <definedName name="______________________________________________________________ss40">[8]rdamdata!$J$6</definedName>
    <definedName name="______________________________________________________________var1" localSheetId="7">#REF!</definedName>
    <definedName name="______________________________________________________________var1">#REF!</definedName>
    <definedName name="______________________________________________________________var4" localSheetId="7">#REF!</definedName>
    <definedName name="______________________________________________________________var4">#REF!</definedName>
    <definedName name="_____________________________________________________________bla1">[1]leads!$H$7</definedName>
    <definedName name="_____________________________________________________________can430">40.73</definedName>
    <definedName name="_____________________________________________________________can435">43.3</definedName>
    <definedName name="_____________________________________________________________cur1">[2]r!$F$30</definedName>
    <definedName name="_____________________________________________________________l1">[3]leads!$A$3:$E$108</definedName>
    <definedName name="_____________________________________________________________l12" localSheetId="7">#REF!</definedName>
    <definedName name="_____________________________________________________________l12">#REF!</definedName>
    <definedName name="_____________________________________________________________l2">[2]r!$F$29</definedName>
    <definedName name="_____________________________________________________________l3" localSheetId="7">#REF!</definedName>
    <definedName name="_____________________________________________________________l3">#REF!</definedName>
    <definedName name="_____________________________________________________________l4">[4]Sheet1!$W$2:$Y$103</definedName>
    <definedName name="_____________________________________________________________l5" localSheetId="7">#REF!</definedName>
    <definedName name="_____________________________________________________________l5">#REF!</definedName>
    <definedName name="_____________________________________________________________l6">[2]r!$F$4</definedName>
    <definedName name="_____________________________________________________________l7">[5]r!$F$4</definedName>
    <definedName name="_____________________________________________________________l8">[2]r!$F$2</definedName>
    <definedName name="_____________________________________________________________l9">[2]r!$F$3</definedName>
    <definedName name="_____________________________________________________________mm1">[6]r!$F$4</definedName>
    <definedName name="_____________________________________________________________mm11">[2]r!$F$4</definedName>
    <definedName name="_____________________________________________________________mm111">[5]r!$F$4</definedName>
    <definedName name="_____________________________________________________________pc2" localSheetId="7">#REF!</definedName>
    <definedName name="_____________________________________________________________pc2">#REF!</definedName>
    <definedName name="_____________________________________________________________pv2" localSheetId="7">#REF!</definedName>
    <definedName name="_____________________________________________________________pv2">#REF!</definedName>
    <definedName name="_____________________________________________________________rr3">[7]v!$A$2:$E$51</definedName>
    <definedName name="_____________________________________________________________rrr1">[7]r!$B$1:$I$145</definedName>
    <definedName name="_____________________________________________________________ss12">[8]rdamdata!$J$8</definedName>
    <definedName name="_____________________________________________________________ss20">[8]rdamdata!$J$7</definedName>
    <definedName name="_____________________________________________________________ss40">[8]rdamdata!$J$6</definedName>
    <definedName name="_____________________________________________________________var1" localSheetId="7">#REF!</definedName>
    <definedName name="_____________________________________________________________var1">#REF!</definedName>
    <definedName name="_____________________________________________________________var4" localSheetId="7">#REF!</definedName>
    <definedName name="_____________________________________________________________var4">#REF!</definedName>
    <definedName name="____________________________________________________________bla1">[1]leads!$H$7</definedName>
    <definedName name="____________________________________________________________can430">40.73</definedName>
    <definedName name="____________________________________________________________can435">43.3</definedName>
    <definedName name="____________________________________________________________cur1">[2]r!$F$30</definedName>
    <definedName name="____________________________________________________________l1">[3]leads!$A$3:$E$108</definedName>
    <definedName name="____________________________________________________________l12" localSheetId="7">#REF!</definedName>
    <definedName name="____________________________________________________________l12">#REF!</definedName>
    <definedName name="____________________________________________________________l2">[2]r!$F$29</definedName>
    <definedName name="____________________________________________________________l3" localSheetId="7">#REF!</definedName>
    <definedName name="____________________________________________________________l3">#REF!</definedName>
    <definedName name="____________________________________________________________l4">[4]Sheet1!$W$2:$Y$103</definedName>
    <definedName name="____________________________________________________________l5" localSheetId="7">#REF!</definedName>
    <definedName name="____________________________________________________________l5">#REF!</definedName>
    <definedName name="____________________________________________________________l6">[2]r!$F$4</definedName>
    <definedName name="____________________________________________________________l7">[5]r!$F$4</definedName>
    <definedName name="____________________________________________________________l8">[2]r!$F$2</definedName>
    <definedName name="____________________________________________________________l9">[2]r!$F$3</definedName>
    <definedName name="____________________________________________________________mm1">[6]r!$F$4</definedName>
    <definedName name="____________________________________________________________mm11">[2]r!$F$4</definedName>
    <definedName name="____________________________________________________________mm111">[5]r!$F$4</definedName>
    <definedName name="____________________________________________________________pc2" localSheetId="7">#REF!</definedName>
    <definedName name="____________________________________________________________pc2">#REF!</definedName>
    <definedName name="____________________________________________________________pv2" localSheetId="7">#REF!</definedName>
    <definedName name="____________________________________________________________pv2">#REF!</definedName>
    <definedName name="____________________________________________________________rr3">[7]v!$A$2:$E$51</definedName>
    <definedName name="____________________________________________________________rrr1">[7]r!$B$1:$I$145</definedName>
    <definedName name="____________________________________________________________ss12">[8]rdamdata!$J$8</definedName>
    <definedName name="____________________________________________________________ss20">[8]rdamdata!$J$7</definedName>
    <definedName name="____________________________________________________________ss40">[8]rdamdata!$J$6</definedName>
    <definedName name="____________________________________________________________var1" localSheetId="7">#REF!</definedName>
    <definedName name="____________________________________________________________var1">#REF!</definedName>
    <definedName name="____________________________________________________________var4" localSheetId="7">#REF!</definedName>
    <definedName name="____________________________________________________________var4">#REF!</definedName>
    <definedName name="___________________________________________________________bla1">[1]leads!$H$7</definedName>
    <definedName name="___________________________________________________________can430">40.73</definedName>
    <definedName name="___________________________________________________________can435">43.3</definedName>
    <definedName name="___________________________________________________________cur1">[2]r!$F$30</definedName>
    <definedName name="___________________________________________________________l1">[3]leads!$A$3:$E$108</definedName>
    <definedName name="___________________________________________________________l12" localSheetId="7">#REF!</definedName>
    <definedName name="___________________________________________________________l12">#REF!</definedName>
    <definedName name="___________________________________________________________l2">[2]r!$F$29</definedName>
    <definedName name="___________________________________________________________l3" localSheetId="7">#REF!</definedName>
    <definedName name="___________________________________________________________l3">#REF!</definedName>
    <definedName name="___________________________________________________________l4">[4]Sheet1!$W$2:$Y$103</definedName>
    <definedName name="___________________________________________________________l5" localSheetId="7">#REF!</definedName>
    <definedName name="___________________________________________________________l5">#REF!</definedName>
    <definedName name="___________________________________________________________l6">[2]r!$F$4</definedName>
    <definedName name="___________________________________________________________l7">[5]r!$F$4</definedName>
    <definedName name="___________________________________________________________l8">[2]r!$F$2</definedName>
    <definedName name="___________________________________________________________l9">[2]r!$F$3</definedName>
    <definedName name="___________________________________________________________mm1">[6]r!$F$4</definedName>
    <definedName name="___________________________________________________________mm11">[2]r!$F$4</definedName>
    <definedName name="___________________________________________________________mm111">[5]r!$F$4</definedName>
    <definedName name="___________________________________________________________pc2" localSheetId="7">#REF!</definedName>
    <definedName name="___________________________________________________________pc2">#REF!</definedName>
    <definedName name="___________________________________________________________pv2" localSheetId="7">#REF!</definedName>
    <definedName name="___________________________________________________________pv2">#REF!</definedName>
    <definedName name="___________________________________________________________rr3">[7]v!$A$2:$E$51</definedName>
    <definedName name="___________________________________________________________rrr1">[7]r!$B$1:$I$145</definedName>
    <definedName name="___________________________________________________________ss12">[8]rdamdata!$J$8</definedName>
    <definedName name="___________________________________________________________ss20">[8]rdamdata!$J$7</definedName>
    <definedName name="___________________________________________________________ss40">[8]rdamdata!$J$6</definedName>
    <definedName name="___________________________________________________________var1" localSheetId="7">#REF!</definedName>
    <definedName name="___________________________________________________________var1">#REF!</definedName>
    <definedName name="___________________________________________________________var4" localSheetId="7">#REF!</definedName>
    <definedName name="___________________________________________________________var4">#REF!</definedName>
    <definedName name="__________________________________________________________bla1">[1]leads!$H$7</definedName>
    <definedName name="__________________________________________________________can430">40.73</definedName>
    <definedName name="__________________________________________________________can435">43.3</definedName>
    <definedName name="__________________________________________________________cur1">[2]r!$F$30</definedName>
    <definedName name="__________________________________________________________l1">[3]leads!$A$3:$E$108</definedName>
    <definedName name="__________________________________________________________l12" localSheetId="7">#REF!</definedName>
    <definedName name="__________________________________________________________l12">#REF!</definedName>
    <definedName name="__________________________________________________________l2">[2]r!$F$29</definedName>
    <definedName name="__________________________________________________________l3" localSheetId="7">#REF!</definedName>
    <definedName name="__________________________________________________________l3">#REF!</definedName>
    <definedName name="__________________________________________________________l4">[4]Sheet1!$W$2:$Y$103</definedName>
    <definedName name="__________________________________________________________l5" localSheetId="7">#REF!</definedName>
    <definedName name="__________________________________________________________l5">#REF!</definedName>
    <definedName name="__________________________________________________________l6">[2]r!$F$4</definedName>
    <definedName name="__________________________________________________________l7">[5]r!$F$4</definedName>
    <definedName name="__________________________________________________________l8">[2]r!$F$2</definedName>
    <definedName name="__________________________________________________________l9">[2]r!$F$3</definedName>
    <definedName name="__________________________________________________________mm1">[6]r!$F$4</definedName>
    <definedName name="__________________________________________________________mm11">[2]r!$F$4</definedName>
    <definedName name="__________________________________________________________mm111">[5]r!$F$4</definedName>
    <definedName name="__________________________________________________________pc2" localSheetId="7">#REF!</definedName>
    <definedName name="__________________________________________________________pc2">#REF!</definedName>
    <definedName name="__________________________________________________________pv2" localSheetId="7">#REF!</definedName>
    <definedName name="__________________________________________________________pv2">#REF!</definedName>
    <definedName name="__________________________________________________________rr3">[7]v!$A$2:$E$51</definedName>
    <definedName name="__________________________________________________________rrr1">[7]r!$B$1:$I$145</definedName>
    <definedName name="__________________________________________________________ss12">[8]rdamdata!$J$8</definedName>
    <definedName name="__________________________________________________________ss20">[8]rdamdata!$J$7</definedName>
    <definedName name="__________________________________________________________ss40">[8]rdamdata!$J$6</definedName>
    <definedName name="__________________________________________________________var1" localSheetId="7">#REF!</definedName>
    <definedName name="__________________________________________________________var1">#REF!</definedName>
    <definedName name="__________________________________________________________var4" localSheetId="7">#REF!</definedName>
    <definedName name="__________________________________________________________var4">#REF!</definedName>
    <definedName name="_________________________________________________________bla1">[1]leads!$H$7</definedName>
    <definedName name="_________________________________________________________can430">40.73</definedName>
    <definedName name="_________________________________________________________can435">43.3</definedName>
    <definedName name="_________________________________________________________cur1">[2]r!$F$30</definedName>
    <definedName name="_________________________________________________________l1">[3]leads!$A$3:$E$108</definedName>
    <definedName name="_________________________________________________________l12" localSheetId="7">#REF!</definedName>
    <definedName name="_________________________________________________________l12">#REF!</definedName>
    <definedName name="_________________________________________________________l2">[2]r!$F$29</definedName>
    <definedName name="_________________________________________________________l3" localSheetId="7">#REF!</definedName>
    <definedName name="_________________________________________________________l3">#REF!</definedName>
    <definedName name="_________________________________________________________l4">[4]Sheet1!$W$2:$Y$103</definedName>
    <definedName name="_________________________________________________________l5" localSheetId="7">#REF!</definedName>
    <definedName name="_________________________________________________________l5">#REF!</definedName>
    <definedName name="_________________________________________________________l6">[2]r!$F$4</definedName>
    <definedName name="_________________________________________________________l7">[5]r!$F$4</definedName>
    <definedName name="_________________________________________________________l8">[2]r!$F$2</definedName>
    <definedName name="_________________________________________________________l9">[2]r!$F$3</definedName>
    <definedName name="_________________________________________________________mm1">[6]r!$F$4</definedName>
    <definedName name="_________________________________________________________mm11">[2]r!$F$4</definedName>
    <definedName name="_________________________________________________________mm111">[5]r!$F$4</definedName>
    <definedName name="_________________________________________________________pc2" localSheetId="7">#REF!</definedName>
    <definedName name="_________________________________________________________pc2">#REF!</definedName>
    <definedName name="_________________________________________________________pv2" localSheetId="7">#REF!</definedName>
    <definedName name="_________________________________________________________pv2">#REF!</definedName>
    <definedName name="_________________________________________________________rr3">[7]v!$A$2:$E$51</definedName>
    <definedName name="_________________________________________________________rrr1">[7]r!$B$1:$I$145</definedName>
    <definedName name="_________________________________________________________ss12">[8]rdamdata!$J$8</definedName>
    <definedName name="_________________________________________________________ss20">[8]rdamdata!$J$7</definedName>
    <definedName name="_________________________________________________________ss40">[8]rdamdata!$J$6</definedName>
    <definedName name="_________________________________________________________var1" localSheetId="7">#REF!</definedName>
    <definedName name="_________________________________________________________var1">#REF!</definedName>
    <definedName name="_________________________________________________________var4" localSheetId="7">#REF!</definedName>
    <definedName name="_________________________________________________________var4">#REF!</definedName>
    <definedName name="________________________________________________________bla1">[1]leads!$H$7</definedName>
    <definedName name="________________________________________________________can430">40.73</definedName>
    <definedName name="________________________________________________________can435">43.3</definedName>
    <definedName name="________________________________________________________cur1">[2]r!$F$30</definedName>
    <definedName name="________________________________________________________l1">[3]leads!$A$3:$E$108</definedName>
    <definedName name="________________________________________________________l12" localSheetId="7">#REF!</definedName>
    <definedName name="________________________________________________________l12">#REF!</definedName>
    <definedName name="________________________________________________________l2">[2]r!$F$29</definedName>
    <definedName name="________________________________________________________l3" localSheetId="7">#REF!</definedName>
    <definedName name="________________________________________________________l3">#REF!</definedName>
    <definedName name="________________________________________________________l4">[4]Sheet1!$W$2:$Y$103</definedName>
    <definedName name="________________________________________________________l5" localSheetId="7">#REF!</definedName>
    <definedName name="________________________________________________________l5">#REF!</definedName>
    <definedName name="________________________________________________________l6">[2]r!$F$4</definedName>
    <definedName name="________________________________________________________l7">[5]r!$F$4</definedName>
    <definedName name="________________________________________________________l8">[2]r!$F$2</definedName>
    <definedName name="________________________________________________________l9">[2]r!$F$3</definedName>
    <definedName name="________________________________________________________mm1">[6]r!$F$4</definedName>
    <definedName name="________________________________________________________mm11">[2]r!$F$4</definedName>
    <definedName name="________________________________________________________mm111">[5]r!$F$4</definedName>
    <definedName name="________________________________________________________pc2" localSheetId="7">#REF!</definedName>
    <definedName name="________________________________________________________pc2">#REF!</definedName>
    <definedName name="________________________________________________________pv2" localSheetId="7">#REF!</definedName>
    <definedName name="________________________________________________________pv2">#REF!</definedName>
    <definedName name="________________________________________________________rr3">[7]v!$A$2:$E$51</definedName>
    <definedName name="________________________________________________________rrr1">[7]r!$B$1:$I$145</definedName>
    <definedName name="________________________________________________________ss12">[8]rdamdata!$J$8</definedName>
    <definedName name="________________________________________________________ss20">[8]rdamdata!$J$7</definedName>
    <definedName name="________________________________________________________ss40">[8]rdamdata!$J$6</definedName>
    <definedName name="________________________________________________________var1" localSheetId="7">#REF!</definedName>
    <definedName name="________________________________________________________var1">#REF!</definedName>
    <definedName name="________________________________________________________var4" localSheetId="7">#REF!</definedName>
    <definedName name="________________________________________________________var4">#REF!</definedName>
    <definedName name="_______________________________________________________bla1">[1]leads!$H$7</definedName>
    <definedName name="_______________________________________________________can430">40.73</definedName>
    <definedName name="_______________________________________________________can435">43.3</definedName>
    <definedName name="_______________________________________________________cur1">[2]r!$F$30</definedName>
    <definedName name="_______________________________________________________l1">[3]leads!$A$3:$E$108</definedName>
    <definedName name="_______________________________________________________l12" localSheetId="7">#REF!</definedName>
    <definedName name="_______________________________________________________l12">#REF!</definedName>
    <definedName name="_______________________________________________________l2">[2]r!$F$29</definedName>
    <definedName name="_______________________________________________________l3" localSheetId="7">#REF!</definedName>
    <definedName name="_______________________________________________________l3">#REF!</definedName>
    <definedName name="_______________________________________________________l4">[4]Sheet1!$W$2:$Y$103</definedName>
    <definedName name="_______________________________________________________l5" localSheetId="7">#REF!</definedName>
    <definedName name="_______________________________________________________l5">#REF!</definedName>
    <definedName name="_______________________________________________________l6">[2]r!$F$4</definedName>
    <definedName name="_______________________________________________________l7">[5]r!$F$4</definedName>
    <definedName name="_______________________________________________________l8">[2]r!$F$2</definedName>
    <definedName name="_______________________________________________________l9">[2]r!$F$3</definedName>
    <definedName name="_______________________________________________________mm1">[6]r!$F$4</definedName>
    <definedName name="_______________________________________________________mm11">[2]r!$F$4</definedName>
    <definedName name="_______________________________________________________mm111">[5]r!$F$4</definedName>
    <definedName name="_______________________________________________________pc2" localSheetId="7">#REF!</definedName>
    <definedName name="_______________________________________________________pc2">#REF!</definedName>
    <definedName name="_______________________________________________________pv2" localSheetId="7">#REF!</definedName>
    <definedName name="_______________________________________________________pv2">#REF!</definedName>
    <definedName name="_______________________________________________________rr3">[7]v!$A$2:$E$51</definedName>
    <definedName name="_______________________________________________________rrr1">[7]r!$B$1:$I$145</definedName>
    <definedName name="_______________________________________________________ss12">[8]rdamdata!$J$8</definedName>
    <definedName name="_______________________________________________________ss20">[8]rdamdata!$J$7</definedName>
    <definedName name="_______________________________________________________ss40">[8]rdamdata!$J$6</definedName>
    <definedName name="_______________________________________________________var1" localSheetId="7">#REF!</definedName>
    <definedName name="_______________________________________________________var1">#REF!</definedName>
    <definedName name="_______________________________________________________var4" localSheetId="7">#REF!</definedName>
    <definedName name="_______________________________________________________var4">#REF!</definedName>
    <definedName name="______________________________________________________bla1">[1]leads!$H$7</definedName>
    <definedName name="______________________________________________________can430">40.73</definedName>
    <definedName name="______________________________________________________can435">43.3</definedName>
    <definedName name="______________________________________________________cur1">[2]r!$F$30</definedName>
    <definedName name="______________________________________________________l1">[3]leads!$A$3:$E$108</definedName>
    <definedName name="______________________________________________________l12" localSheetId="7">#REF!</definedName>
    <definedName name="______________________________________________________l12">#REF!</definedName>
    <definedName name="______________________________________________________l2">[2]r!$F$29</definedName>
    <definedName name="______________________________________________________l3" localSheetId="7">#REF!</definedName>
    <definedName name="______________________________________________________l3">#REF!</definedName>
    <definedName name="______________________________________________________l4">[4]Sheet1!$W$2:$Y$103</definedName>
    <definedName name="______________________________________________________l5" localSheetId="7">#REF!</definedName>
    <definedName name="______________________________________________________l5">#REF!</definedName>
    <definedName name="______________________________________________________l6">[2]r!$F$4</definedName>
    <definedName name="______________________________________________________l7">[5]r!$F$4</definedName>
    <definedName name="______________________________________________________l8">[2]r!$F$2</definedName>
    <definedName name="______________________________________________________l9">[2]r!$F$3</definedName>
    <definedName name="______________________________________________________mm1">[6]r!$F$4</definedName>
    <definedName name="______________________________________________________mm11">[2]r!$F$4</definedName>
    <definedName name="______________________________________________________mm111">[5]r!$F$4</definedName>
    <definedName name="______________________________________________________pc2" localSheetId="7">#REF!</definedName>
    <definedName name="______________________________________________________pc2">#REF!</definedName>
    <definedName name="______________________________________________________pv2" localSheetId="7">#REF!</definedName>
    <definedName name="______________________________________________________pv2">#REF!</definedName>
    <definedName name="______________________________________________________rr3">[7]v!$A$2:$E$51</definedName>
    <definedName name="______________________________________________________rrr1">[7]r!$B$1:$I$145</definedName>
    <definedName name="______________________________________________________ss12">[8]rdamdata!$J$8</definedName>
    <definedName name="______________________________________________________ss20">[8]rdamdata!$J$7</definedName>
    <definedName name="______________________________________________________ss40">[8]rdamdata!$J$6</definedName>
    <definedName name="______________________________________________________var1" localSheetId="7">#REF!</definedName>
    <definedName name="______________________________________________________var1">#REF!</definedName>
    <definedName name="______________________________________________________var4" localSheetId="7">#REF!</definedName>
    <definedName name="______________________________________________________var4">#REF!</definedName>
    <definedName name="_____________________________________________________bla1">[1]leads!$H$7</definedName>
    <definedName name="_____________________________________________________can430">40.73</definedName>
    <definedName name="_____________________________________________________can435">43.3</definedName>
    <definedName name="_____________________________________________________cur1">[2]r!$F$30</definedName>
    <definedName name="_____________________________________________________l1">[3]leads!$A$3:$E$108</definedName>
    <definedName name="_____________________________________________________l12" localSheetId="7">#REF!</definedName>
    <definedName name="_____________________________________________________l12">#REF!</definedName>
    <definedName name="_____________________________________________________l2">[2]r!$F$29</definedName>
    <definedName name="_____________________________________________________l3" localSheetId="7">#REF!</definedName>
    <definedName name="_____________________________________________________l3">#REF!</definedName>
    <definedName name="_____________________________________________________l4">[4]Sheet1!$W$2:$Y$103</definedName>
    <definedName name="_____________________________________________________l5" localSheetId="7">#REF!</definedName>
    <definedName name="_____________________________________________________l5">#REF!</definedName>
    <definedName name="_____________________________________________________l6">[2]r!$F$4</definedName>
    <definedName name="_____________________________________________________l7">[5]r!$F$4</definedName>
    <definedName name="_____________________________________________________l8">[2]r!$F$2</definedName>
    <definedName name="_____________________________________________________l9">[2]r!$F$3</definedName>
    <definedName name="_____________________________________________________mm1">[6]r!$F$4</definedName>
    <definedName name="_____________________________________________________mm11">[2]r!$F$4</definedName>
    <definedName name="_____________________________________________________mm111">[5]r!$F$4</definedName>
    <definedName name="_____________________________________________________pc2" localSheetId="7">#REF!</definedName>
    <definedName name="_____________________________________________________pc2">#REF!</definedName>
    <definedName name="_____________________________________________________pv2" localSheetId="7">#REF!</definedName>
    <definedName name="_____________________________________________________pv2">#REF!</definedName>
    <definedName name="_____________________________________________________rr3">[7]v!$A$2:$E$51</definedName>
    <definedName name="_____________________________________________________rrr1">[7]r!$B$1:$I$145</definedName>
    <definedName name="_____________________________________________________ss12">[8]rdamdata!$J$8</definedName>
    <definedName name="_____________________________________________________ss20">[8]rdamdata!$J$7</definedName>
    <definedName name="_____________________________________________________ss40">[8]rdamdata!$J$6</definedName>
    <definedName name="_____________________________________________________var1" localSheetId="7">#REF!</definedName>
    <definedName name="_____________________________________________________var1">#REF!</definedName>
    <definedName name="_____________________________________________________var4" localSheetId="7">#REF!</definedName>
    <definedName name="_____________________________________________________var4">#REF!</definedName>
    <definedName name="____________________________________________________bla1">[1]leads!$H$7</definedName>
    <definedName name="____________________________________________________can430">40.73</definedName>
    <definedName name="____________________________________________________can435">43.3</definedName>
    <definedName name="____________________________________________________cur1">[2]r!$F$30</definedName>
    <definedName name="____________________________________________________l1">[3]leads!$A$3:$E$108</definedName>
    <definedName name="____________________________________________________l12" localSheetId="7">#REF!</definedName>
    <definedName name="____________________________________________________l12">#REF!</definedName>
    <definedName name="____________________________________________________l2">[2]r!$F$29</definedName>
    <definedName name="____________________________________________________l3" localSheetId="7">#REF!</definedName>
    <definedName name="____________________________________________________l3">#REF!</definedName>
    <definedName name="____________________________________________________l4">[4]Sheet1!$W$2:$Y$103</definedName>
    <definedName name="____________________________________________________l5" localSheetId="7">#REF!</definedName>
    <definedName name="____________________________________________________l5">#REF!</definedName>
    <definedName name="____________________________________________________l6">[2]r!$F$4</definedName>
    <definedName name="____________________________________________________l7">[5]r!$F$4</definedName>
    <definedName name="____________________________________________________l8">[2]r!$F$2</definedName>
    <definedName name="____________________________________________________l9">[2]r!$F$3</definedName>
    <definedName name="____________________________________________________mm1">[6]r!$F$4</definedName>
    <definedName name="____________________________________________________mm11">[2]r!$F$4</definedName>
    <definedName name="____________________________________________________mm111">[5]r!$F$4</definedName>
    <definedName name="____________________________________________________pc2" localSheetId="7">#REF!</definedName>
    <definedName name="____________________________________________________pc2">#REF!</definedName>
    <definedName name="____________________________________________________pv2" localSheetId="7">#REF!</definedName>
    <definedName name="____________________________________________________pv2">#REF!</definedName>
    <definedName name="____________________________________________________rr3">[7]v!$A$2:$E$51</definedName>
    <definedName name="____________________________________________________rrr1">[7]r!$B$1:$I$145</definedName>
    <definedName name="____________________________________________________ss12">[8]rdamdata!$J$8</definedName>
    <definedName name="____________________________________________________ss20">[8]rdamdata!$J$7</definedName>
    <definedName name="____________________________________________________ss40">[8]rdamdata!$J$6</definedName>
    <definedName name="____________________________________________________var1" localSheetId="7">#REF!</definedName>
    <definedName name="____________________________________________________var1">#REF!</definedName>
    <definedName name="____________________________________________________var4" localSheetId="7">#REF!</definedName>
    <definedName name="____________________________________________________var4">#REF!</definedName>
    <definedName name="___________________________________________________bla1">[1]leads!$H$7</definedName>
    <definedName name="___________________________________________________can430">40.73</definedName>
    <definedName name="___________________________________________________can435">43.3</definedName>
    <definedName name="___________________________________________________cur1">[2]r!$F$30</definedName>
    <definedName name="___________________________________________________l1">[3]leads!$A$3:$E$108</definedName>
    <definedName name="___________________________________________________l12" localSheetId="7">#REF!</definedName>
    <definedName name="___________________________________________________l12">#REF!</definedName>
    <definedName name="___________________________________________________l2">[2]r!$F$29</definedName>
    <definedName name="___________________________________________________l3" localSheetId="7">#REF!</definedName>
    <definedName name="___________________________________________________l3">#REF!</definedName>
    <definedName name="___________________________________________________l4">[4]Sheet1!$W$2:$Y$103</definedName>
    <definedName name="___________________________________________________l5" localSheetId="7">#REF!</definedName>
    <definedName name="___________________________________________________l5">#REF!</definedName>
    <definedName name="___________________________________________________l6">[2]r!$F$4</definedName>
    <definedName name="___________________________________________________l7">[5]r!$F$4</definedName>
    <definedName name="___________________________________________________l8">[2]r!$F$2</definedName>
    <definedName name="___________________________________________________l9">[2]r!$F$3</definedName>
    <definedName name="___________________________________________________mm1">[6]r!$F$4</definedName>
    <definedName name="___________________________________________________mm11">[2]r!$F$4</definedName>
    <definedName name="___________________________________________________mm111">[5]r!$F$4</definedName>
    <definedName name="___________________________________________________pc2" localSheetId="7">#REF!</definedName>
    <definedName name="___________________________________________________pc2">#REF!</definedName>
    <definedName name="___________________________________________________pv2" localSheetId="7">#REF!</definedName>
    <definedName name="___________________________________________________pv2">#REF!</definedName>
    <definedName name="___________________________________________________rr3">[7]v!$A$2:$E$51</definedName>
    <definedName name="___________________________________________________rrr1">[7]r!$B$1:$I$145</definedName>
    <definedName name="___________________________________________________ss12">[8]rdamdata!$J$8</definedName>
    <definedName name="___________________________________________________ss20">[8]rdamdata!$J$7</definedName>
    <definedName name="___________________________________________________ss40">[8]rdamdata!$J$6</definedName>
    <definedName name="___________________________________________________var1" localSheetId="7">#REF!</definedName>
    <definedName name="___________________________________________________var1">#REF!</definedName>
    <definedName name="___________________________________________________var4" localSheetId="7">#REF!</definedName>
    <definedName name="___________________________________________________var4">#REF!</definedName>
    <definedName name="__________________________________________________bla1">[1]leads!$H$7</definedName>
    <definedName name="__________________________________________________can430">40.73</definedName>
    <definedName name="__________________________________________________can435">43.3</definedName>
    <definedName name="__________________________________________________cur1">[2]r!$F$30</definedName>
    <definedName name="__________________________________________________l1">[3]leads!$A$3:$E$108</definedName>
    <definedName name="__________________________________________________l12" localSheetId="7">#REF!</definedName>
    <definedName name="__________________________________________________l12">#REF!</definedName>
    <definedName name="__________________________________________________l2">[2]r!$F$29</definedName>
    <definedName name="__________________________________________________l3" localSheetId="7">#REF!</definedName>
    <definedName name="__________________________________________________l3">#REF!</definedName>
    <definedName name="__________________________________________________l4">[4]Sheet1!$W$2:$Y$103</definedName>
    <definedName name="__________________________________________________l5" localSheetId="7">#REF!</definedName>
    <definedName name="__________________________________________________l5">#REF!</definedName>
    <definedName name="__________________________________________________l6">[2]r!$F$4</definedName>
    <definedName name="__________________________________________________l7">[5]r!$F$4</definedName>
    <definedName name="__________________________________________________l8">[2]r!$F$2</definedName>
    <definedName name="__________________________________________________l9">[2]r!$F$3</definedName>
    <definedName name="__________________________________________________mm1">[6]r!$F$4</definedName>
    <definedName name="__________________________________________________mm11">[2]r!$F$4</definedName>
    <definedName name="__________________________________________________mm111">[5]r!$F$4</definedName>
    <definedName name="__________________________________________________pc2" localSheetId="7">#REF!</definedName>
    <definedName name="__________________________________________________pc2">#REF!</definedName>
    <definedName name="__________________________________________________pv2" localSheetId="7">#REF!</definedName>
    <definedName name="__________________________________________________pv2">#REF!</definedName>
    <definedName name="__________________________________________________rr3">[7]v!$A$2:$E$51</definedName>
    <definedName name="__________________________________________________rrr1">[7]r!$B$1:$I$145</definedName>
    <definedName name="__________________________________________________ss12">[8]rdamdata!$J$8</definedName>
    <definedName name="__________________________________________________ss20">[8]rdamdata!$J$7</definedName>
    <definedName name="__________________________________________________ss40">[8]rdamdata!$J$6</definedName>
    <definedName name="__________________________________________________var1" localSheetId="7">#REF!</definedName>
    <definedName name="__________________________________________________var1">#REF!</definedName>
    <definedName name="__________________________________________________var4" localSheetId="7">#REF!</definedName>
    <definedName name="__________________________________________________var4">#REF!</definedName>
    <definedName name="_________________________________________________bla1">[1]leads!$H$7</definedName>
    <definedName name="_________________________________________________can430">40.73</definedName>
    <definedName name="_________________________________________________can435">43.3</definedName>
    <definedName name="_________________________________________________cur1">[2]r!$F$30</definedName>
    <definedName name="_________________________________________________l1">[3]leads!$A$3:$E$108</definedName>
    <definedName name="_________________________________________________l12" localSheetId="7">#REF!</definedName>
    <definedName name="_________________________________________________l12">#REF!</definedName>
    <definedName name="_________________________________________________l2">[2]r!$F$29</definedName>
    <definedName name="_________________________________________________l3" localSheetId="7">#REF!</definedName>
    <definedName name="_________________________________________________l3">#REF!</definedName>
    <definedName name="_________________________________________________l4">[4]Sheet1!$W$2:$Y$103</definedName>
    <definedName name="_________________________________________________l5" localSheetId="7">#REF!</definedName>
    <definedName name="_________________________________________________l5">#REF!</definedName>
    <definedName name="_________________________________________________l6">[2]r!$F$4</definedName>
    <definedName name="_________________________________________________l7">[5]r!$F$4</definedName>
    <definedName name="_________________________________________________l8">[2]r!$F$2</definedName>
    <definedName name="_________________________________________________l9">[2]r!$F$3</definedName>
    <definedName name="_________________________________________________mm1">[6]r!$F$4</definedName>
    <definedName name="_________________________________________________mm11">[2]r!$F$4</definedName>
    <definedName name="_________________________________________________mm111">[5]r!$F$4</definedName>
    <definedName name="_________________________________________________pc2" localSheetId="7">#REF!</definedName>
    <definedName name="_________________________________________________pc2">#REF!</definedName>
    <definedName name="_________________________________________________pv2" localSheetId="7">#REF!</definedName>
    <definedName name="_________________________________________________pv2">#REF!</definedName>
    <definedName name="_________________________________________________rr3">[7]v!$A$2:$E$51</definedName>
    <definedName name="_________________________________________________rrr1">[7]r!$B$1:$I$145</definedName>
    <definedName name="_________________________________________________ss12">[8]rdamdata!$J$8</definedName>
    <definedName name="_________________________________________________ss20">[8]rdamdata!$J$7</definedName>
    <definedName name="_________________________________________________ss40">[8]rdamdata!$J$6</definedName>
    <definedName name="_________________________________________________var1" localSheetId="7">#REF!</definedName>
    <definedName name="_________________________________________________var1">#REF!</definedName>
    <definedName name="_________________________________________________var4" localSheetId="7">#REF!</definedName>
    <definedName name="_________________________________________________var4">#REF!</definedName>
    <definedName name="________________________________________________bla1">[1]leads!$H$7</definedName>
    <definedName name="________________________________________________can430">40.73</definedName>
    <definedName name="________________________________________________can435">43.3</definedName>
    <definedName name="________________________________________________cur1">[2]r!$F$30</definedName>
    <definedName name="________________________________________________l1">[3]leads!$A$3:$E$108</definedName>
    <definedName name="________________________________________________l12" localSheetId="7">#REF!</definedName>
    <definedName name="________________________________________________l12">#REF!</definedName>
    <definedName name="________________________________________________l2">[2]r!$F$29</definedName>
    <definedName name="________________________________________________l3" localSheetId="7">#REF!</definedName>
    <definedName name="________________________________________________l3">#REF!</definedName>
    <definedName name="________________________________________________l4">[4]Sheet1!$W$2:$Y$103</definedName>
    <definedName name="________________________________________________l5" localSheetId="7">#REF!</definedName>
    <definedName name="________________________________________________l5">#REF!</definedName>
    <definedName name="________________________________________________l6">[2]r!$F$4</definedName>
    <definedName name="________________________________________________l7">[5]r!$F$4</definedName>
    <definedName name="________________________________________________l8">[2]r!$F$2</definedName>
    <definedName name="________________________________________________l9">[2]r!$F$3</definedName>
    <definedName name="________________________________________________mm1">[6]r!$F$4</definedName>
    <definedName name="________________________________________________mm11">[2]r!$F$4</definedName>
    <definedName name="________________________________________________mm111">[5]r!$F$4</definedName>
    <definedName name="________________________________________________pc2" localSheetId="7">#REF!</definedName>
    <definedName name="________________________________________________pc2">#REF!</definedName>
    <definedName name="________________________________________________pv2" localSheetId="7">#REF!</definedName>
    <definedName name="________________________________________________pv2">#REF!</definedName>
    <definedName name="________________________________________________rr3">[7]v!$A$2:$E$51</definedName>
    <definedName name="________________________________________________rrr1">[7]r!$B$1:$I$145</definedName>
    <definedName name="________________________________________________ss12">[8]rdamdata!$J$8</definedName>
    <definedName name="________________________________________________ss20">[8]rdamdata!$J$7</definedName>
    <definedName name="________________________________________________ss40">[8]rdamdata!$J$6</definedName>
    <definedName name="________________________________________________var1" localSheetId="7">#REF!</definedName>
    <definedName name="________________________________________________var1">#REF!</definedName>
    <definedName name="________________________________________________var4" localSheetId="7">#REF!</definedName>
    <definedName name="________________________________________________var4">#REF!</definedName>
    <definedName name="_______________________________________________bla1">[1]leads!$H$7</definedName>
    <definedName name="_______________________________________________can430">40.73</definedName>
    <definedName name="_______________________________________________can435">43.3</definedName>
    <definedName name="_______________________________________________cur1">[2]r!$F$30</definedName>
    <definedName name="_______________________________________________l1">[3]leads!$A$3:$E$108</definedName>
    <definedName name="_______________________________________________l12" localSheetId="7">#REF!</definedName>
    <definedName name="_______________________________________________l12">#REF!</definedName>
    <definedName name="_______________________________________________l2">[2]r!$F$29</definedName>
    <definedName name="_______________________________________________l3" localSheetId="7">#REF!</definedName>
    <definedName name="_______________________________________________l3">#REF!</definedName>
    <definedName name="_______________________________________________l4">[4]Sheet1!$W$2:$Y$103</definedName>
    <definedName name="_______________________________________________l5" localSheetId="7">#REF!</definedName>
    <definedName name="_______________________________________________l5">#REF!</definedName>
    <definedName name="_______________________________________________l6">[2]r!$F$4</definedName>
    <definedName name="_______________________________________________l7">[5]r!$F$4</definedName>
    <definedName name="_______________________________________________l8">[2]r!$F$2</definedName>
    <definedName name="_______________________________________________l9">[2]r!$F$3</definedName>
    <definedName name="_______________________________________________mm1">[6]r!$F$4</definedName>
    <definedName name="_______________________________________________mm11">[2]r!$F$4</definedName>
    <definedName name="_______________________________________________mm111">[5]r!$F$4</definedName>
    <definedName name="_______________________________________________pc2" localSheetId="7">#REF!</definedName>
    <definedName name="_______________________________________________pc2">#REF!</definedName>
    <definedName name="_______________________________________________pv2" localSheetId="7">#REF!</definedName>
    <definedName name="_______________________________________________pv2">#REF!</definedName>
    <definedName name="_______________________________________________rr3">[7]v!$A$2:$E$51</definedName>
    <definedName name="_______________________________________________rrr1">[7]r!$B$1:$I$145</definedName>
    <definedName name="_______________________________________________ss12">[8]rdamdata!$J$8</definedName>
    <definedName name="_______________________________________________ss20">[8]rdamdata!$J$7</definedName>
    <definedName name="_______________________________________________ss40">[8]rdamdata!$J$6</definedName>
    <definedName name="_______________________________________________var1" localSheetId="7">#REF!</definedName>
    <definedName name="_______________________________________________var1">#REF!</definedName>
    <definedName name="_______________________________________________var4" localSheetId="7">#REF!</definedName>
    <definedName name="_______________________________________________var4">#REF!</definedName>
    <definedName name="______________________________________________bla1">[1]leads!$H$7</definedName>
    <definedName name="______________________________________________can430">40.73</definedName>
    <definedName name="______________________________________________can435">43.3</definedName>
    <definedName name="______________________________________________cur1">[2]r!$F$30</definedName>
    <definedName name="______________________________________________l1">[3]leads!$A$3:$E$108</definedName>
    <definedName name="______________________________________________l12" localSheetId="7">#REF!</definedName>
    <definedName name="______________________________________________l12">#REF!</definedName>
    <definedName name="______________________________________________l2">[2]r!$F$29</definedName>
    <definedName name="______________________________________________l3" localSheetId="7">#REF!</definedName>
    <definedName name="______________________________________________l3">#REF!</definedName>
    <definedName name="______________________________________________l4">[4]Sheet1!$W$2:$Y$103</definedName>
    <definedName name="______________________________________________l5" localSheetId="7">#REF!</definedName>
    <definedName name="______________________________________________l5">#REF!</definedName>
    <definedName name="______________________________________________l6">[2]r!$F$4</definedName>
    <definedName name="______________________________________________l7">[5]r!$F$4</definedName>
    <definedName name="______________________________________________l8">[2]r!$F$2</definedName>
    <definedName name="______________________________________________l9">[2]r!$F$3</definedName>
    <definedName name="______________________________________________mm1">[6]r!$F$4</definedName>
    <definedName name="______________________________________________mm11">[2]r!$F$4</definedName>
    <definedName name="______________________________________________mm111">[5]r!$F$4</definedName>
    <definedName name="______________________________________________pc2" localSheetId="7">#REF!</definedName>
    <definedName name="______________________________________________pc2">#REF!</definedName>
    <definedName name="______________________________________________pv2" localSheetId="7">#REF!</definedName>
    <definedName name="______________________________________________pv2">#REF!</definedName>
    <definedName name="______________________________________________rr3">[7]v!$A$2:$E$51</definedName>
    <definedName name="______________________________________________rrr1">[7]r!$B$1:$I$145</definedName>
    <definedName name="______________________________________________ss12">[8]rdamdata!$J$8</definedName>
    <definedName name="______________________________________________ss20">[8]rdamdata!$J$7</definedName>
    <definedName name="______________________________________________ss40">[8]rdamdata!$J$6</definedName>
    <definedName name="______________________________________________var1" localSheetId="7">#REF!</definedName>
    <definedName name="______________________________________________var1">#REF!</definedName>
    <definedName name="______________________________________________var4" localSheetId="7">#REF!</definedName>
    <definedName name="______________________________________________var4">#REF!</definedName>
    <definedName name="_____________________________________________bla1">[1]leads!$H$7</definedName>
    <definedName name="_____________________________________________can430">40.73</definedName>
    <definedName name="_____________________________________________can435">43.3</definedName>
    <definedName name="_____________________________________________cur1">[2]r!$F$30</definedName>
    <definedName name="_____________________________________________l1">[3]leads!$A$3:$E$108</definedName>
    <definedName name="_____________________________________________l12" localSheetId="7">#REF!</definedName>
    <definedName name="_____________________________________________l12">#REF!</definedName>
    <definedName name="_____________________________________________l2">[2]r!$F$29</definedName>
    <definedName name="_____________________________________________l3" localSheetId="7">#REF!</definedName>
    <definedName name="_____________________________________________l3">#REF!</definedName>
    <definedName name="_____________________________________________l4">[4]Sheet1!$W$2:$Y$103</definedName>
    <definedName name="_____________________________________________l5" localSheetId="7">#REF!</definedName>
    <definedName name="_____________________________________________l5">#REF!</definedName>
    <definedName name="_____________________________________________l6">[2]r!$F$4</definedName>
    <definedName name="_____________________________________________l7">[5]r!$F$4</definedName>
    <definedName name="_____________________________________________l8">[2]r!$F$2</definedName>
    <definedName name="_____________________________________________l9">[2]r!$F$3</definedName>
    <definedName name="_____________________________________________mm1">[6]r!$F$4</definedName>
    <definedName name="_____________________________________________mm11">[2]r!$F$4</definedName>
    <definedName name="_____________________________________________mm111">[5]r!$F$4</definedName>
    <definedName name="_____________________________________________pc2" localSheetId="7">#REF!</definedName>
    <definedName name="_____________________________________________pc2">#REF!</definedName>
    <definedName name="_____________________________________________pv2" localSheetId="7">#REF!</definedName>
    <definedName name="_____________________________________________pv2">#REF!</definedName>
    <definedName name="_____________________________________________rr3">[7]v!$A$2:$E$51</definedName>
    <definedName name="_____________________________________________rrr1">[7]r!$B$1:$I$145</definedName>
    <definedName name="_____________________________________________ss12">[8]rdamdata!$J$8</definedName>
    <definedName name="_____________________________________________ss20">[8]rdamdata!$J$7</definedName>
    <definedName name="_____________________________________________ss40">[8]rdamdata!$J$6</definedName>
    <definedName name="_____________________________________________var1" localSheetId="7">#REF!</definedName>
    <definedName name="_____________________________________________var1">#REF!</definedName>
    <definedName name="_____________________________________________var4" localSheetId="7">#REF!</definedName>
    <definedName name="_____________________________________________var4">#REF!</definedName>
    <definedName name="____________________________________________bla1">[1]leads!$H$7</definedName>
    <definedName name="____________________________________________can430">40.73</definedName>
    <definedName name="____________________________________________can435">43.3</definedName>
    <definedName name="____________________________________________cur1">[2]r!$F$30</definedName>
    <definedName name="____________________________________________l1">[3]leads!$A$3:$E$108</definedName>
    <definedName name="____________________________________________l12" localSheetId="7">#REF!</definedName>
    <definedName name="____________________________________________l12">#REF!</definedName>
    <definedName name="____________________________________________l2">[2]r!$F$29</definedName>
    <definedName name="____________________________________________l3" localSheetId="7">#REF!</definedName>
    <definedName name="____________________________________________l3">#REF!</definedName>
    <definedName name="____________________________________________l4">[4]Sheet1!$W$2:$Y$103</definedName>
    <definedName name="____________________________________________l5" localSheetId="7">#REF!</definedName>
    <definedName name="____________________________________________l5">#REF!</definedName>
    <definedName name="____________________________________________l6">[2]r!$F$4</definedName>
    <definedName name="____________________________________________l7">[5]r!$F$4</definedName>
    <definedName name="____________________________________________l8">[2]r!$F$2</definedName>
    <definedName name="____________________________________________l9">[2]r!$F$3</definedName>
    <definedName name="____________________________________________mm1">[6]r!$F$4</definedName>
    <definedName name="____________________________________________mm11">[2]r!$F$4</definedName>
    <definedName name="____________________________________________mm111">[5]r!$F$4</definedName>
    <definedName name="____________________________________________pc2" localSheetId="7">#REF!</definedName>
    <definedName name="____________________________________________pc2">#REF!</definedName>
    <definedName name="____________________________________________pv2" localSheetId="7">#REF!</definedName>
    <definedName name="____________________________________________pv2">#REF!</definedName>
    <definedName name="____________________________________________rr3">[7]v!$A$2:$E$51</definedName>
    <definedName name="____________________________________________rrr1">[7]r!$B$1:$I$145</definedName>
    <definedName name="____________________________________________ss12">[8]rdamdata!$J$8</definedName>
    <definedName name="____________________________________________ss20">[8]rdamdata!$J$7</definedName>
    <definedName name="____________________________________________ss40">[8]rdamdata!$J$6</definedName>
    <definedName name="____________________________________________var1" localSheetId="7">#REF!</definedName>
    <definedName name="____________________________________________var1">#REF!</definedName>
    <definedName name="____________________________________________var4" localSheetId="7">#REF!</definedName>
    <definedName name="____________________________________________var4">#REF!</definedName>
    <definedName name="___________________________________________bla1">[1]leads!$H$7</definedName>
    <definedName name="___________________________________________can430">40.73</definedName>
    <definedName name="___________________________________________can435">43.3</definedName>
    <definedName name="___________________________________________cur1">[2]r!$F$30</definedName>
    <definedName name="___________________________________________l1">[3]leads!$A$3:$E$108</definedName>
    <definedName name="___________________________________________l12" localSheetId="7">#REF!</definedName>
    <definedName name="___________________________________________l12">#REF!</definedName>
    <definedName name="___________________________________________l2">[2]r!$F$29</definedName>
    <definedName name="___________________________________________l3" localSheetId="7">#REF!</definedName>
    <definedName name="___________________________________________l3">#REF!</definedName>
    <definedName name="___________________________________________l4">[4]Sheet1!$W$2:$Y$103</definedName>
    <definedName name="___________________________________________l5" localSheetId="7">#REF!</definedName>
    <definedName name="___________________________________________l5">#REF!</definedName>
    <definedName name="___________________________________________l6">[2]r!$F$4</definedName>
    <definedName name="___________________________________________l7">[5]r!$F$4</definedName>
    <definedName name="___________________________________________l8">[2]r!$F$2</definedName>
    <definedName name="___________________________________________l9">[2]r!$F$3</definedName>
    <definedName name="___________________________________________mm1">[6]r!$F$4</definedName>
    <definedName name="___________________________________________mm11">[2]r!$F$4</definedName>
    <definedName name="___________________________________________mm111">[5]r!$F$4</definedName>
    <definedName name="___________________________________________pc2" localSheetId="7">#REF!</definedName>
    <definedName name="___________________________________________pc2">#REF!</definedName>
    <definedName name="___________________________________________pv2" localSheetId="7">#REF!</definedName>
    <definedName name="___________________________________________pv2">#REF!</definedName>
    <definedName name="___________________________________________rr3">[7]v!$A$2:$E$51</definedName>
    <definedName name="___________________________________________rrr1">[7]r!$B$1:$I$145</definedName>
    <definedName name="___________________________________________ss12">[8]rdamdata!$J$8</definedName>
    <definedName name="___________________________________________ss20">[8]rdamdata!$J$7</definedName>
    <definedName name="___________________________________________ss40">[8]rdamdata!$J$6</definedName>
    <definedName name="___________________________________________var1" localSheetId="7">#REF!</definedName>
    <definedName name="___________________________________________var1">#REF!</definedName>
    <definedName name="___________________________________________var4" localSheetId="7">#REF!</definedName>
    <definedName name="___________________________________________var4">#REF!</definedName>
    <definedName name="__________________________________________bla1">[1]leads!$H$7</definedName>
    <definedName name="__________________________________________can430">40.73</definedName>
    <definedName name="__________________________________________can435">43.3</definedName>
    <definedName name="__________________________________________cur1">[2]r!$F$30</definedName>
    <definedName name="__________________________________________l1">[3]leads!$A$3:$E$108</definedName>
    <definedName name="__________________________________________l12" localSheetId="7">#REF!</definedName>
    <definedName name="__________________________________________l12">#REF!</definedName>
    <definedName name="__________________________________________l2">[2]r!$F$29</definedName>
    <definedName name="__________________________________________l3" localSheetId="7">#REF!</definedName>
    <definedName name="__________________________________________l3">#REF!</definedName>
    <definedName name="__________________________________________l4">[4]Sheet1!$W$2:$Y$103</definedName>
    <definedName name="__________________________________________l5" localSheetId="7">#REF!</definedName>
    <definedName name="__________________________________________l5">#REF!</definedName>
    <definedName name="__________________________________________l6">[2]r!$F$4</definedName>
    <definedName name="__________________________________________l7">[5]r!$F$4</definedName>
    <definedName name="__________________________________________l8">[2]r!$F$2</definedName>
    <definedName name="__________________________________________l9">[2]r!$F$3</definedName>
    <definedName name="__________________________________________mm1">[6]r!$F$4</definedName>
    <definedName name="__________________________________________mm11">[2]r!$F$4</definedName>
    <definedName name="__________________________________________mm111">[5]r!$F$4</definedName>
    <definedName name="__________________________________________pc2" localSheetId="7">#REF!</definedName>
    <definedName name="__________________________________________pc2">#REF!</definedName>
    <definedName name="__________________________________________pv2" localSheetId="7">#REF!</definedName>
    <definedName name="__________________________________________pv2">#REF!</definedName>
    <definedName name="__________________________________________rr3">[7]v!$A$2:$E$51</definedName>
    <definedName name="__________________________________________rrr1">[7]r!$B$1:$I$145</definedName>
    <definedName name="__________________________________________ss12">[8]rdamdata!$J$8</definedName>
    <definedName name="__________________________________________ss20">[8]rdamdata!$J$7</definedName>
    <definedName name="__________________________________________ss40">[8]rdamdata!$J$6</definedName>
    <definedName name="__________________________________________var1" localSheetId="7">#REF!</definedName>
    <definedName name="__________________________________________var1">#REF!</definedName>
    <definedName name="__________________________________________var4" localSheetId="7">#REF!</definedName>
    <definedName name="__________________________________________var4">#REF!</definedName>
    <definedName name="_________________________________________bla1">[1]leads!$H$7</definedName>
    <definedName name="_________________________________________can430">40.73</definedName>
    <definedName name="_________________________________________can435">43.3</definedName>
    <definedName name="_________________________________________cur1">[2]r!$F$30</definedName>
    <definedName name="_________________________________________l1">[3]leads!$A$3:$E$108</definedName>
    <definedName name="_________________________________________l12" localSheetId="7">#REF!</definedName>
    <definedName name="_________________________________________l12">#REF!</definedName>
    <definedName name="_________________________________________l2">[2]r!$F$29</definedName>
    <definedName name="_________________________________________l3" localSheetId="7">#REF!</definedName>
    <definedName name="_________________________________________l3">#REF!</definedName>
    <definedName name="_________________________________________l4">[4]Sheet1!$W$2:$Y$103</definedName>
    <definedName name="_________________________________________l5" localSheetId="7">#REF!</definedName>
    <definedName name="_________________________________________l5">#REF!</definedName>
    <definedName name="_________________________________________l6">[2]r!$F$4</definedName>
    <definedName name="_________________________________________l7">[5]r!$F$4</definedName>
    <definedName name="_________________________________________l8">[2]r!$F$2</definedName>
    <definedName name="_________________________________________l9">[2]r!$F$3</definedName>
    <definedName name="_________________________________________mm1">[6]r!$F$4</definedName>
    <definedName name="_________________________________________mm11">[2]r!$F$4</definedName>
    <definedName name="_________________________________________mm111">[5]r!$F$4</definedName>
    <definedName name="_________________________________________pc2" localSheetId="7">#REF!</definedName>
    <definedName name="_________________________________________pc2">#REF!</definedName>
    <definedName name="_________________________________________pv2" localSheetId="7">#REF!</definedName>
    <definedName name="_________________________________________pv2">#REF!</definedName>
    <definedName name="_________________________________________rr3">[7]v!$A$2:$E$51</definedName>
    <definedName name="_________________________________________rrr1">[7]r!$B$1:$I$145</definedName>
    <definedName name="_________________________________________ss12">[8]rdamdata!$J$8</definedName>
    <definedName name="_________________________________________ss20">[8]rdamdata!$J$7</definedName>
    <definedName name="_________________________________________ss40">[8]rdamdata!$J$6</definedName>
    <definedName name="_________________________________________var1" localSheetId="7">#REF!</definedName>
    <definedName name="_________________________________________var1">#REF!</definedName>
    <definedName name="_________________________________________var4" localSheetId="7">#REF!</definedName>
    <definedName name="_________________________________________var4">#REF!</definedName>
    <definedName name="________________________________________bla1">[1]leads!$H$7</definedName>
    <definedName name="________________________________________can430">40.73</definedName>
    <definedName name="________________________________________can435">43.3</definedName>
    <definedName name="________________________________________cur1">[2]r!$F$30</definedName>
    <definedName name="________________________________________knr2" localSheetId="7">#REF!</definedName>
    <definedName name="________________________________________knr2">#REF!</definedName>
    <definedName name="________________________________________l1">[3]leads!$A$3:$E$108</definedName>
    <definedName name="________________________________________l12" localSheetId="7">#REF!</definedName>
    <definedName name="________________________________________l12">#REF!</definedName>
    <definedName name="________________________________________l2">[2]r!$F$29</definedName>
    <definedName name="________________________________________l3" localSheetId="7">#REF!</definedName>
    <definedName name="________________________________________l3">#REF!</definedName>
    <definedName name="________________________________________l4">[4]Sheet1!$W$2:$Y$103</definedName>
    <definedName name="________________________________________l5" localSheetId="7">#REF!</definedName>
    <definedName name="________________________________________l5">#REF!</definedName>
    <definedName name="________________________________________l6">[2]r!$F$4</definedName>
    <definedName name="________________________________________l7">[5]r!$F$4</definedName>
    <definedName name="________________________________________l8">[2]r!$F$2</definedName>
    <definedName name="________________________________________l9">[2]r!$F$3</definedName>
    <definedName name="________________________________________mm1">[6]r!$F$4</definedName>
    <definedName name="________________________________________mm11">[2]r!$F$4</definedName>
    <definedName name="________________________________________mm111">[5]r!$F$4</definedName>
    <definedName name="________________________________________pc2" localSheetId="7">#REF!</definedName>
    <definedName name="________________________________________pc2">#REF!</definedName>
    <definedName name="________________________________________pv2" localSheetId="7">#REF!</definedName>
    <definedName name="________________________________________pv2">#REF!</definedName>
    <definedName name="________________________________________rr3">[7]v!$A$2:$E$51</definedName>
    <definedName name="________________________________________rrr1">[7]r!$B$1:$I$145</definedName>
    <definedName name="________________________________________ss12">[8]rdamdata!$J$8</definedName>
    <definedName name="________________________________________ss20">[8]rdamdata!$J$7</definedName>
    <definedName name="________________________________________ss40">[8]rdamdata!$J$6</definedName>
    <definedName name="________________________________________var1" localSheetId="7">#REF!</definedName>
    <definedName name="________________________________________var1">#REF!</definedName>
    <definedName name="________________________________________var4" localSheetId="7">#REF!</definedName>
    <definedName name="________________________________________var4">#REF!</definedName>
    <definedName name="_______________________________________bla1">[1]leads!$H$7</definedName>
    <definedName name="_______________________________________can430">40.73</definedName>
    <definedName name="_______________________________________can435">43.3</definedName>
    <definedName name="_______________________________________cur1">[2]r!$F$30</definedName>
    <definedName name="_______________________________________l1">[3]leads!$A$3:$E$108</definedName>
    <definedName name="_______________________________________l12" localSheetId="7">#REF!</definedName>
    <definedName name="_______________________________________l12">#REF!</definedName>
    <definedName name="_______________________________________l2">[2]r!$F$29</definedName>
    <definedName name="_______________________________________l3" localSheetId="7">#REF!</definedName>
    <definedName name="_______________________________________l3">#REF!</definedName>
    <definedName name="_______________________________________l4">[4]Sheet1!$W$2:$Y$103</definedName>
    <definedName name="_______________________________________l5" localSheetId="7">#REF!</definedName>
    <definedName name="_______________________________________l5">#REF!</definedName>
    <definedName name="_______________________________________l6">[2]r!$F$4</definedName>
    <definedName name="_______________________________________l7">[5]r!$F$4</definedName>
    <definedName name="_______________________________________l8">[2]r!$F$2</definedName>
    <definedName name="_______________________________________l9">[2]r!$F$3</definedName>
    <definedName name="_______________________________________mm1">[6]r!$F$4</definedName>
    <definedName name="_______________________________________mm11">[2]r!$F$4</definedName>
    <definedName name="_______________________________________mm111">[5]r!$F$4</definedName>
    <definedName name="_______________________________________pc2" localSheetId="7">#REF!</definedName>
    <definedName name="_______________________________________pc2">#REF!</definedName>
    <definedName name="_______________________________________pv2" localSheetId="7">#REF!</definedName>
    <definedName name="_______________________________________pv2">#REF!</definedName>
    <definedName name="_______________________________________rr3">[7]v!$A$2:$E$51</definedName>
    <definedName name="_______________________________________rrr1">[7]r!$B$1:$I$145</definedName>
    <definedName name="_______________________________________ss12">[8]rdamdata!$J$8</definedName>
    <definedName name="_______________________________________ss20">[8]rdamdata!$J$7</definedName>
    <definedName name="_______________________________________ss40">[8]rdamdata!$J$6</definedName>
    <definedName name="_______________________________________var1" localSheetId="7">#REF!</definedName>
    <definedName name="_______________________________________var1">#REF!</definedName>
    <definedName name="_______________________________________var4" localSheetId="7">#REF!</definedName>
    <definedName name="_______________________________________var4">#REF!</definedName>
    <definedName name="______________________________________bla1">[1]leads!$H$7</definedName>
    <definedName name="______________________________________can430">40.73</definedName>
    <definedName name="______________________________________can435">43.3</definedName>
    <definedName name="______________________________________cur1">[2]r!$F$30</definedName>
    <definedName name="______________________________________knr2" localSheetId="7">#REF!</definedName>
    <definedName name="______________________________________knr2">#REF!</definedName>
    <definedName name="______________________________________l1">[3]leads!$A$3:$E$108</definedName>
    <definedName name="______________________________________l12" localSheetId="7">#REF!</definedName>
    <definedName name="______________________________________l12">#REF!</definedName>
    <definedName name="______________________________________l2">[2]r!$F$29</definedName>
    <definedName name="______________________________________l3" localSheetId="7">#REF!</definedName>
    <definedName name="______________________________________l3">#REF!</definedName>
    <definedName name="______________________________________l4">[4]Sheet1!$W$2:$Y$103</definedName>
    <definedName name="______________________________________l5" localSheetId="7">#REF!</definedName>
    <definedName name="______________________________________l5">#REF!</definedName>
    <definedName name="______________________________________l6">[2]r!$F$4</definedName>
    <definedName name="______________________________________l7">[5]r!$F$4</definedName>
    <definedName name="______________________________________l8">[2]r!$F$2</definedName>
    <definedName name="______________________________________l9">[2]r!$F$3</definedName>
    <definedName name="______________________________________mm1">[6]r!$F$4</definedName>
    <definedName name="______________________________________mm11">[2]r!$F$4</definedName>
    <definedName name="______________________________________mm111">[5]r!$F$4</definedName>
    <definedName name="______________________________________pc2" localSheetId="7">#REF!</definedName>
    <definedName name="______________________________________pc2">#REF!</definedName>
    <definedName name="______________________________________pv2" localSheetId="7">#REF!</definedName>
    <definedName name="______________________________________pv2">#REF!</definedName>
    <definedName name="______________________________________rr3">[7]v!$A$2:$E$51</definedName>
    <definedName name="______________________________________rrr1">[7]r!$B$1:$I$145</definedName>
    <definedName name="______________________________________ss12">[8]rdamdata!$J$8</definedName>
    <definedName name="______________________________________ss20">[8]rdamdata!$J$7</definedName>
    <definedName name="______________________________________ss40">[8]rdamdata!$J$6</definedName>
    <definedName name="______________________________________var1" localSheetId="7">#REF!</definedName>
    <definedName name="______________________________________var1">#REF!</definedName>
    <definedName name="______________________________________var4" localSheetId="7">#REF!</definedName>
    <definedName name="______________________________________var4">#REF!</definedName>
    <definedName name="_____________________________________bla1">[1]leads!$H$7</definedName>
    <definedName name="_____________________________________can430">40.73</definedName>
    <definedName name="_____________________________________can435">43.3</definedName>
    <definedName name="_____________________________________cur1">[2]r!$F$30</definedName>
    <definedName name="_____________________________________knr2" localSheetId="7">#REF!</definedName>
    <definedName name="_____________________________________knr2">#REF!</definedName>
    <definedName name="_____________________________________l1">[3]leads!$A$3:$E$108</definedName>
    <definedName name="_____________________________________l12" localSheetId="7">#REF!</definedName>
    <definedName name="_____________________________________l12">#REF!</definedName>
    <definedName name="_____________________________________l2">[2]r!$F$29</definedName>
    <definedName name="_____________________________________l3" localSheetId="7">#REF!</definedName>
    <definedName name="_____________________________________l3">#REF!</definedName>
    <definedName name="_____________________________________l4">[4]Sheet1!$W$2:$Y$103</definedName>
    <definedName name="_____________________________________l5" localSheetId="7">#REF!</definedName>
    <definedName name="_____________________________________l5">#REF!</definedName>
    <definedName name="_____________________________________l6">[2]r!$F$4</definedName>
    <definedName name="_____________________________________l7">[5]r!$F$4</definedName>
    <definedName name="_____________________________________l8">[2]r!$F$2</definedName>
    <definedName name="_____________________________________l9">[2]r!$F$3</definedName>
    <definedName name="_____________________________________mm1">[6]r!$F$4</definedName>
    <definedName name="_____________________________________mm11">[2]r!$F$4</definedName>
    <definedName name="_____________________________________mm111">[5]r!$F$4</definedName>
    <definedName name="_____________________________________pc2" localSheetId="7">#REF!</definedName>
    <definedName name="_____________________________________pc2">#REF!</definedName>
    <definedName name="_____________________________________pv2" localSheetId="7">#REF!</definedName>
    <definedName name="_____________________________________pv2">#REF!</definedName>
    <definedName name="_____________________________________rr3">[7]v!$A$2:$E$51</definedName>
    <definedName name="_____________________________________rrr1">[7]r!$B$1:$I$145</definedName>
    <definedName name="_____________________________________ss12">[8]rdamdata!$J$8</definedName>
    <definedName name="_____________________________________ss20">[8]rdamdata!$J$7</definedName>
    <definedName name="_____________________________________ss40">[8]rdamdata!$J$6</definedName>
    <definedName name="_____________________________________var1" localSheetId="7">#REF!</definedName>
    <definedName name="_____________________________________var1">#REF!</definedName>
    <definedName name="_____________________________________var4" localSheetId="7">#REF!</definedName>
    <definedName name="_____________________________________var4">#REF!</definedName>
    <definedName name="____________________________________bla1">[1]leads!$H$7</definedName>
    <definedName name="____________________________________can430">40.73</definedName>
    <definedName name="____________________________________can435">43.3</definedName>
    <definedName name="____________________________________cur1">[2]r!$F$30</definedName>
    <definedName name="____________________________________l1">[3]leads!$A$3:$E$108</definedName>
    <definedName name="____________________________________l12" localSheetId="7">#REF!</definedName>
    <definedName name="____________________________________l12">#REF!</definedName>
    <definedName name="____________________________________l2">[2]r!$F$29</definedName>
    <definedName name="____________________________________l3" localSheetId="7">#REF!</definedName>
    <definedName name="____________________________________l3">#REF!</definedName>
    <definedName name="____________________________________l4">[4]Sheet1!$W$2:$Y$103</definedName>
    <definedName name="____________________________________l5" localSheetId="7">#REF!</definedName>
    <definedName name="____________________________________l5">#REF!</definedName>
    <definedName name="____________________________________l6">[2]r!$F$4</definedName>
    <definedName name="____________________________________l7">[5]r!$F$4</definedName>
    <definedName name="____________________________________l8">[2]r!$F$2</definedName>
    <definedName name="____________________________________l9">[2]r!$F$3</definedName>
    <definedName name="____________________________________mm1">[6]r!$F$4</definedName>
    <definedName name="____________________________________mm11">[2]r!$F$4</definedName>
    <definedName name="____________________________________mm111">[5]r!$F$4</definedName>
    <definedName name="____________________________________pc2" localSheetId="7">#REF!</definedName>
    <definedName name="____________________________________pc2">#REF!</definedName>
    <definedName name="____________________________________pv2" localSheetId="7">#REF!</definedName>
    <definedName name="____________________________________pv2">#REF!</definedName>
    <definedName name="____________________________________rr3">[7]v!$A$2:$E$51</definedName>
    <definedName name="____________________________________rrr1">[7]r!$B$1:$I$145</definedName>
    <definedName name="____________________________________ss12">[8]rdamdata!$J$8</definedName>
    <definedName name="____________________________________ss20">[8]rdamdata!$J$7</definedName>
    <definedName name="____________________________________ss40">[8]rdamdata!$J$6</definedName>
    <definedName name="____________________________________var1" localSheetId="7">#REF!</definedName>
    <definedName name="____________________________________var1">#REF!</definedName>
    <definedName name="____________________________________var4" localSheetId="7">#REF!</definedName>
    <definedName name="____________________________________var4">#REF!</definedName>
    <definedName name="___________________________________bla1">[1]leads!$H$7</definedName>
    <definedName name="___________________________________can430">40.73</definedName>
    <definedName name="___________________________________can435">43.3</definedName>
    <definedName name="___________________________________cur1">[2]r!$F$30</definedName>
    <definedName name="___________________________________knr2" localSheetId="7">#REF!</definedName>
    <definedName name="___________________________________knr2">#REF!</definedName>
    <definedName name="___________________________________l1">[3]leads!$A$3:$E$108</definedName>
    <definedName name="___________________________________l12" localSheetId="7">#REF!</definedName>
    <definedName name="___________________________________l12">#REF!</definedName>
    <definedName name="___________________________________l2">[2]r!$F$29</definedName>
    <definedName name="___________________________________l3" localSheetId="7">#REF!</definedName>
    <definedName name="___________________________________l3">#REF!</definedName>
    <definedName name="___________________________________l4">[4]Sheet1!$W$2:$Y$103</definedName>
    <definedName name="___________________________________l5" localSheetId="7">#REF!</definedName>
    <definedName name="___________________________________l5">#REF!</definedName>
    <definedName name="___________________________________l6">[2]r!$F$4</definedName>
    <definedName name="___________________________________l7">[5]r!$F$4</definedName>
    <definedName name="___________________________________l8">[2]r!$F$2</definedName>
    <definedName name="___________________________________l9">[2]r!$F$3</definedName>
    <definedName name="___________________________________mm1">[6]r!$F$4</definedName>
    <definedName name="___________________________________mm11">[2]r!$F$4</definedName>
    <definedName name="___________________________________mm111">[5]r!$F$4</definedName>
    <definedName name="___________________________________pc2" localSheetId="7">#REF!</definedName>
    <definedName name="___________________________________pc2">#REF!</definedName>
    <definedName name="___________________________________pv2" localSheetId="7">#REF!</definedName>
    <definedName name="___________________________________pv2">#REF!</definedName>
    <definedName name="___________________________________rr3">[7]v!$A$2:$E$51</definedName>
    <definedName name="___________________________________rrr1">[7]r!$B$1:$I$145</definedName>
    <definedName name="___________________________________ss12">[8]rdamdata!$J$8</definedName>
    <definedName name="___________________________________ss20">[8]rdamdata!$J$7</definedName>
    <definedName name="___________________________________ss40">[8]rdamdata!$J$6</definedName>
    <definedName name="___________________________________var1" localSheetId="7">#REF!</definedName>
    <definedName name="___________________________________var1">#REF!</definedName>
    <definedName name="___________________________________var4" localSheetId="7">#REF!</definedName>
    <definedName name="___________________________________var4">#REF!</definedName>
    <definedName name="__________________________________bla1">[1]leads!$H$7</definedName>
    <definedName name="__________________________________can430">40.73</definedName>
    <definedName name="__________________________________can435">43.3</definedName>
    <definedName name="__________________________________cur1">[2]r!$F$30</definedName>
    <definedName name="__________________________________l1">[3]leads!$A$3:$E$108</definedName>
    <definedName name="__________________________________l12" localSheetId="7">#REF!</definedName>
    <definedName name="__________________________________l12">#REF!</definedName>
    <definedName name="__________________________________l2">[2]r!$F$29</definedName>
    <definedName name="__________________________________l3" localSheetId="7">#REF!</definedName>
    <definedName name="__________________________________l3">#REF!</definedName>
    <definedName name="__________________________________l4">[4]Sheet1!$W$2:$Y$103</definedName>
    <definedName name="__________________________________l5" localSheetId="7">#REF!</definedName>
    <definedName name="__________________________________l5">#REF!</definedName>
    <definedName name="__________________________________l6">[2]r!$F$4</definedName>
    <definedName name="__________________________________l7">[5]r!$F$4</definedName>
    <definedName name="__________________________________l8">[2]r!$F$2</definedName>
    <definedName name="__________________________________l9">[2]r!$F$3</definedName>
    <definedName name="__________________________________mm1">[6]r!$F$4</definedName>
    <definedName name="__________________________________mm11">[2]r!$F$4</definedName>
    <definedName name="__________________________________mm111">[5]r!$F$4</definedName>
    <definedName name="__________________________________pc2" localSheetId="7">#REF!</definedName>
    <definedName name="__________________________________pc2">#REF!</definedName>
    <definedName name="__________________________________pv2" localSheetId="7">#REF!</definedName>
    <definedName name="__________________________________pv2">#REF!</definedName>
    <definedName name="__________________________________rr3">[7]v!$A$2:$E$51</definedName>
    <definedName name="__________________________________rrr1">[7]r!$B$1:$I$145</definedName>
    <definedName name="__________________________________ss12">[8]rdamdata!$J$8</definedName>
    <definedName name="__________________________________ss20">[8]rdamdata!$J$7</definedName>
    <definedName name="__________________________________ss40">[8]rdamdata!$J$6</definedName>
    <definedName name="__________________________________var1" localSheetId="7">#REF!</definedName>
    <definedName name="__________________________________var1">#REF!</definedName>
    <definedName name="__________________________________var4" localSheetId="7">#REF!</definedName>
    <definedName name="__________________________________var4">#REF!</definedName>
    <definedName name="_________________________________bla1">[1]leads!$H$7</definedName>
    <definedName name="_________________________________can430">40.73</definedName>
    <definedName name="_________________________________can435">43.3</definedName>
    <definedName name="_________________________________cur1">[2]r!$F$30</definedName>
    <definedName name="_________________________________knr2" localSheetId="7">#REF!</definedName>
    <definedName name="_________________________________knr2">#REF!</definedName>
    <definedName name="_________________________________l1">[3]leads!$A$3:$E$108</definedName>
    <definedName name="_________________________________l12" localSheetId="7">#REF!</definedName>
    <definedName name="_________________________________l12">#REF!</definedName>
    <definedName name="_________________________________l2">[2]r!$F$29</definedName>
    <definedName name="_________________________________l3" localSheetId="7">#REF!</definedName>
    <definedName name="_________________________________l3">#REF!</definedName>
    <definedName name="_________________________________l4">[4]Sheet1!$W$2:$Y$103</definedName>
    <definedName name="_________________________________l5" localSheetId="7">#REF!</definedName>
    <definedName name="_________________________________l5">#REF!</definedName>
    <definedName name="_________________________________l6">[2]r!$F$4</definedName>
    <definedName name="_________________________________l7">[5]r!$F$4</definedName>
    <definedName name="_________________________________l8">[2]r!$F$2</definedName>
    <definedName name="_________________________________l9">[2]r!$F$3</definedName>
    <definedName name="_________________________________mm1">[6]r!$F$4</definedName>
    <definedName name="_________________________________mm11">[2]r!$F$4</definedName>
    <definedName name="_________________________________mm111">[5]r!$F$4</definedName>
    <definedName name="_________________________________pc2" localSheetId="7">#REF!</definedName>
    <definedName name="_________________________________pc2">#REF!</definedName>
    <definedName name="_________________________________pv2" localSheetId="7">#REF!</definedName>
    <definedName name="_________________________________pv2">#REF!</definedName>
    <definedName name="_________________________________rr3">[7]v!$A$2:$E$51</definedName>
    <definedName name="_________________________________rrr1">[7]r!$B$1:$I$145</definedName>
    <definedName name="_________________________________ss12">[8]rdamdata!$J$8</definedName>
    <definedName name="_________________________________ss20">[8]rdamdata!$J$7</definedName>
    <definedName name="_________________________________ss40">[8]rdamdata!$J$6</definedName>
    <definedName name="_________________________________var1" localSheetId="7">#REF!</definedName>
    <definedName name="_________________________________var1">#REF!</definedName>
    <definedName name="_________________________________var4" localSheetId="7">#REF!</definedName>
    <definedName name="_________________________________var4">#REF!</definedName>
    <definedName name="________________________________bla1">[1]leads!$H$7</definedName>
    <definedName name="________________________________can430">40.73</definedName>
    <definedName name="________________________________can435">43.3</definedName>
    <definedName name="________________________________cur1">[2]r!$F$30</definedName>
    <definedName name="________________________________l1">[3]leads!$A$3:$E$108</definedName>
    <definedName name="________________________________l12" localSheetId="7">#REF!</definedName>
    <definedName name="________________________________l12">#REF!</definedName>
    <definedName name="________________________________l2">[2]r!$F$29</definedName>
    <definedName name="________________________________l3" localSheetId="7">#REF!</definedName>
    <definedName name="________________________________l3">#REF!</definedName>
    <definedName name="________________________________l4">[4]Sheet1!$W$2:$Y$103</definedName>
    <definedName name="________________________________l5" localSheetId="7">#REF!</definedName>
    <definedName name="________________________________l5">#REF!</definedName>
    <definedName name="________________________________l6">[2]r!$F$4</definedName>
    <definedName name="________________________________l7">[5]r!$F$4</definedName>
    <definedName name="________________________________l8">[2]r!$F$2</definedName>
    <definedName name="________________________________l9">[2]r!$F$3</definedName>
    <definedName name="________________________________mm1">[6]r!$F$4</definedName>
    <definedName name="________________________________mm11">[2]r!$F$4</definedName>
    <definedName name="________________________________mm111">[5]r!$F$4</definedName>
    <definedName name="________________________________pc2" localSheetId="7">#REF!</definedName>
    <definedName name="________________________________pc2">#REF!</definedName>
    <definedName name="________________________________pv2" localSheetId="7">#REF!</definedName>
    <definedName name="________________________________pv2">#REF!</definedName>
    <definedName name="________________________________rr3">[7]v!$A$2:$E$51</definedName>
    <definedName name="________________________________rrr1">[7]r!$B$1:$I$145</definedName>
    <definedName name="________________________________ss12">[8]rdamdata!$J$8</definedName>
    <definedName name="________________________________ss20">[8]rdamdata!$J$7</definedName>
    <definedName name="________________________________ss40">[8]rdamdata!$J$6</definedName>
    <definedName name="________________________________var1" localSheetId="7">#REF!</definedName>
    <definedName name="________________________________var1">#REF!</definedName>
    <definedName name="________________________________var4" localSheetId="7">#REF!</definedName>
    <definedName name="________________________________var4">#REF!</definedName>
    <definedName name="_______________________________bla1">[1]leads!$H$7</definedName>
    <definedName name="_______________________________can430">40.73</definedName>
    <definedName name="_______________________________can435">43.3</definedName>
    <definedName name="_______________________________cur1">[2]r!$F$30</definedName>
    <definedName name="_______________________________knr2" localSheetId="7">#REF!</definedName>
    <definedName name="_______________________________knr2">#REF!</definedName>
    <definedName name="_______________________________l1">[3]leads!$A$3:$E$108</definedName>
    <definedName name="_______________________________l12" localSheetId="7">#REF!</definedName>
    <definedName name="_______________________________l12">#REF!</definedName>
    <definedName name="_______________________________l2">[2]r!$F$29</definedName>
    <definedName name="_______________________________l3" localSheetId="7">#REF!</definedName>
    <definedName name="_______________________________l3">#REF!</definedName>
    <definedName name="_______________________________l4">[4]Sheet1!$W$2:$Y$103</definedName>
    <definedName name="_______________________________l5" localSheetId="7">#REF!</definedName>
    <definedName name="_______________________________l5">#REF!</definedName>
    <definedName name="_______________________________l6">[2]r!$F$4</definedName>
    <definedName name="_______________________________l7">[5]r!$F$4</definedName>
    <definedName name="_______________________________l8">[2]r!$F$2</definedName>
    <definedName name="_______________________________l9">[2]r!$F$3</definedName>
    <definedName name="_______________________________mm1">[6]r!$F$4</definedName>
    <definedName name="_______________________________mm11">[2]r!$F$4</definedName>
    <definedName name="_______________________________mm111">[5]r!$F$4</definedName>
    <definedName name="_______________________________pc2" localSheetId="7">#REF!</definedName>
    <definedName name="_______________________________pc2">#REF!</definedName>
    <definedName name="_______________________________pv2" localSheetId="7">#REF!</definedName>
    <definedName name="_______________________________pv2">#REF!</definedName>
    <definedName name="_______________________________rr3">[7]v!$A$2:$E$51</definedName>
    <definedName name="_______________________________rrr1">[7]r!$B$1:$I$145</definedName>
    <definedName name="_______________________________ss12">[8]rdamdata!$J$8</definedName>
    <definedName name="_______________________________ss20">[8]rdamdata!$J$7</definedName>
    <definedName name="_______________________________ss40">[8]rdamdata!$J$6</definedName>
    <definedName name="_______________________________var1" localSheetId="7">#REF!</definedName>
    <definedName name="_______________________________var1">#REF!</definedName>
    <definedName name="_______________________________var4" localSheetId="7">#REF!</definedName>
    <definedName name="_______________________________var4">#REF!</definedName>
    <definedName name="______________________________bla1">[1]leads!$H$7</definedName>
    <definedName name="______________________________can430">40.73</definedName>
    <definedName name="______________________________can435">43.3</definedName>
    <definedName name="______________________________cur1">[2]r!$F$30</definedName>
    <definedName name="______________________________knr2" localSheetId="7">#REF!</definedName>
    <definedName name="______________________________knr2">#REF!</definedName>
    <definedName name="______________________________l1">[3]leads!$A$3:$E$108</definedName>
    <definedName name="______________________________l12" localSheetId="7">#REF!</definedName>
    <definedName name="______________________________l12">#REF!</definedName>
    <definedName name="______________________________l2">[2]r!$F$29</definedName>
    <definedName name="______________________________l3" localSheetId="7">#REF!</definedName>
    <definedName name="______________________________l3">#REF!</definedName>
    <definedName name="______________________________l4">[4]Sheet1!$W$2:$Y$103</definedName>
    <definedName name="______________________________l5" localSheetId="7">#REF!</definedName>
    <definedName name="______________________________l5">#REF!</definedName>
    <definedName name="______________________________l6">[2]r!$F$4</definedName>
    <definedName name="______________________________l7">[5]r!$F$4</definedName>
    <definedName name="______________________________l8">[2]r!$F$2</definedName>
    <definedName name="______________________________l9">[2]r!$F$3</definedName>
    <definedName name="______________________________mm1">[6]r!$F$4</definedName>
    <definedName name="______________________________mm11">[2]r!$F$4</definedName>
    <definedName name="______________________________mm111">[5]r!$F$4</definedName>
    <definedName name="______________________________pc2" localSheetId="7">#REF!</definedName>
    <definedName name="______________________________pc2">#REF!</definedName>
    <definedName name="______________________________pv2" localSheetId="7">#REF!</definedName>
    <definedName name="______________________________pv2">#REF!</definedName>
    <definedName name="______________________________rr3">[7]v!$A$2:$E$51</definedName>
    <definedName name="______________________________rrr1">[7]r!$B$1:$I$145</definedName>
    <definedName name="______________________________ss12">[8]rdamdata!$J$8</definedName>
    <definedName name="______________________________ss20">[8]rdamdata!$J$7</definedName>
    <definedName name="______________________________ss40">[8]rdamdata!$J$6</definedName>
    <definedName name="______________________________var1" localSheetId="7">#REF!</definedName>
    <definedName name="______________________________var1">#REF!</definedName>
    <definedName name="______________________________var4" localSheetId="7">#REF!</definedName>
    <definedName name="______________________________var4">#REF!</definedName>
    <definedName name="_____________________________bla1">[1]leads!$H$7</definedName>
    <definedName name="_____________________________can430">40.73</definedName>
    <definedName name="_____________________________can435">43.3</definedName>
    <definedName name="_____________________________cur1">[2]r!$F$30</definedName>
    <definedName name="_____________________________knr2" localSheetId="7">#REF!</definedName>
    <definedName name="_____________________________knr2">#REF!</definedName>
    <definedName name="_____________________________l1">[3]leads!$A$3:$E$108</definedName>
    <definedName name="_____________________________l12" localSheetId="7">#REF!</definedName>
    <definedName name="_____________________________l12">#REF!</definedName>
    <definedName name="_____________________________l2">[2]r!$F$29</definedName>
    <definedName name="_____________________________l3" localSheetId="7">#REF!</definedName>
    <definedName name="_____________________________l3">#REF!</definedName>
    <definedName name="_____________________________l4">[4]Sheet1!$W$2:$Y$103</definedName>
    <definedName name="_____________________________l5" localSheetId="7">#REF!</definedName>
    <definedName name="_____________________________l5">#REF!</definedName>
    <definedName name="_____________________________l6">[2]r!$F$4</definedName>
    <definedName name="_____________________________l7">[5]r!$F$4</definedName>
    <definedName name="_____________________________l8">[2]r!$F$2</definedName>
    <definedName name="_____________________________l9">[2]r!$F$3</definedName>
    <definedName name="_____________________________mm1">[6]r!$F$4</definedName>
    <definedName name="_____________________________mm11">[2]r!$F$4</definedName>
    <definedName name="_____________________________mm111">[5]r!$F$4</definedName>
    <definedName name="_____________________________pc2" localSheetId="7">#REF!</definedName>
    <definedName name="_____________________________pc2">#REF!</definedName>
    <definedName name="_____________________________pv2" localSheetId="7">#REF!</definedName>
    <definedName name="_____________________________pv2">#REF!</definedName>
    <definedName name="_____________________________rr3">[7]v!$A$2:$E$51</definedName>
    <definedName name="_____________________________rrr1">[7]r!$B$1:$I$145</definedName>
    <definedName name="_____________________________ss12">[8]rdamdata!$J$8</definedName>
    <definedName name="_____________________________ss20">[8]rdamdata!$J$7</definedName>
    <definedName name="_____________________________ss40">[8]rdamdata!$J$6</definedName>
    <definedName name="_____________________________var1" localSheetId="7">#REF!</definedName>
    <definedName name="_____________________________var1">#REF!</definedName>
    <definedName name="_____________________________var4" localSheetId="7">#REF!</definedName>
    <definedName name="_____________________________var4">#REF!</definedName>
    <definedName name="____________________________bla1">[1]leads!$H$7</definedName>
    <definedName name="____________________________can430">40.73</definedName>
    <definedName name="____________________________can435">43.3</definedName>
    <definedName name="____________________________cur1">[2]r!$F$30</definedName>
    <definedName name="____________________________knr2" localSheetId="7">#REF!</definedName>
    <definedName name="____________________________knr2">#REF!</definedName>
    <definedName name="____________________________l1">[3]leads!$A$3:$E$108</definedName>
    <definedName name="____________________________l12" localSheetId="7">#REF!</definedName>
    <definedName name="____________________________l12">#REF!</definedName>
    <definedName name="____________________________l2">[2]r!$F$29</definedName>
    <definedName name="____________________________l3" localSheetId="7">#REF!</definedName>
    <definedName name="____________________________l3">#REF!</definedName>
    <definedName name="____________________________l4">[4]Sheet1!$W$2:$Y$103</definedName>
    <definedName name="____________________________l5" localSheetId="7">#REF!</definedName>
    <definedName name="____________________________l5">#REF!</definedName>
    <definedName name="____________________________l6">[2]r!$F$4</definedName>
    <definedName name="____________________________l7">[5]r!$F$4</definedName>
    <definedName name="____________________________l8">[2]r!$F$2</definedName>
    <definedName name="____________________________l9">[2]r!$F$3</definedName>
    <definedName name="____________________________mm1">[6]r!$F$4</definedName>
    <definedName name="____________________________mm11">[2]r!$F$4</definedName>
    <definedName name="____________________________mm111">[5]r!$F$4</definedName>
    <definedName name="____________________________pc2" localSheetId="7">#REF!</definedName>
    <definedName name="____________________________pc2">#REF!</definedName>
    <definedName name="____________________________pv2" localSheetId="7">#REF!</definedName>
    <definedName name="____________________________pv2">#REF!</definedName>
    <definedName name="____________________________rr3">[7]v!$A$2:$E$51</definedName>
    <definedName name="____________________________rrr1">[7]r!$B$1:$I$145</definedName>
    <definedName name="____________________________ss12">[8]rdamdata!$J$8</definedName>
    <definedName name="____________________________ss20">[8]rdamdata!$J$7</definedName>
    <definedName name="____________________________ss40">[8]rdamdata!$J$6</definedName>
    <definedName name="____________________________var1" localSheetId="7">#REF!</definedName>
    <definedName name="____________________________var1">#REF!</definedName>
    <definedName name="____________________________var4" localSheetId="7">#REF!</definedName>
    <definedName name="____________________________var4">#REF!</definedName>
    <definedName name="___________________________bla1">[1]leads!$H$7</definedName>
    <definedName name="___________________________BSG100" localSheetId="7">#REF!</definedName>
    <definedName name="___________________________BSG100">#REF!</definedName>
    <definedName name="___________________________BSG150" localSheetId="7">#REF!</definedName>
    <definedName name="___________________________BSG150">#REF!</definedName>
    <definedName name="___________________________BSG5" localSheetId="7">#REF!</definedName>
    <definedName name="___________________________BSG5">#REF!</definedName>
    <definedName name="___________________________BSG75" localSheetId="7">#REF!</definedName>
    <definedName name="___________________________BSG75">#REF!</definedName>
    <definedName name="___________________________BTC13" localSheetId="7">#REF!</definedName>
    <definedName name="___________________________BTC13">#REF!</definedName>
    <definedName name="___________________________BTC14" localSheetId="7">#REF!</definedName>
    <definedName name="___________________________BTC14">#REF!</definedName>
    <definedName name="___________________________BTC15" localSheetId="7">#REF!</definedName>
    <definedName name="___________________________BTC15">#REF!</definedName>
    <definedName name="___________________________BTC16" localSheetId="7">#REF!</definedName>
    <definedName name="___________________________BTC16">#REF!</definedName>
    <definedName name="___________________________BTC17" localSheetId="7">#REF!</definedName>
    <definedName name="___________________________BTC17">#REF!</definedName>
    <definedName name="___________________________BTC18" localSheetId="7">#REF!</definedName>
    <definedName name="___________________________BTC18">#REF!</definedName>
    <definedName name="___________________________BTC19" localSheetId="7">#REF!</definedName>
    <definedName name="___________________________BTC19">#REF!</definedName>
    <definedName name="___________________________BTC20" localSheetId="7">#REF!</definedName>
    <definedName name="___________________________BTC20">#REF!</definedName>
    <definedName name="___________________________BTC21" localSheetId="7">#REF!</definedName>
    <definedName name="___________________________BTC21">#REF!</definedName>
    <definedName name="___________________________BTC22" localSheetId="7">#REF!</definedName>
    <definedName name="___________________________BTC22">#REF!</definedName>
    <definedName name="___________________________BTC23" localSheetId="7">#REF!</definedName>
    <definedName name="___________________________BTC23">#REF!</definedName>
    <definedName name="___________________________BTC24" localSheetId="7">#REF!</definedName>
    <definedName name="___________________________BTC24">#REF!</definedName>
    <definedName name="___________________________BTR13" localSheetId="7">#REF!</definedName>
    <definedName name="___________________________BTR13">#REF!</definedName>
    <definedName name="___________________________BTR14" localSheetId="7">#REF!</definedName>
    <definedName name="___________________________BTR14">#REF!</definedName>
    <definedName name="___________________________BTR15" localSheetId="7">#REF!</definedName>
    <definedName name="___________________________BTR15">#REF!</definedName>
    <definedName name="___________________________BTR16" localSheetId="7">#REF!</definedName>
    <definedName name="___________________________BTR16">#REF!</definedName>
    <definedName name="___________________________BTR17" localSheetId="7">#REF!</definedName>
    <definedName name="___________________________BTR17">#REF!</definedName>
    <definedName name="___________________________BTR18" localSheetId="7">#REF!</definedName>
    <definedName name="___________________________BTR18">#REF!</definedName>
    <definedName name="___________________________BTR19" localSheetId="7">#REF!</definedName>
    <definedName name="___________________________BTR19">#REF!</definedName>
    <definedName name="___________________________BTR20" localSheetId="7">#REF!</definedName>
    <definedName name="___________________________BTR20">#REF!</definedName>
    <definedName name="___________________________BTR21" localSheetId="7">#REF!</definedName>
    <definedName name="___________________________BTR21">#REF!</definedName>
    <definedName name="___________________________BTR22" localSheetId="7">#REF!</definedName>
    <definedName name="___________________________BTR22">#REF!</definedName>
    <definedName name="___________________________BTR23" localSheetId="7">#REF!</definedName>
    <definedName name="___________________________BTR23">#REF!</definedName>
    <definedName name="___________________________BTR24" localSheetId="7">#REF!</definedName>
    <definedName name="___________________________BTR24">#REF!</definedName>
    <definedName name="___________________________BTS13" localSheetId="7">#REF!</definedName>
    <definedName name="___________________________BTS13">#REF!</definedName>
    <definedName name="___________________________BTS14" localSheetId="7">#REF!</definedName>
    <definedName name="___________________________BTS14">#REF!</definedName>
    <definedName name="___________________________BTS15" localSheetId="7">#REF!</definedName>
    <definedName name="___________________________BTS15">#REF!</definedName>
    <definedName name="___________________________BTS16" localSheetId="7">#REF!</definedName>
    <definedName name="___________________________BTS16">#REF!</definedName>
    <definedName name="___________________________BTS17" localSheetId="7">#REF!</definedName>
    <definedName name="___________________________BTS17">#REF!</definedName>
    <definedName name="___________________________BTS18" localSheetId="7">#REF!</definedName>
    <definedName name="___________________________BTS18">#REF!</definedName>
    <definedName name="___________________________BTS19" localSheetId="7">#REF!</definedName>
    <definedName name="___________________________BTS19">#REF!</definedName>
    <definedName name="___________________________BTS20" localSheetId="7">#REF!</definedName>
    <definedName name="___________________________BTS20">#REF!</definedName>
    <definedName name="___________________________BTS21" localSheetId="7">#REF!</definedName>
    <definedName name="___________________________BTS21">#REF!</definedName>
    <definedName name="___________________________BTS22" localSheetId="7">#REF!</definedName>
    <definedName name="___________________________BTS22">#REF!</definedName>
    <definedName name="___________________________BTS23" localSheetId="7">#REF!</definedName>
    <definedName name="___________________________BTS23">#REF!</definedName>
    <definedName name="___________________________BTS24" localSheetId="7">#REF!</definedName>
    <definedName name="___________________________BTS24">#REF!</definedName>
    <definedName name="___________________________can430">40.73</definedName>
    <definedName name="___________________________can435">43.3</definedName>
    <definedName name="___________________________cur1">[2]r!$F$30</definedName>
    <definedName name="___________________________GBS113" localSheetId="7">#REF!</definedName>
    <definedName name="___________________________GBS113">#REF!</definedName>
    <definedName name="___________________________GBS114" localSheetId="7">#REF!</definedName>
    <definedName name="___________________________GBS114">#REF!</definedName>
    <definedName name="___________________________GBS115" localSheetId="7">#REF!</definedName>
    <definedName name="___________________________GBS115">#REF!</definedName>
    <definedName name="___________________________GBS116" localSheetId="7">#REF!</definedName>
    <definedName name="___________________________GBS116">#REF!</definedName>
    <definedName name="___________________________GBS117" localSheetId="7">#REF!</definedName>
    <definedName name="___________________________GBS117">#REF!</definedName>
    <definedName name="___________________________GBS118" localSheetId="7">#REF!</definedName>
    <definedName name="___________________________GBS118">#REF!</definedName>
    <definedName name="___________________________GBS119" localSheetId="7">#REF!</definedName>
    <definedName name="___________________________GBS119">#REF!</definedName>
    <definedName name="___________________________GBS120" localSheetId="7">#REF!</definedName>
    <definedName name="___________________________GBS120">#REF!</definedName>
    <definedName name="___________________________GBS121" localSheetId="7">#REF!</definedName>
    <definedName name="___________________________GBS121">#REF!</definedName>
    <definedName name="___________________________GBS122" localSheetId="7">#REF!</definedName>
    <definedName name="___________________________GBS122">#REF!</definedName>
    <definedName name="___________________________GBS123" localSheetId="7">#REF!</definedName>
    <definedName name="___________________________GBS123">#REF!</definedName>
    <definedName name="___________________________GBS124" localSheetId="7">#REF!</definedName>
    <definedName name="___________________________GBS124">#REF!</definedName>
    <definedName name="___________________________GBS213" localSheetId="7">#REF!</definedName>
    <definedName name="___________________________GBS213">#REF!</definedName>
    <definedName name="___________________________GBS214" localSheetId="7">#REF!</definedName>
    <definedName name="___________________________GBS214">#REF!</definedName>
    <definedName name="___________________________GBS215" localSheetId="7">#REF!</definedName>
    <definedName name="___________________________GBS215">#REF!</definedName>
    <definedName name="___________________________GBS216" localSheetId="7">#REF!</definedName>
    <definedName name="___________________________GBS216">#REF!</definedName>
    <definedName name="___________________________GBS217" localSheetId="7">#REF!</definedName>
    <definedName name="___________________________GBS217">#REF!</definedName>
    <definedName name="___________________________GBS218" localSheetId="7">#REF!</definedName>
    <definedName name="___________________________GBS218">#REF!</definedName>
    <definedName name="___________________________GBS219" localSheetId="7">#REF!</definedName>
    <definedName name="___________________________GBS219">#REF!</definedName>
    <definedName name="___________________________GBS220" localSheetId="7">#REF!</definedName>
    <definedName name="___________________________GBS220">#REF!</definedName>
    <definedName name="___________________________GBS221" localSheetId="7">#REF!</definedName>
    <definedName name="___________________________GBS221">#REF!</definedName>
    <definedName name="___________________________GBS222" localSheetId="7">#REF!</definedName>
    <definedName name="___________________________GBS222">#REF!</definedName>
    <definedName name="___________________________GBS223" localSheetId="7">#REF!</definedName>
    <definedName name="___________________________GBS223">#REF!</definedName>
    <definedName name="___________________________GBS224" localSheetId="7">#REF!</definedName>
    <definedName name="___________________________GBS224">#REF!</definedName>
    <definedName name="___________________________knr2" localSheetId="7">#REF!</definedName>
    <definedName name="___________________________knr2">#REF!</definedName>
    <definedName name="___________________________l1">[3]leads!$A$3:$E$108</definedName>
    <definedName name="___________________________l12" localSheetId="7">#REF!</definedName>
    <definedName name="___________________________l12">#REF!</definedName>
    <definedName name="___________________________l2">[2]r!$F$29</definedName>
    <definedName name="___________________________l3" localSheetId="7">#REF!</definedName>
    <definedName name="___________________________l3">#REF!</definedName>
    <definedName name="___________________________l4">[4]Sheet1!$W$2:$Y$103</definedName>
    <definedName name="___________________________l5" localSheetId="7">#REF!</definedName>
    <definedName name="___________________________l5">#REF!</definedName>
    <definedName name="___________________________l6">[2]r!$F$4</definedName>
    <definedName name="___________________________l7">[5]r!$F$4</definedName>
    <definedName name="___________________________l8">[2]r!$F$2</definedName>
    <definedName name="___________________________l9">[2]r!$F$3</definedName>
    <definedName name="___________________________MA2" localSheetId="7">#REF!</definedName>
    <definedName name="___________________________MA2">#REF!</definedName>
    <definedName name="___________________________ML213" localSheetId="7">#REF!</definedName>
    <definedName name="___________________________ML213">#REF!</definedName>
    <definedName name="___________________________ML214" localSheetId="7">#REF!</definedName>
    <definedName name="___________________________ML214">#REF!</definedName>
    <definedName name="___________________________ML215" localSheetId="7">#REF!</definedName>
    <definedName name="___________________________ML215">#REF!</definedName>
    <definedName name="___________________________ML216" localSheetId="7">#REF!</definedName>
    <definedName name="___________________________ML216">#REF!</definedName>
    <definedName name="___________________________ML217" localSheetId="7">#REF!</definedName>
    <definedName name="___________________________ML217">#REF!</definedName>
    <definedName name="___________________________ML218" localSheetId="7">#REF!</definedName>
    <definedName name="___________________________ML218">#REF!</definedName>
    <definedName name="___________________________ML219" localSheetId="7">#REF!</definedName>
    <definedName name="___________________________ML219">#REF!</definedName>
    <definedName name="___________________________ML220" localSheetId="7">#REF!</definedName>
    <definedName name="___________________________ML220">#REF!</definedName>
    <definedName name="___________________________ML221" localSheetId="7">#REF!</definedName>
    <definedName name="___________________________ML221">#REF!</definedName>
    <definedName name="___________________________ML222" localSheetId="7">#REF!</definedName>
    <definedName name="___________________________ML222">#REF!</definedName>
    <definedName name="___________________________ML223" localSheetId="7">#REF!</definedName>
    <definedName name="___________________________ML223">#REF!</definedName>
    <definedName name="___________________________ML224" localSheetId="7">#REF!</definedName>
    <definedName name="___________________________ML224">#REF!</definedName>
    <definedName name="___________________________ML313" localSheetId="7">#REF!</definedName>
    <definedName name="___________________________ML313">#REF!</definedName>
    <definedName name="___________________________ML314" localSheetId="7">#REF!</definedName>
    <definedName name="___________________________ML314">#REF!</definedName>
    <definedName name="___________________________ML315" localSheetId="7">#REF!</definedName>
    <definedName name="___________________________ML315">#REF!</definedName>
    <definedName name="___________________________ML316" localSheetId="7">#REF!</definedName>
    <definedName name="___________________________ML316">#REF!</definedName>
    <definedName name="___________________________ML317" localSheetId="7">#REF!</definedName>
    <definedName name="___________________________ML317">#REF!</definedName>
    <definedName name="___________________________ML318" localSheetId="7">#REF!</definedName>
    <definedName name="___________________________ML318">#REF!</definedName>
    <definedName name="___________________________ML319" localSheetId="7">#REF!</definedName>
    <definedName name="___________________________ML319">#REF!</definedName>
    <definedName name="___________________________ML320" localSheetId="7">#REF!</definedName>
    <definedName name="___________________________ML320">#REF!</definedName>
    <definedName name="___________________________ML321" localSheetId="7">#REF!</definedName>
    <definedName name="___________________________ML321">#REF!</definedName>
    <definedName name="___________________________ML322" localSheetId="7">#REF!</definedName>
    <definedName name="___________________________ML322">#REF!</definedName>
    <definedName name="___________________________ML323" localSheetId="7">#REF!</definedName>
    <definedName name="___________________________ML323">#REF!</definedName>
    <definedName name="___________________________ML324" localSheetId="7">#REF!</definedName>
    <definedName name="___________________________ML324">#REF!</definedName>
    <definedName name="___________________________mm1">[6]r!$F$4</definedName>
    <definedName name="___________________________mm11">[2]r!$F$4</definedName>
    <definedName name="___________________________mm111">[5]r!$F$4</definedName>
    <definedName name="___________________________PC13" localSheetId="7">#REF!</definedName>
    <definedName name="___________________________PC13">#REF!</definedName>
    <definedName name="___________________________PC14" localSheetId="7">#REF!</definedName>
    <definedName name="___________________________PC14">#REF!</definedName>
    <definedName name="___________________________PC15" localSheetId="7">#REF!</definedName>
    <definedName name="___________________________PC15">#REF!</definedName>
    <definedName name="___________________________PC16" localSheetId="7">#REF!</definedName>
    <definedName name="___________________________PC16">#REF!</definedName>
    <definedName name="___________________________PC17" localSheetId="7">#REF!</definedName>
    <definedName name="___________________________PC17">#REF!</definedName>
    <definedName name="___________________________PC18" localSheetId="7">#REF!</definedName>
    <definedName name="___________________________PC18">#REF!</definedName>
    <definedName name="___________________________PC19" localSheetId="7">#REF!</definedName>
    <definedName name="___________________________PC19">#REF!</definedName>
    <definedName name="___________________________pc2" localSheetId="7">#REF!</definedName>
    <definedName name="___________________________pc2">#REF!</definedName>
    <definedName name="___________________________PC21" localSheetId="7">#REF!</definedName>
    <definedName name="___________________________PC21">#REF!</definedName>
    <definedName name="___________________________PC22" localSheetId="7">#REF!</definedName>
    <definedName name="___________________________PC22">#REF!</definedName>
    <definedName name="___________________________PC23" localSheetId="7">#REF!</definedName>
    <definedName name="___________________________PC23">#REF!</definedName>
    <definedName name="___________________________PC24" localSheetId="7">#REF!</definedName>
    <definedName name="___________________________PC24">#REF!</definedName>
    <definedName name="___________________________pv2" localSheetId="7">#REF!</definedName>
    <definedName name="___________________________pv2">#REF!</definedName>
    <definedName name="___________________________rr3">[7]v!$A$2:$E$51</definedName>
    <definedName name="___________________________rrr1">[7]r!$B$1:$I$145</definedName>
    <definedName name="___________________________ss12">[8]rdamdata!$J$8</definedName>
    <definedName name="___________________________ss20">[8]rdamdata!$J$7</definedName>
    <definedName name="___________________________ss40">[8]rdamdata!$J$6</definedName>
    <definedName name="___________________________var1" localSheetId="7">#REF!</definedName>
    <definedName name="___________________________var1">#REF!</definedName>
    <definedName name="___________________________var4" localSheetId="7">#REF!</definedName>
    <definedName name="___________________________var4">#REF!</definedName>
    <definedName name="__________________________bla1">[1]leads!$H$7</definedName>
    <definedName name="__________________________can430">40.73</definedName>
    <definedName name="__________________________can435">43.3</definedName>
    <definedName name="__________________________cur1">[2]r!$F$30</definedName>
    <definedName name="__________________________knr2" localSheetId="7">#REF!</definedName>
    <definedName name="__________________________knr2">#REF!</definedName>
    <definedName name="__________________________l1">[3]leads!$A$3:$E$108</definedName>
    <definedName name="__________________________l12" localSheetId="7">#REF!</definedName>
    <definedName name="__________________________l12">#REF!</definedName>
    <definedName name="__________________________l2">[2]r!$F$29</definedName>
    <definedName name="__________________________l3" localSheetId="7">#REF!</definedName>
    <definedName name="__________________________l3">#REF!</definedName>
    <definedName name="__________________________l4">[4]Sheet1!$W$2:$Y$103</definedName>
    <definedName name="__________________________l5" localSheetId="7">#REF!</definedName>
    <definedName name="__________________________l5">#REF!</definedName>
    <definedName name="__________________________l6">[2]r!$F$4</definedName>
    <definedName name="__________________________l7">[5]r!$F$4</definedName>
    <definedName name="__________________________l8">[2]r!$F$2</definedName>
    <definedName name="__________________________l9">[2]r!$F$3</definedName>
    <definedName name="__________________________MA1" localSheetId="7">#REF!</definedName>
    <definedName name="__________________________MA1">#REF!</definedName>
    <definedName name="__________________________Met22" localSheetId="7">#REF!</definedName>
    <definedName name="__________________________Met22">#REF!</definedName>
    <definedName name="__________________________Met45" localSheetId="7">#REF!</definedName>
    <definedName name="__________________________Met45">#REF!</definedName>
    <definedName name="__________________________MEt55" localSheetId="7">#REF!</definedName>
    <definedName name="__________________________MEt55">#REF!</definedName>
    <definedName name="__________________________Met63" localSheetId="7">#REF!</definedName>
    <definedName name="__________________________Met63">#REF!</definedName>
    <definedName name="__________________________mm1">[6]r!$F$4</definedName>
    <definedName name="__________________________mm1000" localSheetId="7">#REF!</definedName>
    <definedName name="__________________________mm1000">#REF!</definedName>
    <definedName name="__________________________mm11">[2]r!$F$4</definedName>
    <definedName name="__________________________mm111">[5]r!$F$4</definedName>
    <definedName name="__________________________mm600" localSheetId="7">#REF!</definedName>
    <definedName name="__________________________mm600">#REF!</definedName>
    <definedName name="__________________________mm800" localSheetId="7">#REF!</definedName>
    <definedName name="__________________________mm800">#REF!</definedName>
    <definedName name="__________________________pc2" localSheetId="7">#REF!</definedName>
    <definedName name="__________________________pc2">#REF!</definedName>
    <definedName name="__________________________pv2" localSheetId="7">#REF!</definedName>
    <definedName name="__________________________pv2">#REF!</definedName>
    <definedName name="__________________________rr3">[7]v!$A$2:$E$51</definedName>
    <definedName name="__________________________rrr1">[7]r!$B$1:$I$145</definedName>
    <definedName name="__________________________ss12">[8]rdamdata!$J$8</definedName>
    <definedName name="__________________________ss20">[8]rdamdata!$J$7</definedName>
    <definedName name="__________________________ss40">[8]rdamdata!$J$6</definedName>
    <definedName name="__________________________var1" localSheetId="7">#REF!</definedName>
    <definedName name="__________________________var1">#REF!</definedName>
    <definedName name="__________________________var4" localSheetId="7">#REF!</definedName>
    <definedName name="__________________________var4">#REF!</definedName>
    <definedName name="_________________________bla1">[1]leads!$H$7</definedName>
    <definedName name="_________________________BSG100" localSheetId="7">#REF!</definedName>
    <definedName name="_________________________BSG100">#REF!</definedName>
    <definedName name="_________________________BSG150" localSheetId="7">#REF!</definedName>
    <definedName name="_________________________BSG150">#REF!</definedName>
    <definedName name="_________________________BSG5" localSheetId="7">#REF!</definedName>
    <definedName name="_________________________BSG5">#REF!</definedName>
    <definedName name="_________________________BSG75" localSheetId="7">#REF!</definedName>
    <definedName name="_________________________BSG75">#REF!</definedName>
    <definedName name="_________________________BTC13" localSheetId="7">#REF!</definedName>
    <definedName name="_________________________BTC13">#REF!</definedName>
    <definedName name="_________________________BTC14" localSheetId="7">#REF!</definedName>
    <definedName name="_________________________BTC14">#REF!</definedName>
    <definedName name="_________________________BTC15" localSheetId="7">#REF!</definedName>
    <definedName name="_________________________BTC15">#REF!</definedName>
    <definedName name="_________________________BTC16" localSheetId="7">#REF!</definedName>
    <definedName name="_________________________BTC16">#REF!</definedName>
    <definedName name="_________________________BTC17" localSheetId="7">#REF!</definedName>
    <definedName name="_________________________BTC17">#REF!</definedName>
    <definedName name="_________________________BTC18" localSheetId="7">#REF!</definedName>
    <definedName name="_________________________BTC18">#REF!</definedName>
    <definedName name="_________________________BTC19" localSheetId="7">#REF!</definedName>
    <definedName name="_________________________BTC19">#REF!</definedName>
    <definedName name="_________________________BTC20" localSheetId="7">#REF!</definedName>
    <definedName name="_________________________BTC20">#REF!</definedName>
    <definedName name="_________________________BTC21" localSheetId="7">#REF!</definedName>
    <definedName name="_________________________BTC21">#REF!</definedName>
    <definedName name="_________________________BTC22" localSheetId="7">#REF!</definedName>
    <definedName name="_________________________BTC22">#REF!</definedName>
    <definedName name="_________________________BTC23" localSheetId="7">#REF!</definedName>
    <definedName name="_________________________BTC23">#REF!</definedName>
    <definedName name="_________________________BTC24" localSheetId="7">#REF!</definedName>
    <definedName name="_________________________BTC24">#REF!</definedName>
    <definedName name="_________________________BTR13" localSheetId="7">#REF!</definedName>
    <definedName name="_________________________BTR13">#REF!</definedName>
    <definedName name="_________________________BTR14" localSheetId="7">#REF!</definedName>
    <definedName name="_________________________BTR14">#REF!</definedName>
    <definedName name="_________________________BTR15" localSheetId="7">#REF!</definedName>
    <definedName name="_________________________BTR15">#REF!</definedName>
    <definedName name="_________________________BTR16" localSheetId="7">#REF!</definedName>
    <definedName name="_________________________BTR16">#REF!</definedName>
    <definedName name="_________________________BTR17" localSheetId="7">#REF!</definedName>
    <definedName name="_________________________BTR17">#REF!</definedName>
    <definedName name="_________________________BTR18" localSheetId="7">#REF!</definedName>
    <definedName name="_________________________BTR18">#REF!</definedName>
    <definedName name="_________________________BTR19" localSheetId="7">#REF!</definedName>
    <definedName name="_________________________BTR19">#REF!</definedName>
    <definedName name="_________________________BTR20" localSheetId="7">#REF!</definedName>
    <definedName name="_________________________BTR20">#REF!</definedName>
    <definedName name="_________________________BTR21" localSheetId="7">#REF!</definedName>
    <definedName name="_________________________BTR21">#REF!</definedName>
    <definedName name="_________________________BTR22" localSheetId="7">#REF!</definedName>
    <definedName name="_________________________BTR22">#REF!</definedName>
    <definedName name="_________________________BTR23" localSheetId="7">#REF!</definedName>
    <definedName name="_________________________BTR23">#REF!</definedName>
    <definedName name="_________________________BTR24" localSheetId="7">#REF!</definedName>
    <definedName name="_________________________BTR24">#REF!</definedName>
    <definedName name="_________________________BTS13" localSheetId="7">#REF!</definedName>
    <definedName name="_________________________BTS13">#REF!</definedName>
    <definedName name="_________________________BTS14" localSheetId="7">#REF!</definedName>
    <definedName name="_________________________BTS14">#REF!</definedName>
    <definedName name="_________________________BTS15" localSheetId="7">#REF!</definedName>
    <definedName name="_________________________BTS15">#REF!</definedName>
    <definedName name="_________________________BTS16" localSheetId="7">#REF!</definedName>
    <definedName name="_________________________BTS16">#REF!</definedName>
    <definedName name="_________________________BTS17" localSheetId="7">#REF!</definedName>
    <definedName name="_________________________BTS17">#REF!</definedName>
    <definedName name="_________________________BTS18" localSheetId="7">#REF!</definedName>
    <definedName name="_________________________BTS18">#REF!</definedName>
    <definedName name="_________________________BTS19" localSheetId="7">#REF!</definedName>
    <definedName name="_________________________BTS19">#REF!</definedName>
    <definedName name="_________________________BTS20" localSheetId="7">#REF!</definedName>
    <definedName name="_________________________BTS20">#REF!</definedName>
    <definedName name="_________________________BTS21" localSheetId="7">#REF!</definedName>
    <definedName name="_________________________BTS21">#REF!</definedName>
    <definedName name="_________________________BTS22" localSheetId="7">#REF!</definedName>
    <definedName name="_________________________BTS22">#REF!</definedName>
    <definedName name="_________________________BTS23" localSheetId="7">#REF!</definedName>
    <definedName name="_________________________BTS23">#REF!</definedName>
    <definedName name="_________________________BTS24" localSheetId="7">#REF!</definedName>
    <definedName name="_________________________BTS24">#REF!</definedName>
    <definedName name="_________________________can430">40.73</definedName>
    <definedName name="_________________________can435">43.3</definedName>
    <definedName name="_________________________cur1">[2]r!$F$30</definedName>
    <definedName name="_________________________GBS113" localSheetId="7">#REF!</definedName>
    <definedName name="_________________________GBS113">#REF!</definedName>
    <definedName name="_________________________GBS114" localSheetId="7">#REF!</definedName>
    <definedName name="_________________________GBS114">#REF!</definedName>
    <definedName name="_________________________GBS115" localSheetId="7">#REF!</definedName>
    <definedName name="_________________________GBS115">#REF!</definedName>
    <definedName name="_________________________GBS116" localSheetId="7">#REF!</definedName>
    <definedName name="_________________________GBS116">#REF!</definedName>
    <definedName name="_________________________GBS117" localSheetId="7">#REF!</definedName>
    <definedName name="_________________________GBS117">#REF!</definedName>
    <definedName name="_________________________GBS118" localSheetId="7">#REF!</definedName>
    <definedName name="_________________________GBS118">#REF!</definedName>
    <definedName name="_________________________GBS119" localSheetId="7">#REF!</definedName>
    <definedName name="_________________________GBS119">#REF!</definedName>
    <definedName name="_________________________GBS120" localSheetId="7">#REF!</definedName>
    <definedName name="_________________________GBS120">#REF!</definedName>
    <definedName name="_________________________GBS121" localSheetId="7">#REF!</definedName>
    <definedName name="_________________________GBS121">#REF!</definedName>
    <definedName name="_________________________GBS122" localSheetId="7">#REF!</definedName>
    <definedName name="_________________________GBS122">#REF!</definedName>
    <definedName name="_________________________GBS123" localSheetId="7">#REF!</definedName>
    <definedName name="_________________________GBS123">#REF!</definedName>
    <definedName name="_________________________GBS124" localSheetId="7">#REF!</definedName>
    <definedName name="_________________________GBS124">#REF!</definedName>
    <definedName name="_________________________GBS213" localSheetId="7">#REF!</definedName>
    <definedName name="_________________________GBS213">#REF!</definedName>
    <definedName name="_________________________GBS214" localSheetId="7">#REF!</definedName>
    <definedName name="_________________________GBS214">#REF!</definedName>
    <definedName name="_________________________GBS215" localSheetId="7">#REF!</definedName>
    <definedName name="_________________________GBS215">#REF!</definedName>
    <definedName name="_________________________GBS216" localSheetId="7">#REF!</definedName>
    <definedName name="_________________________GBS216">#REF!</definedName>
    <definedName name="_________________________GBS217" localSheetId="7">#REF!</definedName>
    <definedName name="_________________________GBS217">#REF!</definedName>
    <definedName name="_________________________GBS218" localSheetId="7">#REF!</definedName>
    <definedName name="_________________________GBS218">#REF!</definedName>
    <definedName name="_________________________GBS219" localSheetId="7">#REF!</definedName>
    <definedName name="_________________________GBS219">#REF!</definedName>
    <definedName name="_________________________GBS220" localSheetId="7">#REF!</definedName>
    <definedName name="_________________________GBS220">#REF!</definedName>
    <definedName name="_________________________GBS221" localSheetId="7">#REF!</definedName>
    <definedName name="_________________________GBS221">#REF!</definedName>
    <definedName name="_________________________GBS222" localSheetId="7">#REF!</definedName>
    <definedName name="_________________________GBS222">#REF!</definedName>
    <definedName name="_________________________GBS223" localSheetId="7">#REF!</definedName>
    <definedName name="_________________________GBS223">#REF!</definedName>
    <definedName name="_________________________GBS224" localSheetId="7">#REF!</definedName>
    <definedName name="_________________________GBS224">#REF!</definedName>
    <definedName name="_________________________knr2" localSheetId="7">#REF!</definedName>
    <definedName name="_________________________knr2">#REF!</definedName>
    <definedName name="_________________________l1">[3]leads!$A$3:$E$108</definedName>
    <definedName name="_________________________l12" localSheetId="7">#REF!</definedName>
    <definedName name="_________________________l12">#REF!</definedName>
    <definedName name="_________________________l2">[2]r!$F$29</definedName>
    <definedName name="_________________________l3" localSheetId="7">#REF!</definedName>
    <definedName name="_________________________l3">#REF!</definedName>
    <definedName name="_________________________l4">[4]Sheet1!$W$2:$Y$103</definedName>
    <definedName name="_________________________l5" localSheetId="7">#REF!</definedName>
    <definedName name="_________________________l5">#REF!</definedName>
    <definedName name="_________________________l6">[2]r!$F$4</definedName>
    <definedName name="_________________________l7">[5]r!$F$4</definedName>
    <definedName name="_________________________l8">[2]r!$F$2</definedName>
    <definedName name="_________________________l9">[2]r!$F$3</definedName>
    <definedName name="_________________________MA2" localSheetId="7">#REF!</definedName>
    <definedName name="_________________________MA2">#REF!</definedName>
    <definedName name="_________________________Met22" localSheetId="7">#REF!</definedName>
    <definedName name="_________________________Met22">#REF!</definedName>
    <definedName name="_________________________Met45" localSheetId="7">#REF!</definedName>
    <definedName name="_________________________Met45">#REF!</definedName>
    <definedName name="_________________________MEt55" localSheetId="7">#REF!</definedName>
    <definedName name="_________________________MEt55">#REF!</definedName>
    <definedName name="_________________________Met63" localSheetId="7">#REF!</definedName>
    <definedName name="_________________________Met63">#REF!</definedName>
    <definedName name="_________________________ML213" localSheetId="7">#REF!</definedName>
    <definedName name="_________________________ML213">#REF!</definedName>
    <definedName name="_________________________ML214" localSheetId="7">#REF!</definedName>
    <definedName name="_________________________ML214">#REF!</definedName>
    <definedName name="_________________________ML215" localSheetId="7">#REF!</definedName>
    <definedName name="_________________________ML215">#REF!</definedName>
    <definedName name="_________________________ML216" localSheetId="7">#REF!</definedName>
    <definedName name="_________________________ML216">#REF!</definedName>
    <definedName name="_________________________ML217" localSheetId="7">#REF!</definedName>
    <definedName name="_________________________ML217">#REF!</definedName>
    <definedName name="_________________________ML218" localSheetId="7">#REF!</definedName>
    <definedName name="_________________________ML218">#REF!</definedName>
    <definedName name="_________________________ML219" localSheetId="7">#REF!</definedName>
    <definedName name="_________________________ML219">#REF!</definedName>
    <definedName name="_________________________ML220" localSheetId="7">#REF!</definedName>
    <definedName name="_________________________ML220">#REF!</definedName>
    <definedName name="_________________________ML221" localSheetId="7">#REF!</definedName>
    <definedName name="_________________________ML221">#REF!</definedName>
    <definedName name="_________________________ML222" localSheetId="7">#REF!</definedName>
    <definedName name="_________________________ML222">#REF!</definedName>
    <definedName name="_________________________ML223" localSheetId="7">#REF!</definedName>
    <definedName name="_________________________ML223">#REF!</definedName>
    <definedName name="_________________________ML224" localSheetId="7">#REF!</definedName>
    <definedName name="_________________________ML224">#REF!</definedName>
    <definedName name="_________________________ML313" localSheetId="7">#REF!</definedName>
    <definedName name="_________________________ML313">#REF!</definedName>
    <definedName name="_________________________ML314" localSheetId="7">#REF!</definedName>
    <definedName name="_________________________ML314">#REF!</definedName>
    <definedName name="_________________________ML315" localSheetId="7">#REF!</definedName>
    <definedName name="_________________________ML315">#REF!</definedName>
    <definedName name="_________________________ML316" localSheetId="7">#REF!</definedName>
    <definedName name="_________________________ML316">#REF!</definedName>
    <definedName name="_________________________ML317" localSheetId="7">#REF!</definedName>
    <definedName name="_________________________ML317">#REF!</definedName>
    <definedName name="_________________________ML318" localSheetId="7">#REF!</definedName>
    <definedName name="_________________________ML318">#REF!</definedName>
    <definedName name="_________________________ML319" localSheetId="7">#REF!</definedName>
    <definedName name="_________________________ML319">#REF!</definedName>
    <definedName name="_________________________ML320" localSheetId="7">#REF!</definedName>
    <definedName name="_________________________ML320">#REF!</definedName>
    <definedName name="_________________________ML321" localSheetId="7">#REF!</definedName>
    <definedName name="_________________________ML321">#REF!</definedName>
    <definedName name="_________________________ML322" localSheetId="7">#REF!</definedName>
    <definedName name="_________________________ML322">#REF!</definedName>
    <definedName name="_________________________ML323" localSheetId="7">#REF!</definedName>
    <definedName name="_________________________ML323">#REF!</definedName>
    <definedName name="_________________________ML324" localSheetId="7">#REF!</definedName>
    <definedName name="_________________________ML324">#REF!</definedName>
    <definedName name="_________________________mm1">[6]r!$F$4</definedName>
    <definedName name="_________________________mm1000" localSheetId="7">#REF!</definedName>
    <definedName name="_________________________mm1000">#REF!</definedName>
    <definedName name="_________________________mm11">[2]r!$F$4</definedName>
    <definedName name="_________________________mm111">[5]r!$F$4</definedName>
    <definedName name="_________________________mm600" localSheetId="7">#REF!</definedName>
    <definedName name="_________________________mm600">#REF!</definedName>
    <definedName name="_________________________mm800" localSheetId="7">#REF!</definedName>
    <definedName name="_________________________mm800">#REF!</definedName>
    <definedName name="_________________________PC13" localSheetId="7">#REF!</definedName>
    <definedName name="_________________________PC13">#REF!</definedName>
    <definedName name="_________________________PC14" localSheetId="7">#REF!</definedName>
    <definedName name="_________________________PC14">#REF!</definedName>
    <definedName name="_________________________PC15" localSheetId="7">#REF!</definedName>
    <definedName name="_________________________PC15">#REF!</definedName>
    <definedName name="_________________________PC16" localSheetId="7">#REF!</definedName>
    <definedName name="_________________________PC16">#REF!</definedName>
    <definedName name="_________________________PC17" localSheetId="7">#REF!</definedName>
    <definedName name="_________________________PC17">#REF!</definedName>
    <definedName name="_________________________PC18" localSheetId="7">#REF!</definedName>
    <definedName name="_________________________PC18">#REF!</definedName>
    <definedName name="_________________________PC19" localSheetId="7">#REF!</definedName>
    <definedName name="_________________________PC19">#REF!</definedName>
    <definedName name="_________________________pc2" localSheetId="7">#REF!</definedName>
    <definedName name="_________________________pc2">#REF!</definedName>
    <definedName name="_________________________PC21" localSheetId="7">#REF!</definedName>
    <definedName name="_________________________PC21">#REF!</definedName>
    <definedName name="_________________________PC22" localSheetId="7">#REF!</definedName>
    <definedName name="_________________________PC22">#REF!</definedName>
    <definedName name="_________________________PC23" localSheetId="7">#REF!</definedName>
    <definedName name="_________________________PC23">#REF!</definedName>
    <definedName name="_________________________PC24" localSheetId="7">#REF!</definedName>
    <definedName name="_________________________PC24">#REF!</definedName>
    <definedName name="_________________________pv2" localSheetId="7">#REF!</definedName>
    <definedName name="_________________________pv2">#REF!</definedName>
    <definedName name="_________________________rr3">[7]v!$A$2:$E$51</definedName>
    <definedName name="_________________________rrr1">[7]r!$B$1:$I$145</definedName>
    <definedName name="_________________________ss12">[8]rdamdata!$J$8</definedName>
    <definedName name="_________________________ss20">[8]rdamdata!$J$7</definedName>
    <definedName name="_________________________ss40">[8]rdamdata!$J$6</definedName>
    <definedName name="_________________________var1" localSheetId="7">#REF!</definedName>
    <definedName name="_________________________var1">#REF!</definedName>
    <definedName name="_________________________var4" localSheetId="7">#REF!</definedName>
    <definedName name="_________________________var4">#REF!</definedName>
    <definedName name="________________________bla1">[1]leads!$H$7</definedName>
    <definedName name="________________________BTC1" localSheetId="7">#REF!</definedName>
    <definedName name="________________________BTC1">#REF!</definedName>
    <definedName name="________________________BTC10" localSheetId="7">#REF!</definedName>
    <definedName name="________________________BTC10">#REF!</definedName>
    <definedName name="________________________BTC11" localSheetId="7">#REF!</definedName>
    <definedName name="________________________BTC11">#REF!</definedName>
    <definedName name="________________________BTC12" localSheetId="7">#REF!</definedName>
    <definedName name="________________________BTC12">#REF!</definedName>
    <definedName name="________________________BTC2" localSheetId="7">#REF!</definedName>
    <definedName name="________________________BTC2">#REF!</definedName>
    <definedName name="________________________BTC3" localSheetId="7">#REF!</definedName>
    <definedName name="________________________BTC3">#REF!</definedName>
    <definedName name="________________________BTC4" localSheetId="7">#REF!</definedName>
    <definedName name="________________________BTC4">#REF!</definedName>
    <definedName name="________________________BTC5" localSheetId="7">#REF!</definedName>
    <definedName name="________________________BTC5">#REF!</definedName>
    <definedName name="________________________BTC6" localSheetId="7">#REF!</definedName>
    <definedName name="________________________BTC6">#REF!</definedName>
    <definedName name="________________________BTC7" localSheetId="7">#REF!</definedName>
    <definedName name="________________________BTC7">#REF!</definedName>
    <definedName name="________________________BTC8" localSheetId="7">#REF!</definedName>
    <definedName name="________________________BTC8">#REF!</definedName>
    <definedName name="________________________BTC9" localSheetId="7">#REF!</definedName>
    <definedName name="________________________BTC9">#REF!</definedName>
    <definedName name="________________________BTR1" localSheetId="7">#REF!</definedName>
    <definedName name="________________________BTR1">#REF!</definedName>
    <definedName name="________________________BTR10" localSheetId="7">#REF!</definedName>
    <definedName name="________________________BTR10">#REF!</definedName>
    <definedName name="________________________BTR11" localSheetId="7">#REF!</definedName>
    <definedName name="________________________BTR11">#REF!</definedName>
    <definedName name="________________________BTR12" localSheetId="7">#REF!</definedName>
    <definedName name="________________________BTR12">#REF!</definedName>
    <definedName name="________________________BTR2" localSheetId="7">#REF!</definedName>
    <definedName name="________________________BTR2">#REF!</definedName>
    <definedName name="________________________BTR3" localSheetId="7">#REF!</definedName>
    <definedName name="________________________BTR3">#REF!</definedName>
    <definedName name="________________________BTR4" localSheetId="7">#REF!</definedName>
    <definedName name="________________________BTR4">#REF!</definedName>
    <definedName name="________________________BTR5" localSheetId="7">#REF!</definedName>
    <definedName name="________________________BTR5">#REF!</definedName>
    <definedName name="________________________BTR6" localSheetId="7">#REF!</definedName>
    <definedName name="________________________BTR6">#REF!</definedName>
    <definedName name="________________________BTR7" localSheetId="7">#REF!</definedName>
    <definedName name="________________________BTR7">#REF!</definedName>
    <definedName name="________________________BTR8" localSheetId="7">#REF!</definedName>
    <definedName name="________________________BTR8">#REF!</definedName>
    <definedName name="________________________BTR9" localSheetId="7">#REF!</definedName>
    <definedName name="________________________BTR9">#REF!</definedName>
    <definedName name="________________________BTS1" localSheetId="7">#REF!</definedName>
    <definedName name="________________________BTS1">#REF!</definedName>
    <definedName name="________________________BTS10" localSheetId="7">#REF!</definedName>
    <definedName name="________________________BTS10">#REF!</definedName>
    <definedName name="________________________BTS11" localSheetId="7">#REF!</definedName>
    <definedName name="________________________BTS11">#REF!</definedName>
    <definedName name="________________________BTS12" localSheetId="7">#REF!</definedName>
    <definedName name="________________________BTS12">#REF!</definedName>
    <definedName name="________________________BTS2" localSheetId="7">#REF!</definedName>
    <definedName name="________________________BTS2">#REF!</definedName>
    <definedName name="________________________BTS3" localSheetId="7">#REF!</definedName>
    <definedName name="________________________BTS3">#REF!</definedName>
    <definedName name="________________________BTS4" localSheetId="7">#REF!</definedName>
    <definedName name="________________________BTS4">#REF!</definedName>
    <definedName name="________________________BTS5" localSheetId="7">#REF!</definedName>
    <definedName name="________________________BTS5">#REF!</definedName>
    <definedName name="________________________BTS6" localSheetId="7">#REF!</definedName>
    <definedName name="________________________BTS6">#REF!</definedName>
    <definedName name="________________________BTS7" localSheetId="7">#REF!</definedName>
    <definedName name="________________________BTS7">#REF!</definedName>
    <definedName name="________________________BTS8" localSheetId="7">#REF!</definedName>
    <definedName name="________________________BTS8">#REF!</definedName>
    <definedName name="________________________BTS9" localSheetId="7">#REF!</definedName>
    <definedName name="________________________BTS9">#REF!</definedName>
    <definedName name="________________________can430">40.73</definedName>
    <definedName name="________________________can435">43.3</definedName>
    <definedName name="________________________CCW1">[9]DATA!$H$67</definedName>
    <definedName name="________________________CCW2">[9]DATA!$H$97</definedName>
    <definedName name="________________________cur1">[2]r!$F$30</definedName>
    <definedName name="________________________GBS11" localSheetId="7">#REF!</definedName>
    <definedName name="________________________GBS11">#REF!</definedName>
    <definedName name="________________________GBS110" localSheetId="7">#REF!</definedName>
    <definedName name="________________________GBS110">#REF!</definedName>
    <definedName name="________________________GBS111" localSheetId="7">#REF!</definedName>
    <definedName name="________________________GBS111">#REF!</definedName>
    <definedName name="________________________GBS112" localSheetId="7">#REF!</definedName>
    <definedName name="________________________GBS112">#REF!</definedName>
    <definedName name="________________________GBS12" localSheetId="7">#REF!</definedName>
    <definedName name="________________________GBS12">#REF!</definedName>
    <definedName name="________________________GBS13" localSheetId="7">#REF!</definedName>
    <definedName name="________________________GBS13">#REF!</definedName>
    <definedName name="________________________GBS14" localSheetId="7">#REF!</definedName>
    <definedName name="________________________GBS14">#REF!</definedName>
    <definedName name="________________________GBS15" localSheetId="7">#REF!</definedName>
    <definedName name="________________________GBS15">#REF!</definedName>
    <definedName name="________________________GBS16" localSheetId="7">#REF!</definedName>
    <definedName name="________________________GBS16">#REF!</definedName>
    <definedName name="________________________GBS17" localSheetId="7">#REF!</definedName>
    <definedName name="________________________GBS17">#REF!</definedName>
    <definedName name="________________________GBS18" localSheetId="7">#REF!</definedName>
    <definedName name="________________________GBS18">#REF!</definedName>
    <definedName name="________________________GBS19" localSheetId="7">#REF!</definedName>
    <definedName name="________________________GBS19">#REF!</definedName>
    <definedName name="________________________GBS21" localSheetId="7">#REF!</definedName>
    <definedName name="________________________GBS21">#REF!</definedName>
    <definedName name="________________________GBS210" localSheetId="7">#REF!</definedName>
    <definedName name="________________________GBS210">#REF!</definedName>
    <definedName name="________________________GBS211" localSheetId="7">#REF!</definedName>
    <definedName name="________________________GBS211">#REF!</definedName>
    <definedName name="________________________GBS212" localSheetId="7">#REF!</definedName>
    <definedName name="________________________GBS212">#REF!</definedName>
    <definedName name="________________________GBS22" localSheetId="7">#REF!</definedName>
    <definedName name="________________________GBS22">#REF!</definedName>
    <definedName name="________________________GBS23" localSheetId="7">#REF!</definedName>
    <definedName name="________________________GBS23">#REF!</definedName>
    <definedName name="________________________GBS24" localSheetId="7">#REF!</definedName>
    <definedName name="________________________GBS24">#REF!</definedName>
    <definedName name="________________________GBS25" localSheetId="7">#REF!</definedName>
    <definedName name="________________________GBS25">#REF!</definedName>
    <definedName name="________________________GBS26" localSheetId="7">#REF!</definedName>
    <definedName name="________________________GBS26">#REF!</definedName>
    <definedName name="________________________GBS27" localSheetId="7">#REF!</definedName>
    <definedName name="________________________GBS27">#REF!</definedName>
    <definedName name="________________________GBS28" localSheetId="7">#REF!</definedName>
    <definedName name="________________________GBS28">#REF!</definedName>
    <definedName name="________________________GBS29" localSheetId="7">#REF!</definedName>
    <definedName name="________________________GBS29">#REF!</definedName>
    <definedName name="________________________l1">[3]leads!$A$3:$E$108</definedName>
    <definedName name="________________________l12" localSheetId="7">#REF!</definedName>
    <definedName name="________________________l12">#REF!</definedName>
    <definedName name="________________________l2">[2]r!$F$29</definedName>
    <definedName name="________________________l3" localSheetId="7">#REF!</definedName>
    <definedName name="________________________l3">#REF!</definedName>
    <definedName name="________________________l4">[4]Sheet1!$W$2:$Y$103</definedName>
    <definedName name="________________________l5" localSheetId="7">#REF!</definedName>
    <definedName name="________________________l5">#REF!</definedName>
    <definedName name="________________________l6">[2]r!$F$4</definedName>
    <definedName name="________________________l7">[5]r!$F$4</definedName>
    <definedName name="________________________l8">[2]r!$F$2</definedName>
    <definedName name="________________________l9">[2]r!$F$3</definedName>
    <definedName name="________________________LJ6">[9]DATA!$H$245</definedName>
    <definedName name="________________________lj600" localSheetId="7">#REF!</definedName>
    <definedName name="________________________lj600">#REF!</definedName>
    <definedName name="________________________lj900" localSheetId="7">#REF!</definedName>
    <definedName name="________________________lj900">#REF!</definedName>
    <definedName name="________________________LL3" localSheetId="7">#REF!</definedName>
    <definedName name="________________________LL3">#REF!</definedName>
    <definedName name="________________________MA1" localSheetId="7">#REF!</definedName>
    <definedName name="________________________MA1">#REF!</definedName>
    <definedName name="________________________MA2" localSheetId="7">#REF!</definedName>
    <definedName name="________________________MA2">#REF!</definedName>
    <definedName name="________________________Met22" localSheetId="7">#REF!</definedName>
    <definedName name="________________________Met22">#REF!</definedName>
    <definedName name="________________________Met45" localSheetId="7">#REF!</definedName>
    <definedName name="________________________Met45">#REF!</definedName>
    <definedName name="________________________MEt55" localSheetId="7">#REF!</definedName>
    <definedName name="________________________MEt55">#REF!</definedName>
    <definedName name="________________________Met63" localSheetId="7">#REF!</definedName>
    <definedName name="________________________Met63">#REF!</definedName>
    <definedName name="________________________ML21" localSheetId="7">#REF!</definedName>
    <definedName name="________________________ML21">#REF!</definedName>
    <definedName name="________________________ML210" localSheetId="7">#REF!</definedName>
    <definedName name="________________________ML210">#REF!</definedName>
    <definedName name="________________________ML211" localSheetId="7">#REF!</definedName>
    <definedName name="________________________ML211">#REF!</definedName>
    <definedName name="________________________ML212" localSheetId="7">#REF!</definedName>
    <definedName name="________________________ML212">#REF!</definedName>
    <definedName name="________________________ML22" localSheetId="7">#REF!</definedName>
    <definedName name="________________________ML22">#REF!</definedName>
    <definedName name="________________________ML23" localSheetId="7">#REF!</definedName>
    <definedName name="________________________ML23">#REF!</definedName>
    <definedName name="________________________ML24" localSheetId="7">#REF!</definedName>
    <definedName name="________________________ML24">#REF!</definedName>
    <definedName name="________________________ML25" localSheetId="7">#REF!</definedName>
    <definedName name="________________________ML25">#REF!</definedName>
    <definedName name="________________________ML26" localSheetId="7">#REF!</definedName>
    <definedName name="________________________ML26">#REF!</definedName>
    <definedName name="________________________ML27" localSheetId="7">#REF!</definedName>
    <definedName name="________________________ML27">#REF!</definedName>
    <definedName name="________________________ML28" localSheetId="7">#REF!</definedName>
    <definedName name="________________________ML28">#REF!</definedName>
    <definedName name="________________________ML29" localSheetId="7">#REF!</definedName>
    <definedName name="________________________ML29">#REF!</definedName>
    <definedName name="________________________ML31" localSheetId="7">#REF!</definedName>
    <definedName name="________________________ML31">#REF!</definedName>
    <definedName name="________________________ML310" localSheetId="7">#REF!</definedName>
    <definedName name="________________________ML310">#REF!</definedName>
    <definedName name="________________________ML311" localSheetId="7">#REF!</definedName>
    <definedName name="________________________ML311">#REF!</definedName>
    <definedName name="________________________ML312" localSheetId="7">#REF!</definedName>
    <definedName name="________________________ML312">#REF!</definedName>
    <definedName name="________________________ML32" localSheetId="7">#REF!</definedName>
    <definedName name="________________________ML32">#REF!</definedName>
    <definedName name="________________________ML33" localSheetId="7">#REF!</definedName>
    <definedName name="________________________ML33">#REF!</definedName>
    <definedName name="________________________ML34" localSheetId="7">#REF!</definedName>
    <definedName name="________________________ML34">#REF!</definedName>
    <definedName name="________________________ML35" localSheetId="7">#REF!</definedName>
    <definedName name="________________________ML35">#REF!</definedName>
    <definedName name="________________________ML36" localSheetId="7">#REF!</definedName>
    <definedName name="________________________ML36">#REF!</definedName>
    <definedName name="________________________ML37" localSheetId="7">#REF!</definedName>
    <definedName name="________________________ML37">#REF!</definedName>
    <definedName name="________________________ML38" localSheetId="7">#REF!</definedName>
    <definedName name="________________________ML38">#REF!</definedName>
    <definedName name="________________________ML39" localSheetId="7">#REF!</definedName>
    <definedName name="________________________ML39">#REF!</definedName>
    <definedName name="________________________ML7" localSheetId="7">#REF!</definedName>
    <definedName name="________________________ML7">#REF!</definedName>
    <definedName name="________________________ML8" localSheetId="7">#REF!</definedName>
    <definedName name="________________________ML8">#REF!</definedName>
    <definedName name="________________________ML9" localSheetId="7">#REF!</definedName>
    <definedName name="________________________ML9">#REF!</definedName>
    <definedName name="________________________mm1">[6]r!$F$4</definedName>
    <definedName name="________________________mm1000" localSheetId="7">#REF!</definedName>
    <definedName name="________________________mm1000">#REF!</definedName>
    <definedName name="________________________mm11">[2]r!$F$4</definedName>
    <definedName name="________________________mm111">[5]r!$F$4</definedName>
    <definedName name="________________________mm600" localSheetId="7">#REF!</definedName>
    <definedName name="________________________mm600">#REF!</definedName>
    <definedName name="________________________mm800" localSheetId="7">#REF!</definedName>
    <definedName name="________________________mm800">#REF!</definedName>
    <definedName name="________________________PC1" localSheetId="7">#REF!</definedName>
    <definedName name="________________________PC1">#REF!</definedName>
    <definedName name="________________________PC10" localSheetId="7">#REF!</definedName>
    <definedName name="________________________PC10">#REF!</definedName>
    <definedName name="________________________PC11" localSheetId="7">#REF!</definedName>
    <definedName name="________________________PC11">#REF!</definedName>
    <definedName name="________________________PC12" localSheetId="7">#REF!</definedName>
    <definedName name="________________________PC12">#REF!</definedName>
    <definedName name="________________________pc2" localSheetId="7">#REF!</definedName>
    <definedName name="________________________pc2">#REF!</definedName>
    <definedName name="________________________PC4" localSheetId="7">#REF!</definedName>
    <definedName name="________________________PC4">#REF!</definedName>
    <definedName name="________________________PC5" localSheetId="7">#REF!</definedName>
    <definedName name="________________________PC5">#REF!</definedName>
    <definedName name="________________________PC6" localSheetId="7">#REF!</definedName>
    <definedName name="________________________PC6">#REF!</definedName>
    <definedName name="________________________pc600" localSheetId="7">#REF!</definedName>
    <definedName name="________________________pc600">#REF!</definedName>
    <definedName name="________________________PC7" localSheetId="7">#REF!</definedName>
    <definedName name="________________________PC7">#REF!</definedName>
    <definedName name="________________________PC8" localSheetId="7">#REF!</definedName>
    <definedName name="________________________PC8">#REF!</definedName>
    <definedName name="________________________PC9" localSheetId="7">#REF!</definedName>
    <definedName name="________________________PC9">#REF!</definedName>
    <definedName name="________________________pc900" localSheetId="7">#REF!</definedName>
    <definedName name="________________________pc900">#REF!</definedName>
    <definedName name="________________________pv2" localSheetId="7">#REF!</definedName>
    <definedName name="________________________pv2">#REF!</definedName>
    <definedName name="________________________rr3">[7]v!$A$2:$E$51</definedName>
    <definedName name="________________________rrr1">[7]r!$B$1:$I$145</definedName>
    <definedName name="________________________ss12">[8]rdamdata!$J$8</definedName>
    <definedName name="________________________ss20">[8]rdamdata!$J$7</definedName>
    <definedName name="________________________ss40">[8]rdamdata!$J$6</definedName>
    <definedName name="________________________var1" localSheetId="7">#REF!</definedName>
    <definedName name="________________________var1">#REF!</definedName>
    <definedName name="________________________var4" localSheetId="7">#REF!</definedName>
    <definedName name="________________________var4">#REF!</definedName>
    <definedName name="_______________________bla1">[1]leads!$H$7</definedName>
    <definedName name="_______________________BSG100" localSheetId="7">#REF!</definedName>
    <definedName name="_______________________BSG100">#REF!</definedName>
    <definedName name="_______________________BSG150" localSheetId="7">#REF!</definedName>
    <definedName name="_______________________BSG150">#REF!</definedName>
    <definedName name="_______________________BSG5" localSheetId="7">#REF!</definedName>
    <definedName name="_______________________BSG5">#REF!</definedName>
    <definedName name="_______________________BSG75" localSheetId="7">#REF!</definedName>
    <definedName name="_______________________BSG75">#REF!</definedName>
    <definedName name="_______________________BTC13" localSheetId="7">#REF!</definedName>
    <definedName name="_______________________BTC13">#REF!</definedName>
    <definedName name="_______________________BTC14" localSheetId="7">#REF!</definedName>
    <definedName name="_______________________BTC14">#REF!</definedName>
    <definedName name="_______________________BTC15" localSheetId="7">#REF!</definedName>
    <definedName name="_______________________BTC15">#REF!</definedName>
    <definedName name="_______________________BTC16" localSheetId="7">#REF!</definedName>
    <definedName name="_______________________BTC16">#REF!</definedName>
    <definedName name="_______________________BTC17" localSheetId="7">#REF!</definedName>
    <definedName name="_______________________BTC17">#REF!</definedName>
    <definedName name="_______________________BTC18" localSheetId="7">#REF!</definedName>
    <definedName name="_______________________BTC18">#REF!</definedName>
    <definedName name="_______________________BTC19" localSheetId="7">#REF!</definedName>
    <definedName name="_______________________BTC19">#REF!</definedName>
    <definedName name="_______________________BTC20" localSheetId="7">#REF!</definedName>
    <definedName name="_______________________BTC20">#REF!</definedName>
    <definedName name="_______________________BTC21" localSheetId="7">#REF!</definedName>
    <definedName name="_______________________BTC21">#REF!</definedName>
    <definedName name="_______________________BTC22" localSheetId="7">#REF!</definedName>
    <definedName name="_______________________BTC22">#REF!</definedName>
    <definedName name="_______________________BTC23" localSheetId="7">#REF!</definedName>
    <definedName name="_______________________BTC23">#REF!</definedName>
    <definedName name="_______________________BTC24" localSheetId="7">#REF!</definedName>
    <definedName name="_______________________BTC24">#REF!</definedName>
    <definedName name="_______________________BTR13" localSheetId="7">#REF!</definedName>
    <definedName name="_______________________BTR13">#REF!</definedName>
    <definedName name="_______________________BTR14" localSheetId="7">#REF!</definedName>
    <definedName name="_______________________BTR14">#REF!</definedName>
    <definedName name="_______________________BTR15" localSheetId="7">#REF!</definedName>
    <definedName name="_______________________BTR15">#REF!</definedName>
    <definedName name="_______________________BTR16" localSheetId="7">#REF!</definedName>
    <definedName name="_______________________BTR16">#REF!</definedName>
    <definedName name="_______________________BTR17" localSheetId="7">#REF!</definedName>
    <definedName name="_______________________BTR17">#REF!</definedName>
    <definedName name="_______________________BTR18" localSheetId="7">#REF!</definedName>
    <definedName name="_______________________BTR18">#REF!</definedName>
    <definedName name="_______________________BTR19" localSheetId="7">#REF!</definedName>
    <definedName name="_______________________BTR19">#REF!</definedName>
    <definedName name="_______________________BTR20" localSheetId="7">#REF!</definedName>
    <definedName name="_______________________BTR20">#REF!</definedName>
    <definedName name="_______________________BTR21" localSheetId="7">#REF!</definedName>
    <definedName name="_______________________BTR21">#REF!</definedName>
    <definedName name="_______________________BTR22" localSheetId="7">#REF!</definedName>
    <definedName name="_______________________BTR22">#REF!</definedName>
    <definedName name="_______________________BTR23" localSheetId="7">#REF!</definedName>
    <definedName name="_______________________BTR23">#REF!</definedName>
    <definedName name="_______________________BTR24" localSheetId="7">#REF!</definedName>
    <definedName name="_______________________BTR24">#REF!</definedName>
    <definedName name="_______________________BTS13" localSheetId="7">#REF!</definedName>
    <definedName name="_______________________BTS13">#REF!</definedName>
    <definedName name="_______________________BTS14" localSheetId="7">#REF!</definedName>
    <definedName name="_______________________BTS14">#REF!</definedName>
    <definedName name="_______________________BTS15" localSheetId="7">#REF!</definedName>
    <definedName name="_______________________BTS15">#REF!</definedName>
    <definedName name="_______________________BTS16" localSheetId="7">#REF!</definedName>
    <definedName name="_______________________BTS16">#REF!</definedName>
    <definedName name="_______________________BTS17" localSheetId="7">#REF!</definedName>
    <definedName name="_______________________BTS17">#REF!</definedName>
    <definedName name="_______________________BTS18" localSheetId="7">#REF!</definedName>
    <definedName name="_______________________BTS18">#REF!</definedName>
    <definedName name="_______________________BTS19" localSheetId="7">#REF!</definedName>
    <definedName name="_______________________BTS19">#REF!</definedName>
    <definedName name="_______________________BTS20" localSheetId="7">#REF!</definedName>
    <definedName name="_______________________BTS20">#REF!</definedName>
    <definedName name="_______________________BTS21" localSheetId="7">#REF!</definedName>
    <definedName name="_______________________BTS21">#REF!</definedName>
    <definedName name="_______________________BTS22" localSheetId="7">#REF!</definedName>
    <definedName name="_______________________BTS22">#REF!</definedName>
    <definedName name="_______________________BTS23" localSheetId="7">#REF!</definedName>
    <definedName name="_______________________BTS23">#REF!</definedName>
    <definedName name="_______________________BTS24" localSheetId="7">#REF!</definedName>
    <definedName name="_______________________BTS24">#REF!</definedName>
    <definedName name="_______________________can430">40.73</definedName>
    <definedName name="_______________________can435">43.3</definedName>
    <definedName name="_______________________CCW1">[9]DATA!$H$67</definedName>
    <definedName name="_______________________CCW2">[9]DATA!$H$97</definedName>
    <definedName name="_______________________cur1">[2]r!$F$30</definedName>
    <definedName name="_______________________GBS113" localSheetId="7">#REF!</definedName>
    <definedName name="_______________________GBS113">#REF!</definedName>
    <definedName name="_______________________GBS114" localSheetId="7">#REF!</definedName>
    <definedName name="_______________________GBS114">#REF!</definedName>
    <definedName name="_______________________GBS115" localSheetId="7">#REF!</definedName>
    <definedName name="_______________________GBS115">#REF!</definedName>
    <definedName name="_______________________GBS116" localSheetId="7">#REF!</definedName>
    <definedName name="_______________________GBS116">#REF!</definedName>
    <definedName name="_______________________GBS117" localSheetId="7">#REF!</definedName>
    <definedName name="_______________________GBS117">#REF!</definedName>
    <definedName name="_______________________GBS118" localSheetId="7">#REF!</definedName>
    <definedName name="_______________________GBS118">#REF!</definedName>
    <definedName name="_______________________GBS119" localSheetId="7">#REF!</definedName>
    <definedName name="_______________________GBS119">#REF!</definedName>
    <definedName name="_______________________GBS120" localSheetId="7">#REF!</definedName>
    <definedName name="_______________________GBS120">#REF!</definedName>
    <definedName name="_______________________GBS121" localSheetId="7">#REF!</definedName>
    <definedName name="_______________________GBS121">#REF!</definedName>
    <definedName name="_______________________GBS122" localSheetId="7">#REF!</definedName>
    <definedName name="_______________________GBS122">#REF!</definedName>
    <definedName name="_______________________GBS123" localSheetId="7">#REF!</definedName>
    <definedName name="_______________________GBS123">#REF!</definedName>
    <definedName name="_______________________GBS124" localSheetId="7">#REF!</definedName>
    <definedName name="_______________________GBS124">#REF!</definedName>
    <definedName name="_______________________GBS213" localSheetId="7">#REF!</definedName>
    <definedName name="_______________________GBS213">#REF!</definedName>
    <definedName name="_______________________GBS214" localSheetId="7">#REF!</definedName>
    <definedName name="_______________________GBS214">#REF!</definedName>
    <definedName name="_______________________GBS215" localSheetId="7">#REF!</definedName>
    <definedName name="_______________________GBS215">#REF!</definedName>
    <definedName name="_______________________GBS216" localSheetId="7">#REF!</definedName>
    <definedName name="_______________________GBS216">#REF!</definedName>
    <definedName name="_______________________GBS217" localSheetId="7">#REF!</definedName>
    <definedName name="_______________________GBS217">#REF!</definedName>
    <definedName name="_______________________GBS218" localSheetId="7">#REF!</definedName>
    <definedName name="_______________________GBS218">#REF!</definedName>
    <definedName name="_______________________GBS219" localSheetId="7">#REF!</definedName>
    <definedName name="_______________________GBS219">#REF!</definedName>
    <definedName name="_______________________GBS220" localSheetId="7">#REF!</definedName>
    <definedName name="_______________________GBS220">#REF!</definedName>
    <definedName name="_______________________GBS221" localSheetId="7">#REF!</definedName>
    <definedName name="_______________________GBS221">#REF!</definedName>
    <definedName name="_______________________GBS222" localSheetId="7">#REF!</definedName>
    <definedName name="_______________________GBS222">#REF!</definedName>
    <definedName name="_______________________GBS223" localSheetId="7">#REF!</definedName>
    <definedName name="_______________________GBS223">#REF!</definedName>
    <definedName name="_______________________GBS224" localSheetId="7">#REF!</definedName>
    <definedName name="_______________________GBS224">#REF!</definedName>
    <definedName name="_______________________l1">[3]leads!$A$3:$E$108</definedName>
    <definedName name="_______________________l12" localSheetId="7">#REF!</definedName>
    <definedName name="_______________________l12">#REF!</definedName>
    <definedName name="_______________________l2">[2]r!$F$29</definedName>
    <definedName name="_______________________l3" localSheetId="7">#REF!</definedName>
    <definedName name="_______________________l3">#REF!</definedName>
    <definedName name="_______________________l4">[4]Sheet1!$W$2:$Y$103</definedName>
    <definedName name="_______________________l5" localSheetId="7">#REF!</definedName>
    <definedName name="_______________________l5">#REF!</definedName>
    <definedName name="_______________________l6">[2]r!$F$4</definedName>
    <definedName name="_______________________l7">[5]r!$F$4</definedName>
    <definedName name="_______________________l8">[2]r!$F$2</definedName>
    <definedName name="_______________________l9">[2]r!$F$3</definedName>
    <definedName name="_______________________LJ6">[9]DATA!$H$245</definedName>
    <definedName name="_______________________LSO24" localSheetId="7">[10]Lead!#REF!</definedName>
    <definedName name="_______________________LSO24">[10]Lead!#REF!</definedName>
    <definedName name="_______________________MA1" localSheetId="7">#REF!</definedName>
    <definedName name="_______________________MA1">#REF!</definedName>
    <definedName name="_______________________MA2" localSheetId="7">#REF!</definedName>
    <definedName name="_______________________MA2">#REF!</definedName>
    <definedName name="_______________________Met22" localSheetId="7">#REF!</definedName>
    <definedName name="_______________________Met22">#REF!</definedName>
    <definedName name="_______________________Met45" localSheetId="7">#REF!</definedName>
    <definedName name="_______________________Met45">#REF!</definedName>
    <definedName name="_______________________MEt55" localSheetId="7">#REF!</definedName>
    <definedName name="_______________________MEt55">#REF!</definedName>
    <definedName name="_______________________Met63" localSheetId="7">#REF!</definedName>
    <definedName name="_______________________Met63">#REF!</definedName>
    <definedName name="_______________________ML213" localSheetId="7">#REF!</definedName>
    <definedName name="_______________________ML213">#REF!</definedName>
    <definedName name="_______________________ML214" localSheetId="7">#REF!</definedName>
    <definedName name="_______________________ML214">#REF!</definedName>
    <definedName name="_______________________ML215" localSheetId="7">#REF!</definedName>
    <definedName name="_______________________ML215">#REF!</definedName>
    <definedName name="_______________________ML216" localSheetId="7">#REF!</definedName>
    <definedName name="_______________________ML216">#REF!</definedName>
    <definedName name="_______________________ML217" localSheetId="7">#REF!</definedName>
    <definedName name="_______________________ML217">#REF!</definedName>
    <definedName name="_______________________ML218" localSheetId="7">#REF!</definedName>
    <definedName name="_______________________ML218">#REF!</definedName>
    <definedName name="_______________________ML219" localSheetId="7">#REF!</definedName>
    <definedName name="_______________________ML219">#REF!</definedName>
    <definedName name="_______________________ML220" localSheetId="7">#REF!</definedName>
    <definedName name="_______________________ML220">#REF!</definedName>
    <definedName name="_______________________ML221" localSheetId="7">#REF!</definedName>
    <definedName name="_______________________ML221">#REF!</definedName>
    <definedName name="_______________________ML222" localSheetId="7">#REF!</definedName>
    <definedName name="_______________________ML222">#REF!</definedName>
    <definedName name="_______________________ML223" localSheetId="7">#REF!</definedName>
    <definedName name="_______________________ML223">#REF!</definedName>
    <definedName name="_______________________ML224" localSheetId="7">#REF!</definedName>
    <definedName name="_______________________ML224">#REF!</definedName>
    <definedName name="_______________________ML313" localSheetId="7">#REF!</definedName>
    <definedName name="_______________________ML313">#REF!</definedName>
    <definedName name="_______________________ML314" localSheetId="7">#REF!</definedName>
    <definedName name="_______________________ML314">#REF!</definedName>
    <definedName name="_______________________ML315" localSheetId="7">#REF!</definedName>
    <definedName name="_______________________ML315">#REF!</definedName>
    <definedName name="_______________________ML316" localSheetId="7">#REF!</definedName>
    <definedName name="_______________________ML316">#REF!</definedName>
    <definedName name="_______________________ML317" localSheetId="7">#REF!</definedName>
    <definedName name="_______________________ML317">#REF!</definedName>
    <definedName name="_______________________ML318" localSheetId="7">#REF!</definedName>
    <definedName name="_______________________ML318">#REF!</definedName>
    <definedName name="_______________________ML319" localSheetId="7">#REF!</definedName>
    <definedName name="_______________________ML319">#REF!</definedName>
    <definedName name="_______________________ML320" localSheetId="7">#REF!</definedName>
    <definedName name="_______________________ML320">#REF!</definedName>
    <definedName name="_______________________ML321" localSheetId="7">#REF!</definedName>
    <definedName name="_______________________ML321">#REF!</definedName>
    <definedName name="_______________________ML322" localSheetId="7">#REF!</definedName>
    <definedName name="_______________________ML322">#REF!</definedName>
    <definedName name="_______________________ML323" localSheetId="7">#REF!</definedName>
    <definedName name="_______________________ML323">#REF!</definedName>
    <definedName name="_______________________ML324" localSheetId="7">#REF!</definedName>
    <definedName name="_______________________ML324">#REF!</definedName>
    <definedName name="_______________________mm1">[6]r!$F$4</definedName>
    <definedName name="_______________________mm1000" localSheetId="7">#REF!</definedName>
    <definedName name="_______________________mm1000">#REF!</definedName>
    <definedName name="_______________________mm11">[2]r!$F$4</definedName>
    <definedName name="_______________________mm111">[5]r!$F$4</definedName>
    <definedName name="_______________________mm600" localSheetId="7">#REF!</definedName>
    <definedName name="_______________________mm600">#REF!</definedName>
    <definedName name="_______________________mm800" localSheetId="7">#REF!</definedName>
    <definedName name="_______________________mm800">#REF!</definedName>
    <definedName name="_______________________PC13" localSheetId="7">#REF!</definedName>
    <definedName name="_______________________PC13">#REF!</definedName>
    <definedName name="_______________________PC14" localSheetId="7">#REF!</definedName>
    <definedName name="_______________________PC14">#REF!</definedName>
    <definedName name="_______________________PC15" localSheetId="7">#REF!</definedName>
    <definedName name="_______________________PC15">#REF!</definedName>
    <definedName name="_______________________PC16" localSheetId="7">#REF!</definedName>
    <definedName name="_______________________PC16">#REF!</definedName>
    <definedName name="_______________________PC17" localSheetId="7">#REF!</definedName>
    <definedName name="_______________________PC17">#REF!</definedName>
    <definedName name="_______________________PC18" localSheetId="7">#REF!</definedName>
    <definedName name="_______________________PC18">#REF!</definedName>
    <definedName name="_______________________PC19" localSheetId="7">#REF!</definedName>
    <definedName name="_______________________PC19">#REF!</definedName>
    <definedName name="_______________________pc2" localSheetId="7">#REF!</definedName>
    <definedName name="_______________________pc2">#REF!</definedName>
    <definedName name="_______________________PC21" localSheetId="7">#REF!</definedName>
    <definedName name="_______________________PC21">#REF!</definedName>
    <definedName name="_______________________PC22" localSheetId="7">#REF!</definedName>
    <definedName name="_______________________PC22">#REF!</definedName>
    <definedName name="_______________________PC23" localSheetId="7">#REF!</definedName>
    <definedName name="_______________________PC23">#REF!</definedName>
    <definedName name="_______________________PC24" localSheetId="7">#REF!</definedName>
    <definedName name="_______________________PC24">#REF!</definedName>
    <definedName name="_______________________pv2" localSheetId="7">#REF!</definedName>
    <definedName name="_______________________pv2">#REF!</definedName>
    <definedName name="_______________________rr3">[7]v!$A$2:$E$51</definedName>
    <definedName name="_______________________rrr1">[7]r!$B$1:$I$145</definedName>
    <definedName name="_______________________ss12">[8]rdamdata!$J$8</definedName>
    <definedName name="_______________________ss20">[8]rdamdata!$J$7</definedName>
    <definedName name="_______________________ss40">[8]rdamdata!$J$6</definedName>
    <definedName name="_______________________var1" localSheetId="7">#REF!</definedName>
    <definedName name="_______________________var1">#REF!</definedName>
    <definedName name="_______________________var4" localSheetId="7">#REF!</definedName>
    <definedName name="_______________________var4">#REF!</definedName>
    <definedName name="______________________bla1">[1]leads!$H$7</definedName>
    <definedName name="______________________BSG100" localSheetId="7">#REF!</definedName>
    <definedName name="______________________BSG100">#REF!</definedName>
    <definedName name="______________________BSG150" localSheetId="7">#REF!</definedName>
    <definedName name="______________________BSG150">#REF!</definedName>
    <definedName name="______________________BSG5" localSheetId="7">#REF!</definedName>
    <definedName name="______________________BSG5">#REF!</definedName>
    <definedName name="______________________BSG75" localSheetId="7">#REF!</definedName>
    <definedName name="______________________BSG75">#REF!</definedName>
    <definedName name="______________________BTC1" localSheetId="7">#REF!</definedName>
    <definedName name="______________________BTC1">#REF!</definedName>
    <definedName name="______________________BTC10" localSheetId="7">#REF!</definedName>
    <definedName name="______________________BTC10">#REF!</definedName>
    <definedName name="______________________BTC11" localSheetId="7">#REF!</definedName>
    <definedName name="______________________BTC11">#REF!</definedName>
    <definedName name="______________________BTC12" localSheetId="7">#REF!</definedName>
    <definedName name="______________________BTC12">#REF!</definedName>
    <definedName name="______________________BTC13" localSheetId="7">#REF!</definedName>
    <definedName name="______________________BTC13">#REF!</definedName>
    <definedName name="______________________BTC14" localSheetId="7">#REF!</definedName>
    <definedName name="______________________BTC14">#REF!</definedName>
    <definedName name="______________________BTC15" localSheetId="7">#REF!</definedName>
    <definedName name="______________________BTC15">#REF!</definedName>
    <definedName name="______________________BTC16" localSheetId="7">#REF!</definedName>
    <definedName name="______________________BTC16">#REF!</definedName>
    <definedName name="______________________BTC17" localSheetId="7">#REF!</definedName>
    <definedName name="______________________BTC17">#REF!</definedName>
    <definedName name="______________________BTC18" localSheetId="7">#REF!</definedName>
    <definedName name="______________________BTC18">#REF!</definedName>
    <definedName name="______________________BTC19" localSheetId="7">#REF!</definedName>
    <definedName name="______________________BTC19">#REF!</definedName>
    <definedName name="______________________BTC2" localSheetId="7">#REF!</definedName>
    <definedName name="______________________BTC2">#REF!</definedName>
    <definedName name="______________________BTC20" localSheetId="7">#REF!</definedName>
    <definedName name="______________________BTC20">#REF!</definedName>
    <definedName name="______________________BTC21" localSheetId="7">#REF!</definedName>
    <definedName name="______________________BTC21">#REF!</definedName>
    <definedName name="______________________BTC22" localSheetId="7">#REF!</definedName>
    <definedName name="______________________BTC22">#REF!</definedName>
    <definedName name="______________________BTC23" localSheetId="7">#REF!</definedName>
    <definedName name="______________________BTC23">#REF!</definedName>
    <definedName name="______________________BTC24" localSheetId="7">#REF!</definedName>
    <definedName name="______________________BTC24">#REF!</definedName>
    <definedName name="______________________BTC3" localSheetId="7">#REF!</definedName>
    <definedName name="______________________BTC3">#REF!</definedName>
    <definedName name="______________________BTC4" localSheetId="7">#REF!</definedName>
    <definedName name="______________________BTC4">#REF!</definedName>
    <definedName name="______________________BTC5" localSheetId="7">#REF!</definedName>
    <definedName name="______________________BTC5">#REF!</definedName>
    <definedName name="______________________BTC6" localSheetId="7">#REF!</definedName>
    <definedName name="______________________BTC6">#REF!</definedName>
    <definedName name="______________________BTC7" localSheetId="7">#REF!</definedName>
    <definedName name="______________________BTC7">#REF!</definedName>
    <definedName name="______________________BTC8" localSheetId="7">#REF!</definedName>
    <definedName name="______________________BTC8">#REF!</definedName>
    <definedName name="______________________BTC9" localSheetId="7">#REF!</definedName>
    <definedName name="______________________BTC9">#REF!</definedName>
    <definedName name="______________________BTR1" localSheetId="7">#REF!</definedName>
    <definedName name="______________________BTR1">#REF!</definedName>
    <definedName name="______________________BTR10" localSheetId="7">#REF!</definedName>
    <definedName name="______________________BTR10">#REF!</definedName>
    <definedName name="______________________BTR11" localSheetId="7">#REF!</definedName>
    <definedName name="______________________BTR11">#REF!</definedName>
    <definedName name="______________________BTR12" localSheetId="7">#REF!</definedName>
    <definedName name="______________________BTR12">#REF!</definedName>
    <definedName name="______________________BTR13" localSheetId="7">#REF!</definedName>
    <definedName name="______________________BTR13">#REF!</definedName>
    <definedName name="______________________BTR14" localSheetId="7">#REF!</definedName>
    <definedName name="______________________BTR14">#REF!</definedName>
    <definedName name="______________________BTR15" localSheetId="7">#REF!</definedName>
    <definedName name="______________________BTR15">#REF!</definedName>
    <definedName name="______________________BTR16" localSheetId="7">#REF!</definedName>
    <definedName name="______________________BTR16">#REF!</definedName>
    <definedName name="______________________BTR17" localSheetId="7">#REF!</definedName>
    <definedName name="______________________BTR17">#REF!</definedName>
    <definedName name="______________________BTR18" localSheetId="7">#REF!</definedName>
    <definedName name="______________________BTR18">#REF!</definedName>
    <definedName name="______________________BTR19" localSheetId="7">#REF!</definedName>
    <definedName name="______________________BTR19">#REF!</definedName>
    <definedName name="______________________BTR2" localSheetId="7">#REF!</definedName>
    <definedName name="______________________BTR2">#REF!</definedName>
    <definedName name="______________________BTR20" localSheetId="7">#REF!</definedName>
    <definedName name="______________________BTR20">#REF!</definedName>
    <definedName name="______________________BTR21" localSheetId="7">#REF!</definedName>
    <definedName name="______________________BTR21">#REF!</definedName>
    <definedName name="______________________BTR22" localSheetId="7">#REF!</definedName>
    <definedName name="______________________BTR22">#REF!</definedName>
    <definedName name="______________________BTR23" localSheetId="7">#REF!</definedName>
    <definedName name="______________________BTR23">#REF!</definedName>
    <definedName name="______________________BTR24" localSheetId="7">#REF!</definedName>
    <definedName name="______________________BTR24">#REF!</definedName>
    <definedName name="______________________BTR3" localSheetId="7">#REF!</definedName>
    <definedName name="______________________BTR3">#REF!</definedName>
    <definedName name="______________________BTR4" localSheetId="7">#REF!</definedName>
    <definedName name="______________________BTR4">#REF!</definedName>
    <definedName name="______________________BTR5" localSheetId="7">#REF!</definedName>
    <definedName name="______________________BTR5">#REF!</definedName>
    <definedName name="______________________BTR6" localSheetId="7">#REF!</definedName>
    <definedName name="______________________BTR6">#REF!</definedName>
    <definedName name="______________________BTR7" localSheetId="7">#REF!</definedName>
    <definedName name="______________________BTR7">#REF!</definedName>
    <definedName name="______________________BTR8" localSheetId="7">#REF!</definedName>
    <definedName name="______________________BTR8">#REF!</definedName>
    <definedName name="______________________BTR9" localSheetId="7">#REF!</definedName>
    <definedName name="______________________BTR9">#REF!</definedName>
    <definedName name="______________________BTS1" localSheetId="7">#REF!</definedName>
    <definedName name="______________________BTS1">#REF!</definedName>
    <definedName name="______________________BTS10" localSheetId="7">#REF!</definedName>
    <definedName name="______________________BTS10">#REF!</definedName>
    <definedName name="______________________BTS11" localSheetId="7">#REF!</definedName>
    <definedName name="______________________BTS11">#REF!</definedName>
    <definedName name="______________________BTS12" localSheetId="7">#REF!</definedName>
    <definedName name="______________________BTS12">#REF!</definedName>
    <definedName name="______________________BTS13" localSheetId="7">#REF!</definedName>
    <definedName name="______________________BTS13">#REF!</definedName>
    <definedName name="______________________BTS14" localSheetId="7">#REF!</definedName>
    <definedName name="______________________BTS14">#REF!</definedName>
    <definedName name="______________________BTS15" localSheetId="7">#REF!</definedName>
    <definedName name="______________________BTS15">#REF!</definedName>
    <definedName name="______________________BTS16" localSheetId="7">#REF!</definedName>
    <definedName name="______________________BTS16">#REF!</definedName>
    <definedName name="______________________BTS17" localSheetId="7">#REF!</definedName>
    <definedName name="______________________BTS17">#REF!</definedName>
    <definedName name="______________________BTS18" localSheetId="7">#REF!</definedName>
    <definedName name="______________________BTS18">#REF!</definedName>
    <definedName name="______________________BTS19" localSheetId="7">#REF!</definedName>
    <definedName name="______________________BTS19">#REF!</definedName>
    <definedName name="______________________BTS2" localSheetId="7">#REF!</definedName>
    <definedName name="______________________BTS2">#REF!</definedName>
    <definedName name="______________________BTS20" localSheetId="7">#REF!</definedName>
    <definedName name="______________________BTS20">#REF!</definedName>
    <definedName name="______________________BTS21" localSheetId="7">#REF!</definedName>
    <definedName name="______________________BTS21">#REF!</definedName>
    <definedName name="______________________BTS22" localSheetId="7">#REF!</definedName>
    <definedName name="______________________BTS22">#REF!</definedName>
    <definedName name="______________________BTS23" localSheetId="7">#REF!</definedName>
    <definedName name="______________________BTS23">#REF!</definedName>
    <definedName name="______________________BTS24" localSheetId="7">#REF!</definedName>
    <definedName name="______________________BTS24">#REF!</definedName>
    <definedName name="______________________BTS3" localSheetId="7">#REF!</definedName>
    <definedName name="______________________BTS3">#REF!</definedName>
    <definedName name="______________________BTS4" localSheetId="7">#REF!</definedName>
    <definedName name="______________________BTS4">#REF!</definedName>
    <definedName name="______________________BTS5" localSheetId="7">#REF!</definedName>
    <definedName name="______________________BTS5">#REF!</definedName>
    <definedName name="______________________BTS6" localSheetId="7">#REF!</definedName>
    <definedName name="______________________BTS6">#REF!</definedName>
    <definedName name="______________________BTS7" localSheetId="7">#REF!</definedName>
    <definedName name="______________________BTS7">#REF!</definedName>
    <definedName name="______________________BTS8" localSheetId="7">#REF!</definedName>
    <definedName name="______________________BTS8">#REF!</definedName>
    <definedName name="______________________BTS9" localSheetId="7">#REF!</definedName>
    <definedName name="______________________BTS9">#REF!</definedName>
    <definedName name="______________________can430">40.73</definedName>
    <definedName name="______________________can435">43.3</definedName>
    <definedName name="______________________CCW1">[9]DATA!$H$67</definedName>
    <definedName name="______________________CCW2">[9]DATA!$H$97</definedName>
    <definedName name="______________________cur1">[2]r!$F$30</definedName>
    <definedName name="______________________GBS11" localSheetId="7">#REF!</definedName>
    <definedName name="______________________GBS11">#REF!</definedName>
    <definedName name="______________________GBS110" localSheetId="7">#REF!</definedName>
    <definedName name="______________________GBS110">#REF!</definedName>
    <definedName name="______________________GBS111" localSheetId="7">#REF!</definedName>
    <definedName name="______________________GBS111">#REF!</definedName>
    <definedName name="______________________GBS112" localSheetId="7">#REF!</definedName>
    <definedName name="______________________GBS112">#REF!</definedName>
    <definedName name="______________________GBS113" localSheetId="7">#REF!</definedName>
    <definedName name="______________________GBS113">#REF!</definedName>
    <definedName name="______________________GBS114" localSheetId="7">#REF!</definedName>
    <definedName name="______________________GBS114">#REF!</definedName>
    <definedName name="______________________GBS115" localSheetId="7">#REF!</definedName>
    <definedName name="______________________GBS115">#REF!</definedName>
    <definedName name="______________________GBS116" localSheetId="7">#REF!</definedName>
    <definedName name="______________________GBS116">#REF!</definedName>
    <definedName name="______________________GBS117" localSheetId="7">#REF!</definedName>
    <definedName name="______________________GBS117">#REF!</definedName>
    <definedName name="______________________GBS118" localSheetId="7">#REF!</definedName>
    <definedName name="______________________GBS118">#REF!</definedName>
    <definedName name="______________________GBS119" localSheetId="7">#REF!</definedName>
    <definedName name="______________________GBS119">#REF!</definedName>
    <definedName name="______________________GBS12" localSheetId="7">#REF!</definedName>
    <definedName name="______________________GBS12">#REF!</definedName>
    <definedName name="______________________GBS120" localSheetId="7">#REF!</definedName>
    <definedName name="______________________GBS120">#REF!</definedName>
    <definedName name="______________________GBS121" localSheetId="7">#REF!</definedName>
    <definedName name="______________________GBS121">#REF!</definedName>
    <definedName name="______________________GBS122" localSheetId="7">#REF!</definedName>
    <definedName name="______________________GBS122">#REF!</definedName>
    <definedName name="______________________GBS123" localSheetId="7">#REF!</definedName>
    <definedName name="______________________GBS123">#REF!</definedName>
    <definedName name="______________________GBS124" localSheetId="7">#REF!</definedName>
    <definedName name="______________________GBS124">#REF!</definedName>
    <definedName name="______________________GBS13" localSheetId="7">#REF!</definedName>
    <definedName name="______________________GBS13">#REF!</definedName>
    <definedName name="______________________GBS14" localSheetId="7">#REF!</definedName>
    <definedName name="______________________GBS14">#REF!</definedName>
    <definedName name="______________________GBS15" localSheetId="7">#REF!</definedName>
    <definedName name="______________________GBS15">#REF!</definedName>
    <definedName name="______________________GBS16" localSheetId="7">#REF!</definedName>
    <definedName name="______________________GBS16">#REF!</definedName>
    <definedName name="______________________GBS17" localSheetId="7">#REF!</definedName>
    <definedName name="______________________GBS17">#REF!</definedName>
    <definedName name="______________________GBS18" localSheetId="7">#REF!</definedName>
    <definedName name="______________________GBS18">#REF!</definedName>
    <definedName name="______________________GBS19" localSheetId="7">#REF!</definedName>
    <definedName name="______________________GBS19">#REF!</definedName>
    <definedName name="______________________GBS21" localSheetId="7">#REF!</definedName>
    <definedName name="______________________GBS21">#REF!</definedName>
    <definedName name="______________________GBS210" localSheetId="7">#REF!</definedName>
    <definedName name="______________________GBS210">#REF!</definedName>
    <definedName name="______________________GBS211" localSheetId="7">#REF!</definedName>
    <definedName name="______________________GBS211">#REF!</definedName>
    <definedName name="______________________GBS212" localSheetId="7">#REF!</definedName>
    <definedName name="______________________GBS212">#REF!</definedName>
    <definedName name="______________________GBS213" localSheetId="7">#REF!</definedName>
    <definedName name="______________________GBS213">#REF!</definedName>
    <definedName name="______________________GBS214" localSheetId="7">#REF!</definedName>
    <definedName name="______________________GBS214">#REF!</definedName>
    <definedName name="______________________GBS215" localSheetId="7">#REF!</definedName>
    <definedName name="______________________GBS215">#REF!</definedName>
    <definedName name="______________________GBS216" localSheetId="7">#REF!</definedName>
    <definedName name="______________________GBS216">#REF!</definedName>
    <definedName name="______________________GBS217" localSheetId="7">#REF!</definedName>
    <definedName name="______________________GBS217">#REF!</definedName>
    <definedName name="______________________GBS218" localSheetId="7">#REF!</definedName>
    <definedName name="______________________GBS218">#REF!</definedName>
    <definedName name="______________________GBS219" localSheetId="7">#REF!</definedName>
    <definedName name="______________________GBS219">#REF!</definedName>
    <definedName name="______________________GBS22" localSheetId="7">#REF!</definedName>
    <definedName name="______________________GBS22">#REF!</definedName>
    <definedName name="______________________GBS220" localSheetId="7">#REF!</definedName>
    <definedName name="______________________GBS220">#REF!</definedName>
    <definedName name="______________________GBS221" localSheetId="7">#REF!</definedName>
    <definedName name="______________________GBS221">#REF!</definedName>
    <definedName name="______________________GBS222" localSheetId="7">#REF!</definedName>
    <definedName name="______________________GBS222">#REF!</definedName>
    <definedName name="______________________GBS223" localSheetId="7">#REF!</definedName>
    <definedName name="______________________GBS223">#REF!</definedName>
    <definedName name="______________________GBS224" localSheetId="7">#REF!</definedName>
    <definedName name="______________________GBS224">#REF!</definedName>
    <definedName name="______________________GBS23" localSheetId="7">#REF!</definedName>
    <definedName name="______________________GBS23">#REF!</definedName>
    <definedName name="______________________GBS24" localSheetId="7">#REF!</definedName>
    <definedName name="______________________GBS24">#REF!</definedName>
    <definedName name="______________________GBS25" localSheetId="7">#REF!</definedName>
    <definedName name="______________________GBS25">#REF!</definedName>
    <definedName name="______________________GBS26" localSheetId="7">#REF!</definedName>
    <definedName name="______________________GBS26">#REF!</definedName>
    <definedName name="______________________GBS27" localSheetId="7">#REF!</definedName>
    <definedName name="______________________GBS27">#REF!</definedName>
    <definedName name="______________________GBS28" localSheetId="7">#REF!</definedName>
    <definedName name="______________________GBS28">#REF!</definedName>
    <definedName name="______________________GBS29" localSheetId="7">#REF!</definedName>
    <definedName name="______________________GBS29">#REF!</definedName>
    <definedName name="______________________imp1">[11]DATA_PRG!$H$245</definedName>
    <definedName name="______________________l1">[3]leads!$A$3:$E$108</definedName>
    <definedName name="______________________l12" localSheetId="7">#REF!</definedName>
    <definedName name="______________________l12">#REF!</definedName>
    <definedName name="______________________l2">[2]r!$F$29</definedName>
    <definedName name="______________________l3" localSheetId="7">#REF!</definedName>
    <definedName name="______________________l3">#REF!</definedName>
    <definedName name="______________________l4">[4]Sheet1!$W$2:$Y$103</definedName>
    <definedName name="______________________l5" localSheetId="7">#REF!</definedName>
    <definedName name="______________________l5">#REF!</definedName>
    <definedName name="______________________l6">[2]r!$F$4</definedName>
    <definedName name="______________________l7">[5]r!$F$4</definedName>
    <definedName name="______________________l8">[2]r!$F$2</definedName>
    <definedName name="______________________l9">[2]r!$F$3</definedName>
    <definedName name="______________________LJ6">[9]DATA!$H$245</definedName>
    <definedName name="______________________lj600" localSheetId="7">#REF!</definedName>
    <definedName name="______________________lj600">#REF!</definedName>
    <definedName name="______________________lj900" localSheetId="7">#REF!</definedName>
    <definedName name="______________________lj900">#REF!</definedName>
    <definedName name="______________________LL3" localSheetId="7">#REF!</definedName>
    <definedName name="______________________LL3">#REF!</definedName>
    <definedName name="______________________MA1" localSheetId="7">#REF!</definedName>
    <definedName name="______________________MA1">#REF!</definedName>
    <definedName name="______________________MA2" localSheetId="7">#REF!</definedName>
    <definedName name="______________________MA2">#REF!</definedName>
    <definedName name="______________________Met22" localSheetId="7">#REF!</definedName>
    <definedName name="______________________Met22">#REF!</definedName>
    <definedName name="______________________Met45" localSheetId="7">#REF!</definedName>
    <definedName name="______________________Met45">#REF!</definedName>
    <definedName name="______________________MEt55" localSheetId="7">#REF!</definedName>
    <definedName name="______________________MEt55">#REF!</definedName>
    <definedName name="______________________Met63" localSheetId="7">#REF!</definedName>
    <definedName name="______________________Met63">#REF!</definedName>
    <definedName name="______________________ML21" localSheetId="7">#REF!</definedName>
    <definedName name="______________________ML21">#REF!</definedName>
    <definedName name="______________________ML210" localSheetId="7">#REF!</definedName>
    <definedName name="______________________ML210">#REF!</definedName>
    <definedName name="______________________ML211" localSheetId="7">#REF!</definedName>
    <definedName name="______________________ML211">#REF!</definedName>
    <definedName name="______________________ML212" localSheetId="7">#REF!</definedName>
    <definedName name="______________________ML212">#REF!</definedName>
    <definedName name="______________________ML213" localSheetId="7">#REF!</definedName>
    <definedName name="______________________ML213">#REF!</definedName>
    <definedName name="______________________ML214" localSheetId="7">#REF!</definedName>
    <definedName name="______________________ML214">#REF!</definedName>
    <definedName name="______________________ML215" localSheetId="7">#REF!</definedName>
    <definedName name="______________________ML215">#REF!</definedName>
    <definedName name="______________________ML216" localSheetId="7">#REF!</definedName>
    <definedName name="______________________ML216">#REF!</definedName>
    <definedName name="______________________ML217" localSheetId="7">#REF!</definedName>
    <definedName name="______________________ML217">#REF!</definedName>
    <definedName name="______________________ML218" localSheetId="7">#REF!</definedName>
    <definedName name="______________________ML218">#REF!</definedName>
    <definedName name="______________________ML219" localSheetId="7">#REF!</definedName>
    <definedName name="______________________ML219">#REF!</definedName>
    <definedName name="______________________ML22" localSheetId="7">#REF!</definedName>
    <definedName name="______________________ML22">#REF!</definedName>
    <definedName name="______________________ML220" localSheetId="7">#REF!</definedName>
    <definedName name="______________________ML220">#REF!</definedName>
    <definedName name="______________________ML221" localSheetId="7">#REF!</definedName>
    <definedName name="______________________ML221">#REF!</definedName>
    <definedName name="______________________ML222" localSheetId="7">#REF!</definedName>
    <definedName name="______________________ML222">#REF!</definedName>
    <definedName name="______________________ML223" localSheetId="7">#REF!</definedName>
    <definedName name="______________________ML223">#REF!</definedName>
    <definedName name="______________________ML224" localSheetId="7">#REF!</definedName>
    <definedName name="______________________ML224">#REF!</definedName>
    <definedName name="______________________ML23" localSheetId="7">#REF!</definedName>
    <definedName name="______________________ML23">#REF!</definedName>
    <definedName name="______________________ML24" localSheetId="7">#REF!</definedName>
    <definedName name="______________________ML24">#REF!</definedName>
    <definedName name="______________________ML25" localSheetId="7">#REF!</definedName>
    <definedName name="______________________ML25">#REF!</definedName>
    <definedName name="______________________ML26" localSheetId="7">#REF!</definedName>
    <definedName name="______________________ML26">#REF!</definedName>
    <definedName name="______________________ML27" localSheetId="7">#REF!</definedName>
    <definedName name="______________________ML27">#REF!</definedName>
    <definedName name="______________________ML28" localSheetId="7">#REF!</definedName>
    <definedName name="______________________ML28">#REF!</definedName>
    <definedName name="______________________ML29" localSheetId="7">#REF!</definedName>
    <definedName name="______________________ML29">#REF!</definedName>
    <definedName name="______________________ML31" localSheetId="7">#REF!</definedName>
    <definedName name="______________________ML31">#REF!</definedName>
    <definedName name="______________________ML310" localSheetId="7">#REF!</definedName>
    <definedName name="______________________ML310">#REF!</definedName>
    <definedName name="______________________ML311" localSheetId="7">#REF!</definedName>
    <definedName name="______________________ML311">#REF!</definedName>
    <definedName name="______________________ML312" localSheetId="7">#REF!</definedName>
    <definedName name="______________________ML312">#REF!</definedName>
    <definedName name="______________________ML313" localSheetId="7">#REF!</definedName>
    <definedName name="______________________ML313">#REF!</definedName>
    <definedName name="______________________ML314" localSheetId="7">#REF!</definedName>
    <definedName name="______________________ML314">#REF!</definedName>
    <definedName name="______________________ML315" localSheetId="7">#REF!</definedName>
    <definedName name="______________________ML315">#REF!</definedName>
    <definedName name="______________________ML316" localSheetId="7">#REF!</definedName>
    <definedName name="______________________ML316">#REF!</definedName>
    <definedName name="______________________ML317" localSheetId="7">#REF!</definedName>
    <definedName name="______________________ML317">#REF!</definedName>
    <definedName name="______________________ML318" localSheetId="7">#REF!</definedName>
    <definedName name="______________________ML318">#REF!</definedName>
    <definedName name="______________________ML319" localSheetId="7">#REF!</definedName>
    <definedName name="______________________ML319">#REF!</definedName>
    <definedName name="______________________ML32" localSheetId="7">#REF!</definedName>
    <definedName name="______________________ML32">#REF!</definedName>
    <definedName name="______________________ML320" localSheetId="7">#REF!</definedName>
    <definedName name="______________________ML320">#REF!</definedName>
    <definedName name="______________________ML321" localSheetId="7">#REF!</definedName>
    <definedName name="______________________ML321">#REF!</definedName>
    <definedName name="______________________ML322" localSheetId="7">#REF!</definedName>
    <definedName name="______________________ML322">#REF!</definedName>
    <definedName name="______________________ML323" localSheetId="7">#REF!</definedName>
    <definedName name="______________________ML323">#REF!</definedName>
    <definedName name="______________________ML324" localSheetId="7">#REF!</definedName>
    <definedName name="______________________ML324">#REF!</definedName>
    <definedName name="______________________ML33" localSheetId="7">#REF!</definedName>
    <definedName name="______________________ML33">#REF!</definedName>
    <definedName name="______________________ML34" localSheetId="7">#REF!</definedName>
    <definedName name="______________________ML34">#REF!</definedName>
    <definedName name="______________________ML35" localSheetId="7">#REF!</definedName>
    <definedName name="______________________ML35">#REF!</definedName>
    <definedName name="______________________ML36" localSheetId="7">#REF!</definedName>
    <definedName name="______________________ML36">#REF!</definedName>
    <definedName name="______________________ML37" localSheetId="7">#REF!</definedName>
    <definedName name="______________________ML37">#REF!</definedName>
    <definedName name="______________________ML38" localSheetId="7">#REF!</definedName>
    <definedName name="______________________ML38">#REF!</definedName>
    <definedName name="______________________ML39" localSheetId="7">#REF!</definedName>
    <definedName name="______________________ML39">#REF!</definedName>
    <definedName name="______________________ML7" localSheetId="7">#REF!</definedName>
    <definedName name="______________________ML7">#REF!</definedName>
    <definedName name="______________________ML8" localSheetId="7">#REF!</definedName>
    <definedName name="______________________ML8">#REF!</definedName>
    <definedName name="______________________ML9" localSheetId="7">#REF!</definedName>
    <definedName name="______________________ML9">#REF!</definedName>
    <definedName name="______________________mm1">[6]r!$F$4</definedName>
    <definedName name="______________________mm1000" localSheetId="7">#REF!</definedName>
    <definedName name="______________________mm1000">#REF!</definedName>
    <definedName name="______________________mm11">[2]r!$F$4</definedName>
    <definedName name="______________________mm111">[5]r!$F$4</definedName>
    <definedName name="______________________mm600" localSheetId="7">#REF!</definedName>
    <definedName name="______________________mm600">#REF!</definedName>
    <definedName name="______________________mm800" localSheetId="7">#REF!</definedName>
    <definedName name="______________________mm800">#REF!</definedName>
    <definedName name="______________________PC1" localSheetId="7">#REF!</definedName>
    <definedName name="______________________PC1">#REF!</definedName>
    <definedName name="______________________PC10" localSheetId="7">#REF!</definedName>
    <definedName name="______________________PC10">#REF!</definedName>
    <definedName name="______________________PC11" localSheetId="7">#REF!</definedName>
    <definedName name="______________________PC11">#REF!</definedName>
    <definedName name="______________________PC12" localSheetId="7">#REF!</definedName>
    <definedName name="______________________PC12">#REF!</definedName>
    <definedName name="______________________PC13" localSheetId="7">#REF!</definedName>
    <definedName name="______________________PC13">#REF!</definedName>
    <definedName name="______________________PC14" localSheetId="7">#REF!</definedName>
    <definedName name="______________________PC14">#REF!</definedName>
    <definedName name="______________________PC15" localSheetId="7">#REF!</definedName>
    <definedName name="______________________PC15">#REF!</definedName>
    <definedName name="______________________PC16" localSheetId="7">#REF!</definedName>
    <definedName name="______________________PC16">#REF!</definedName>
    <definedName name="______________________PC17" localSheetId="7">#REF!</definedName>
    <definedName name="______________________PC17">#REF!</definedName>
    <definedName name="______________________PC18" localSheetId="7">#REF!</definedName>
    <definedName name="______________________PC18">#REF!</definedName>
    <definedName name="______________________PC19" localSheetId="7">#REF!</definedName>
    <definedName name="______________________PC19">#REF!</definedName>
    <definedName name="______________________pc2" localSheetId="7">#REF!</definedName>
    <definedName name="______________________pc2">#REF!</definedName>
    <definedName name="______________________PC21" localSheetId="7">#REF!</definedName>
    <definedName name="______________________PC21">#REF!</definedName>
    <definedName name="______________________PC22" localSheetId="7">#REF!</definedName>
    <definedName name="______________________PC22">#REF!</definedName>
    <definedName name="______________________PC23" localSheetId="7">#REF!</definedName>
    <definedName name="______________________PC23">#REF!</definedName>
    <definedName name="______________________PC24" localSheetId="7">#REF!</definedName>
    <definedName name="______________________PC24">#REF!</definedName>
    <definedName name="______________________PC3" localSheetId="7">#REF!</definedName>
    <definedName name="______________________PC3">#REF!</definedName>
    <definedName name="______________________PC4" localSheetId="7">#REF!</definedName>
    <definedName name="______________________PC4">#REF!</definedName>
    <definedName name="______________________PC5" localSheetId="7">#REF!</definedName>
    <definedName name="______________________PC5">#REF!</definedName>
    <definedName name="______________________PC6" localSheetId="7">#REF!</definedName>
    <definedName name="______________________PC6">#REF!</definedName>
    <definedName name="______________________pc600" localSheetId="7">#REF!</definedName>
    <definedName name="______________________pc600">#REF!</definedName>
    <definedName name="______________________PC7" localSheetId="7">#REF!</definedName>
    <definedName name="______________________PC7">#REF!</definedName>
    <definedName name="______________________PC8" localSheetId="7">#REF!</definedName>
    <definedName name="______________________PC8">#REF!</definedName>
    <definedName name="______________________PC9" localSheetId="7">#REF!</definedName>
    <definedName name="______________________PC9">#REF!</definedName>
    <definedName name="______________________pc900" localSheetId="7">#REF!</definedName>
    <definedName name="______________________pc900">#REF!</definedName>
    <definedName name="______________________pla4">[12]DATA_PRG!$H$269</definedName>
    <definedName name="______________________pv2" localSheetId="7">#REF!</definedName>
    <definedName name="______________________pv2">#REF!</definedName>
    <definedName name="______________________rr3">[7]v!$A$2:$E$51</definedName>
    <definedName name="______________________rrr1">[7]r!$B$1:$I$145</definedName>
    <definedName name="______________________SP10">[13]Sheet1!$C$18</definedName>
    <definedName name="______________________SP16">[13]Sheet1!$C$24</definedName>
    <definedName name="______________________SP7">[13]Sheet1!$C$15</definedName>
    <definedName name="______________________ss12">[8]rdamdata!$J$8</definedName>
    <definedName name="______________________ss20">[8]rdamdata!$J$7</definedName>
    <definedName name="______________________ss40">[8]rdamdata!$J$6</definedName>
    <definedName name="______________________var1" localSheetId="7">#REF!</definedName>
    <definedName name="______________________var1">#REF!</definedName>
    <definedName name="______________________var4" localSheetId="7">#REF!</definedName>
    <definedName name="______________________var4">#REF!</definedName>
    <definedName name="_____________________bla1">[1]leads!$H$7</definedName>
    <definedName name="_____________________BSG100" localSheetId="7">#REF!</definedName>
    <definedName name="_____________________BSG100">#REF!</definedName>
    <definedName name="_____________________BSG150" localSheetId="7">#REF!</definedName>
    <definedName name="_____________________BSG150">#REF!</definedName>
    <definedName name="_____________________BSG5" localSheetId="7">#REF!</definedName>
    <definedName name="_____________________BSG5">#REF!</definedName>
    <definedName name="_____________________BSG75" localSheetId="7">#REF!</definedName>
    <definedName name="_____________________BSG75">#REF!</definedName>
    <definedName name="_____________________BTC1" localSheetId="7">#REF!</definedName>
    <definedName name="_____________________BTC1">#REF!</definedName>
    <definedName name="_____________________BTC10" localSheetId="7">#REF!</definedName>
    <definedName name="_____________________BTC10">#REF!</definedName>
    <definedName name="_____________________BTC11" localSheetId="7">#REF!</definedName>
    <definedName name="_____________________BTC11">#REF!</definedName>
    <definedName name="_____________________BTC12" localSheetId="7">#REF!</definedName>
    <definedName name="_____________________BTC12">#REF!</definedName>
    <definedName name="_____________________BTC13" localSheetId="7">#REF!</definedName>
    <definedName name="_____________________BTC13">#REF!</definedName>
    <definedName name="_____________________BTC14" localSheetId="7">#REF!</definedName>
    <definedName name="_____________________BTC14">#REF!</definedName>
    <definedName name="_____________________BTC15" localSheetId="7">#REF!</definedName>
    <definedName name="_____________________BTC15">#REF!</definedName>
    <definedName name="_____________________BTC16" localSheetId="7">#REF!</definedName>
    <definedName name="_____________________BTC16">#REF!</definedName>
    <definedName name="_____________________BTC17" localSheetId="7">#REF!</definedName>
    <definedName name="_____________________BTC17">#REF!</definedName>
    <definedName name="_____________________BTC18" localSheetId="7">#REF!</definedName>
    <definedName name="_____________________BTC18">#REF!</definedName>
    <definedName name="_____________________BTC19" localSheetId="7">#REF!</definedName>
    <definedName name="_____________________BTC19">#REF!</definedName>
    <definedName name="_____________________BTC2" localSheetId="7">#REF!</definedName>
    <definedName name="_____________________BTC2">#REF!</definedName>
    <definedName name="_____________________BTC20" localSheetId="7">#REF!</definedName>
    <definedName name="_____________________BTC20">#REF!</definedName>
    <definedName name="_____________________BTC21" localSheetId="7">#REF!</definedName>
    <definedName name="_____________________BTC21">#REF!</definedName>
    <definedName name="_____________________BTC22" localSheetId="7">#REF!</definedName>
    <definedName name="_____________________BTC22">#REF!</definedName>
    <definedName name="_____________________BTC23" localSheetId="7">#REF!</definedName>
    <definedName name="_____________________BTC23">#REF!</definedName>
    <definedName name="_____________________BTC24" localSheetId="7">#REF!</definedName>
    <definedName name="_____________________BTC24">#REF!</definedName>
    <definedName name="_____________________BTC3" localSheetId="7">#REF!</definedName>
    <definedName name="_____________________BTC3">#REF!</definedName>
    <definedName name="_____________________BTC4" localSheetId="7">#REF!</definedName>
    <definedName name="_____________________BTC4">#REF!</definedName>
    <definedName name="_____________________BTC5" localSheetId="7">#REF!</definedName>
    <definedName name="_____________________BTC5">#REF!</definedName>
    <definedName name="_____________________BTC6" localSheetId="7">#REF!</definedName>
    <definedName name="_____________________BTC6">#REF!</definedName>
    <definedName name="_____________________BTC7" localSheetId="7">#REF!</definedName>
    <definedName name="_____________________BTC7">#REF!</definedName>
    <definedName name="_____________________BTC8" localSheetId="7">#REF!</definedName>
    <definedName name="_____________________BTC8">#REF!</definedName>
    <definedName name="_____________________BTC9" localSheetId="7">#REF!</definedName>
    <definedName name="_____________________BTC9">#REF!</definedName>
    <definedName name="_____________________BTR1" localSheetId="7">#REF!</definedName>
    <definedName name="_____________________BTR1">#REF!</definedName>
    <definedName name="_____________________BTR10" localSheetId="7">#REF!</definedName>
    <definedName name="_____________________BTR10">#REF!</definedName>
    <definedName name="_____________________BTR11" localSheetId="7">#REF!</definedName>
    <definedName name="_____________________BTR11">#REF!</definedName>
    <definedName name="_____________________BTR12" localSheetId="7">#REF!</definedName>
    <definedName name="_____________________BTR12">#REF!</definedName>
    <definedName name="_____________________BTR13" localSheetId="7">#REF!</definedName>
    <definedName name="_____________________BTR13">#REF!</definedName>
    <definedName name="_____________________BTR14" localSheetId="7">#REF!</definedName>
    <definedName name="_____________________BTR14">#REF!</definedName>
    <definedName name="_____________________BTR15" localSheetId="7">#REF!</definedName>
    <definedName name="_____________________BTR15">#REF!</definedName>
    <definedName name="_____________________BTR16" localSheetId="7">#REF!</definedName>
    <definedName name="_____________________BTR16">#REF!</definedName>
    <definedName name="_____________________BTR17" localSheetId="7">#REF!</definedName>
    <definedName name="_____________________BTR17">#REF!</definedName>
    <definedName name="_____________________BTR18" localSheetId="7">#REF!</definedName>
    <definedName name="_____________________BTR18">#REF!</definedName>
    <definedName name="_____________________BTR19" localSheetId="7">#REF!</definedName>
    <definedName name="_____________________BTR19">#REF!</definedName>
    <definedName name="_____________________BTR2" localSheetId="7">#REF!</definedName>
    <definedName name="_____________________BTR2">#REF!</definedName>
    <definedName name="_____________________BTR20" localSheetId="7">#REF!</definedName>
    <definedName name="_____________________BTR20">#REF!</definedName>
    <definedName name="_____________________BTR21" localSheetId="7">#REF!</definedName>
    <definedName name="_____________________BTR21">#REF!</definedName>
    <definedName name="_____________________BTR22" localSheetId="7">#REF!</definedName>
    <definedName name="_____________________BTR22">#REF!</definedName>
    <definedName name="_____________________BTR23" localSheetId="7">#REF!</definedName>
    <definedName name="_____________________BTR23">#REF!</definedName>
    <definedName name="_____________________BTR24" localSheetId="7">#REF!</definedName>
    <definedName name="_____________________BTR24">#REF!</definedName>
    <definedName name="_____________________BTR3" localSheetId="7">#REF!</definedName>
    <definedName name="_____________________BTR3">#REF!</definedName>
    <definedName name="_____________________BTR4" localSheetId="7">#REF!</definedName>
    <definedName name="_____________________BTR4">#REF!</definedName>
    <definedName name="_____________________BTR5" localSheetId="7">#REF!</definedName>
    <definedName name="_____________________BTR5">#REF!</definedName>
    <definedName name="_____________________BTR6" localSheetId="7">#REF!</definedName>
    <definedName name="_____________________BTR6">#REF!</definedName>
    <definedName name="_____________________BTR7" localSheetId="7">#REF!</definedName>
    <definedName name="_____________________BTR7">#REF!</definedName>
    <definedName name="_____________________BTR8" localSheetId="7">#REF!</definedName>
    <definedName name="_____________________BTR8">#REF!</definedName>
    <definedName name="_____________________BTR9" localSheetId="7">#REF!</definedName>
    <definedName name="_____________________BTR9">#REF!</definedName>
    <definedName name="_____________________BTS1" localSheetId="7">#REF!</definedName>
    <definedName name="_____________________BTS1">#REF!</definedName>
    <definedName name="_____________________BTS10" localSheetId="7">#REF!</definedName>
    <definedName name="_____________________BTS10">#REF!</definedName>
    <definedName name="_____________________BTS11" localSheetId="7">#REF!</definedName>
    <definedName name="_____________________BTS11">#REF!</definedName>
    <definedName name="_____________________BTS12" localSheetId="7">#REF!</definedName>
    <definedName name="_____________________BTS12">#REF!</definedName>
    <definedName name="_____________________BTS13" localSheetId="7">#REF!</definedName>
    <definedName name="_____________________BTS13">#REF!</definedName>
    <definedName name="_____________________BTS14" localSheetId="7">#REF!</definedName>
    <definedName name="_____________________BTS14">#REF!</definedName>
    <definedName name="_____________________BTS15" localSheetId="7">#REF!</definedName>
    <definedName name="_____________________BTS15">#REF!</definedName>
    <definedName name="_____________________BTS16" localSheetId="7">#REF!</definedName>
    <definedName name="_____________________BTS16">#REF!</definedName>
    <definedName name="_____________________BTS17" localSheetId="7">#REF!</definedName>
    <definedName name="_____________________BTS17">#REF!</definedName>
    <definedName name="_____________________BTS18" localSheetId="7">#REF!</definedName>
    <definedName name="_____________________BTS18">#REF!</definedName>
    <definedName name="_____________________BTS19" localSheetId="7">#REF!</definedName>
    <definedName name="_____________________BTS19">#REF!</definedName>
    <definedName name="_____________________BTS2" localSheetId="7">#REF!</definedName>
    <definedName name="_____________________BTS2">#REF!</definedName>
    <definedName name="_____________________BTS20" localSheetId="7">#REF!</definedName>
    <definedName name="_____________________BTS20">#REF!</definedName>
    <definedName name="_____________________BTS21" localSheetId="7">#REF!</definedName>
    <definedName name="_____________________BTS21">#REF!</definedName>
    <definedName name="_____________________BTS22" localSheetId="7">#REF!</definedName>
    <definedName name="_____________________BTS22">#REF!</definedName>
    <definedName name="_____________________BTS23" localSheetId="7">#REF!</definedName>
    <definedName name="_____________________BTS23">#REF!</definedName>
    <definedName name="_____________________BTS24" localSheetId="7">#REF!</definedName>
    <definedName name="_____________________BTS24">#REF!</definedName>
    <definedName name="_____________________BTS3" localSheetId="7">#REF!</definedName>
    <definedName name="_____________________BTS3">#REF!</definedName>
    <definedName name="_____________________BTS4" localSheetId="7">#REF!</definedName>
    <definedName name="_____________________BTS4">#REF!</definedName>
    <definedName name="_____________________BTS5" localSheetId="7">#REF!</definedName>
    <definedName name="_____________________BTS5">#REF!</definedName>
    <definedName name="_____________________BTS6" localSheetId="7">#REF!</definedName>
    <definedName name="_____________________BTS6">#REF!</definedName>
    <definedName name="_____________________BTS7" localSheetId="7">#REF!</definedName>
    <definedName name="_____________________BTS7">#REF!</definedName>
    <definedName name="_____________________BTS8" localSheetId="7">#REF!</definedName>
    <definedName name="_____________________BTS8">#REF!</definedName>
    <definedName name="_____________________BTS9" localSheetId="7">#REF!</definedName>
    <definedName name="_____________________BTS9">#REF!</definedName>
    <definedName name="_____________________can430">40.73</definedName>
    <definedName name="_____________________can435">43.3</definedName>
    <definedName name="_____________________CCW1">[14]DATA!$H$67</definedName>
    <definedName name="_____________________CCW2">[14]DATA!$H$97</definedName>
    <definedName name="_____________________cur1">[2]r!$F$30</definedName>
    <definedName name="_____________________GBS11" localSheetId="7">#REF!</definedName>
    <definedName name="_____________________GBS11">#REF!</definedName>
    <definedName name="_____________________GBS110" localSheetId="7">#REF!</definedName>
    <definedName name="_____________________GBS110">#REF!</definedName>
    <definedName name="_____________________GBS111" localSheetId="7">#REF!</definedName>
    <definedName name="_____________________GBS111">#REF!</definedName>
    <definedName name="_____________________GBS112" localSheetId="7">#REF!</definedName>
    <definedName name="_____________________GBS112">#REF!</definedName>
    <definedName name="_____________________GBS113" localSheetId="7">#REF!</definedName>
    <definedName name="_____________________GBS113">#REF!</definedName>
    <definedName name="_____________________GBS114" localSheetId="7">#REF!</definedName>
    <definedName name="_____________________GBS114">#REF!</definedName>
    <definedName name="_____________________GBS115" localSheetId="7">#REF!</definedName>
    <definedName name="_____________________GBS115">#REF!</definedName>
    <definedName name="_____________________GBS116" localSheetId="7">#REF!</definedName>
    <definedName name="_____________________GBS116">#REF!</definedName>
    <definedName name="_____________________GBS117" localSheetId="7">#REF!</definedName>
    <definedName name="_____________________GBS117">#REF!</definedName>
    <definedName name="_____________________GBS118" localSheetId="7">#REF!</definedName>
    <definedName name="_____________________GBS118">#REF!</definedName>
    <definedName name="_____________________GBS119" localSheetId="7">#REF!</definedName>
    <definedName name="_____________________GBS119">#REF!</definedName>
    <definedName name="_____________________GBS12" localSheetId="7">#REF!</definedName>
    <definedName name="_____________________GBS12">#REF!</definedName>
    <definedName name="_____________________GBS120" localSheetId="7">#REF!</definedName>
    <definedName name="_____________________GBS120">#REF!</definedName>
    <definedName name="_____________________GBS121" localSheetId="7">#REF!</definedName>
    <definedName name="_____________________GBS121">#REF!</definedName>
    <definedName name="_____________________GBS122" localSheetId="7">#REF!</definedName>
    <definedName name="_____________________GBS122">#REF!</definedName>
    <definedName name="_____________________GBS123" localSheetId="7">#REF!</definedName>
    <definedName name="_____________________GBS123">#REF!</definedName>
    <definedName name="_____________________GBS124" localSheetId="7">#REF!</definedName>
    <definedName name="_____________________GBS124">#REF!</definedName>
    <definedName name="_____________________GBS13" localSheetId="7">#REF!</definedName>
    <definedName name="_____________________GBS13">#REF!</definedName>
    <definedName name="_____________________GBS14" localSheetId="7">#REF!</definedName>
    <definedName name="_____________________GBS14">#REF!</definedName>
    <definedName name="_____________________GBS15" localSheetId="7">#REF!</definedName>
    <definedName name="_____________________GBS15">#REF!</definedName>
    <definedName name="_____________________GBS16" localSheetId="7">#REF!</definedName>
    <definedName name="_____________________GBS16">#REF!</definedName>
    <definedName name="_____________________GBS17" localSheetId="7">#REF!</definedName>
    <definedName name="_____________________GBS17">#REF!</definedName>
    <definedName name="_____________________GBS18" localSheetId="7">#REF!</definedName>
    <definedName name="_____________________GBS18">#REF!</definedName>
    <definedName name="_____________________GBS19" localSheetId="7">#REF!</definedName>
    <definedName name="_____________________GBS19">#REF!</definedName>
    <definedName name="_____________________GBS21" localSheetId="7">#REF!</definedName>
    <definedName name="_____________________GBS21">#REF!</definedName>
    <definedName name="_____________________GBS210" localSheetId="7">#REF!</definedName>
    <definedName name="_____________________GBS210">#REF!</definedName>
    <definedName name="_____________________GBS211" localSheetId="7">#REF!</definedName>
    <definedName name="_____________________GBS211">#REF!</definedName>
    <definedName name="_____________________GBS212" localSheetId="7">#REF!</definedName>
    <definedName name="_____________________GBS212">#REF!</definedName>
    <definedName name="_____________________GBS213" localSheetId="7">#REF!</definedName>
    <definedName name="_____________________GBS213">#REF!</definedName>
    <definedName name="_____________________GBS214" localSheetId="7">#REF!</definedName>
    <definedName name="_____________________GBS214">#REF!</definedName>
    <definedName name="_____________________GBS215" localSheetId="7">#REF!</definedName>
    <definedName name="_____________________GBS215">#REF!</definedName>
    <definedName name="_____________________GBS216" localSheetId="7">#REF!</definedName>
    <definedName name="_____________________GBS216">#REF!</definedName>
    <definedName name="_____________________GBS217" localSheetId="7">#REF!</definedName>
    <definedName name="_____________________GBS217">#REF!</definedName>
    <definedName name="_____________________GBS218" localSheetId="7">#REF!</definedName>
    <definedName name="_____________________GBS218">#REF!</definedName>
    <definedName name="_____________________GBS219" localSheetId="7">#REF!</definedName>
    <definedName name="_____________________GBS219">#REF!</definedName>
    <definedName name="_____________________GBS22" localSheetId="7">#REF!</definedName>
    <definedName name="_____________________GBS22">#REF!</definedName>
    <definedName name="_____________________GBS220" localSheetId="7">#REF!</definedName>
    <definedName name="_____________________GBS220">#REF!</definedName>
    <definedName name="_____________________GBS221" localSheetId="7">#REF!</definedName>
    <definedName name="_____________________GBS221">#REF!</definedName>
    <definedName name="_____________________GBS222" localSheetId="7">#REF!</definedName>
    <definedName name="_____________________GBS222">#REF!</definedName>
    <definedName name="_____________________GBS223" localSheetId="7">#REF!</definedName>
    <definedName name="_____________________GBS223">#REF!</definedName>
    <definedName name="_____________________GBS224" localSheetId="7">#REF!</definedName>
    <definedName name="_____________________GBS224">#REF!</definedName>
    <definedName name="_____________________GBS23" localSheetId="7">#REF!</definedName>
    <definedName name="_____________________GBS23">#REF!</definedName>
    <definedName name="_____________________GBS24" localSheetId="7">#REF!</definedName>
    <definedName name="_____________________GBS24">#REF!</definedName>
    <definedName name="_____________________GBS25" localSheetId="7">#REF!</definedName>
    <definedName name="_____________________GBS25">#REF!</definedName>
    <definedName name="_____________________GBS26" localSheetId="7">#REF!</definedName>
    <definedName name="_____________________GBS26">#REF!</definedName>
    <definedName name="_____________________GBS27" localSheetId="7">#REF!</definedName>
    <definedName name="_____________________GBS27">#REF!</definedName>
    <definedName name="_____________________GBS28" localSheetId="7">#REF!</definedName>
    <definedName name="_____________________GBS28">#REF!</definedName>
    <definedName name="_____________________GBS29" localSheetId="7">#REF!</definedName>
    <definedName name="_____________________GBS29">#REF!</definedName>
    <definedName name="_____________________imp1">[11]DATA_PRG!$H$245</definedName>
    <definedName name="_____________________l1">[3]leads!$A$3:$E$108</definedName>
    <definedName name="_____________________l12" localSheetId="7">#REF!</definedName>
    <definedName name="_____________________l12">#REF!</definedName>
    <definedName name="_____________________l2">[2]r!$F$29</definedName>
    <definedName name="_____________________l3" localSheetId="7">#REF!</definedName>
    <definedName name="_____________________l3">#REF!</definedName>
    <definedName name="_____________________l4">[4]Sheet1!$W$2:$Y$103</definedName>
    <definedName name="_____________________l5" localSheetId="7">#REF!</definedName>
    <definedName name="_____________________l5">#REF!</definedName>
    <definedName name="_____________________l6">[2]r!$F$4</definedName>
    <definedName name="_____________________l7">[5]r!$F$4</definedName>
    <definedName name="_____________________l8">[2]r!$F$2</definedName>
    <definedName name="_____________________l9">[2]r!$F$3</definedName>
    <definedName name="_____________________LJ6">[14]DATA!$H$245</definedName>
    <definedName name="_____________________lj600" localSheetId="7">#REF!</definedName>
    <definedName name="_____________________lj600">#REF!</definedName>
    <definedName name="_____________________lj900" localSheetId="7">#REF!</definedName>
    <definedName name="_____________________lj900">#REF!</definedName>
    <definedName name="_____________________LL3" localSheetId="7">#REF!</definedName>
    <definedName name="_____________________LL3">#REF!</definedName>
    <definedName name="_____________________LSO24" localSheetId="7">[10]Lead!#REF!</definedName>
    <definedName name="_____________________LSO24">[10]Lead!#REF!</definedName>
    <definedName name="_____________________MA1" localSheetId="7">#REF!</definedName>
    <definedName name="_____________________MA1">#REF!</definedName>
    <definedName name="_____________________MA2" localSheetId="7">#REF!</definedName>
    <definedName name="_____________________MA2">#REF!</definedName>
    <definedName name="_____________________Met22" localSheetId="7">#REF!</definedName>
    <definedName name="_____________________Met22">#REF!</definedName>
    <definedName name="_____________________Met45" localSheetId="7">#REF!</definedName>
    <definedName name="_____________________Met45">#REF!</definedName>
    <definedName name="_____________________MEt55" localSheetId="7">#REF!</definedName>
    <definedName name="_____________________MEt55">#REF!</definedName>
    <definedName name="_____________________Met63" localSheetId="7">#REF!</definedName>
    <definedName name="_____________________Met63">#REF!</definedName>
    <definedName name="_____________________ML21" localSheetId="7">#REF!</definedName>
    <definedName name="_____________________ML21">#REF!</definedName>
    <definedName name="_____________________ML210" localSheetId="7">#REF!</definedName>
    <definedName name="_____________________ML210">#REF!</definedName>
    <definedName name="_____________________ML211" localSheetId="7">#REF!</definedName>
    <definedName name="_____________________ML211">#REF!</definedName>
    <definedName name="_____________________ML212" localSheetId="7">#REF!</definedName>
    <definedName name="_____________________ML212">#REF!</definedName>
    <definedName name="_____________________ML213" localSheetId="7">#REF!</definedName>
    <definedName name="_____________________ML213">#REF!</definedName>
    <definedName name="_____________________ML214" localSheetId="7">#REF!</definedName>
    <definedName name="_____________________ML214">#REF!</definedName>
    <definedName name="_____________________ML215" localSheetId="7">#REF!</definedName>
    <definedName name="_____________________ML215">#REF!</definedName>
    <definedName name="_____________________ML216" localSheetId="7">#REF!</definedName>
    <definedName name="_____________________ML216">#REF!</definedName>
    <definedName name="_____________________ML217" localSheetId="7">#REF!</definedName>
    <definedName name="_____________________ML217">#REF!</definedName>
    <definedName name="_____________________ML218" localSheetId="7">#REF!</definedName>
    <definedName name="_____________________ML218">#REF!</definedName>
    <definedName name="_____________________ML219" localSheetId="7">#REF!</definedName>
    <definedName name="_____________________ML219">#REF!</definedName>
    <definedName name="_____________________ML22" localSheetId="7">#REF!</definedName>
    <definedName name="_____________________ML22">#REF!</definedName>
    <definedName name="_____________________ML220" localSheetId="7">#REF!</definedName>
    <definedName name="_____________________ML220">#REF!</definedName>
    <definedName name="_____________________ML221" localSheetId="7">#REF!</definedName>
    <definedName name="_____________________ML221">#REF!</definedName>
    <definedName name="_____________________ML222" localSheetId="7">#REF!</definedName>
    <definedName name="_____________________ML222">#REF!</definedName>
    <definedName name="_____________________ML223" localSheetId="7">#REF!</definedName>
    <definedName name="_____________________ML223">#REF!</definedName>
    <definedName name="_____________________ML224" localSheetId="7">#REF!</definedName>
    <definedName name="_____________________ML224">#REF!</definedName>
    <definedName name="_____________________ML23" localSheetId="7">#REF!</definedName>
    <definedName name="_____________________ML23">#REF!</definedName>
    <definedName name="_____________________ML24" localSheetId="7">#REF!</definedName>
    <definedName name="_____________________ML24">#REF!</definedName>
    <definedName name="_____________________ML25" localSheetId="7">#REF!</definedName>
    <definedName name="_____________________ML25">#REF!</definedName>
    <definedName name="_____________________ML26" localSheetId="7">#REF!</definedName>
    <definedName name="_____________________ML26">#REF!</definedName>
    <definedName name="_____________________ML27" localSheetId="7">#REF!</definedName>
    <definedName name="_____________________ML27">#REF!</definedName>
    <definedName name="_____________________ML28" localSheetId="7">#REF!</definedName>
    <definedName name="_____________________ML28">#REF!</definedName>
    <definedName name="_____________________ML29" localSheetId="7">#REF!</definedName>
    <definedName name="_____________________ML29">#REF!</definedName>
    <definedName name="_____________________ML31" localSheetId="7">#REF!</definedName>
    <definedName name="_____________________ML31">#REF!</definedName>
    <definedName name="_____________________ML310" localSheetId="7">#REF!</definedName>
    <definedName name="_____________________ML310">#REF!</definedName>
    <definedName name="_____________________ML311" localSheetId="7">#REF!</definedName>
    <definedName name="_____________________ML311">#REF!</definedName>
    <definedName name="_____________________ML312" localSheetId="7">#REF!</definedName>
    <definedName name="_____________________ML312">#REF!</definedName>
    <definedName name="_____________________ML313" localSheetId="7">#REF!</definedName>
    <definedName name="_____________________ML313">#REF!</definedName>
    <definedName name="_____________________ML314" localSheetId="7">#REF!</definedName>
    <definedName name="_____________________ML314">#REF!</definedName>
    <definedName name="_____________________ML315" localSheetId="7">#REF!</definedName>
    <definedName name="_____________________ML315">#REF!</definedName>
    <definedName name="_____________________ML316" localSheetId="7">#REF!</definedName>
    <definedName name="_____________________ML316">#REF!</definedName>
    <definedName name="_____________________ML317" localSheetId="7">#REF!</definedName>
    <definedName name="_____________________ML317">#REF!</definedName>
    <definedName name="_____________________ML318" localSheetId="7">#REF!</definedName>
    <definedName name="_____________________ML318">#REF!</definedName>
    <definedName name="_____________________ML319" localSheetId="7">#REF!</definedName>
    <definedName name="_____________________ML319">#REF!</definedName>
    <definedName name="_____________________ML32" localSheetId="7">#REF!</definedName>
    <definedName name="_____________________ML32">#REF!</definedName>
    <definedName name="_____________________ML320" localSheetId="7">#REF!</definedName>
    <definedName name="_____________________ML320">#REF!</definedName>
    <definedName name="_____________________ML321" localSheetId="7">#REF!</definedName>
    <definedName name="_____________________ML321">#REF!</definedName>
    <definedName name="_____________________ML322" localSheetId="7">#REF!</definedName>
    <definedName name="_____________________ML322">#REF!</definedName>
    <definedName name="_____________________ML323" localSheetId="7">#REF!</definedName>
    <definedName name="_____________________ML323">#REF!</definedName>
    <definedName name="_____________________ML324" localSheetId="7">#REF!</definedName>
    <definedName name="_____________________ML324">#REF!</definedName>
    <definedName name="_____________________ML33" localSheetId="7">#REF!</definedName>
    <definedName name="_____________________ML33">#REF!</definedName>
    <definedName name="_____________________ML34" localSheetId="7">#REF!</definedName>
    <definedName name="_____________________ML34">#REF!</definedName>
    <definedName name="_____________________ML35" localSheetId="7">#REF!</definedName>
    <definedName name="_____________________ML35">#REF!</definedName>
    <definedName name="_____________________ML36" localSheetId="7">#REF!</definedName>
    <definedName name="_____________________ML36">#REF!</definedName>
    <definedName name="_____________________ML37" localSheetId="7">#REF!</definedName>
    <definedName name="_____________________ML37">#REF!</definedName>
    <definedName name="_____________________ML38" localSheetId="7">#REF!</definedName>
    <definedName name="_____________________ML38">#REF!</definedName>
    <definedName name="_____________________ML39" localSheetId="7">#REF!</definedName>
    <definedName name="_____________________ML39">#REF!</definedName>
    <definedName name="_____________________ML7" localSheetId="7">#REF!</definedName>
    <definedName name="_____________________ML7">#REF!</definedName>
    <definedName name="_____________________ML8" localSheetId="7">#REF!</definedName>
    <definedName name="_____________________ML8">#REF!</definedName>
    <definedName name="_____________________ML9" localSheetId="7">#REF!</definedName>
    <definedName name="_____________________ML9">#REF!</definedName>
    <definedName name="_____________________mm1">[6]r!$F$4</definedName>
    <definedName name="_____________________mm1000" localSheetId="7">#REF!</definedName>
    <definedName name="_____________________mm1000">#REF!</definedName>
    <definedName name="_____________________mm11">[2]r!$F$4</definedName>
    <definedName name="_____________________mm111">[5]r!$F$4</definedName>
    <definedName name="_____________________mm600" localSheetId="7">#REF!</definedName>
    <definedName name="_____________________mm600">#REF!</definedName>
    <definedName name="_____________________mm800" localSheetId="7">#REF!</definedName>
    <definedName name="_____________________mm800">#REF!</definedName>
    <definedName name="_____________________PC1" localSheetId="7">#REF!</definedName>
    <definedName name="_____________________PC1">#REF!</definedName>
    <definedName name="_____________________PC10" localSheetId="7">#REF!</definedName>
    <definedName name="_____________________PC10">#REF!</definedName>
    <definedName name="_____________________PC11" localSheetId="7">#REF!</definedName>
    <definedName name="_____________________PC11">#REF!</definedName>
    <definedName name="_____________________PC12" localSheetId="7">#REF!</definedName>
    <definedName name="_____________________PC12">#REF!</definedName>
    <definedName name="_____________________PC13" localSheetId="7">#REF!</definedName>
    <definedName name="_____________________PC13">#REF!</definedName>
    <definedName name="_____________________PC14" localSheetId="7">#REF!</definedName>
    <definedName name="_____________________PC14">#REF!</definedName>
    <definedName name="_____________________PC15" localSheetId="7">#REF!</definedName>
    <definedName name="_____________________PC15">#REF!</definedName>
    <definedName name="_____________________PC16" localSheetId="7">#REF!</definedName>
    <definedName name="_____________________PC16">#REF!</definedName>
    <definedName name="_____________________PC17" localSheetId="7">#REF!</definedName>
    <definedName name="_____________________PC17">#REF!</definedName>
    <definedName name="_____________________PC18" localSheetId="7">#REF!</definedName>
    <definedName name="_____________________PC18">#REF!</definedName>
    <definedName name="_____________________PC19" localSheetId="7">#REF!</definedName>
    <definedName name="_____________________PC19">#REF!</definedName>
    <definedName name="_____________________pc2" localSheetId="7">#REF!</definedName>
    <definedName name="_____________________pc2">#REF!</definedName>
    <definedName name="_____________________PC21" localSheetId="7">#REF!</definedName>
    <definedName name="_____________________PC21">#REF!</definedName>
    <definedName name="_____________________PC22" localSheetId="7">#REF!</definedName>
    <definedName name="_____________________PC22">#REF!</definedName>
    <definedName name="_____________________PC23" localSheetId="7">#REF!</definedName>
    <definedName name="_____________________PC23">#REF!</definedName>
    <definedName name="_____________________PC24" localSheetId="7">#REF!</definedName>
    <definedName name="_____________________PC24">#REF!</definedName>
    <definedName name="_____________________PC3" localSheetId="7">#REF!</definedName>
    <definedName name="_____________________PC3">#REF!</definedName>
    <definedName name="_____________________PC4" localSheetId="7">#REF!</definedName>
    <definedName name="_____________________PC4">#REF!</definedName>
    <definedName name="_____________________PC5" localSheetId="7">#REF!</definedName>
    <definedName name="_____________________PC5">#REF!</definedName>
    <definedName name="_____________________PC6" localSheetId="7">#REF!</definedName>
    <definedName name="_____________________PC6">#REF!</definedName>
    <definedName name="_____________________pc600" localSheetId="7">#REF!</definedName>
    <definedName name="_____________________pc600">#REF!</definedName>
    <definedName name="_____________________PC7" localSheetId="7">#REF!</definedName>
    <definedName name="_____________________PC7">#REF!</definedName>
    <definedName name="_____________________PC8" localSheetId="7">#REF!</definedName>
    <definedName name="_____________________PC8">#REF!</definedName>
    <definedName name="_____________________PC9" localSheetId="7">#REF!</definedName>
    <definedName name="_____________________PC9">#REF!</definedName>
    <definedName name="_____________________pc900" localSheetId="7">#REF!</definedName>
    <definedName name="_____________________pc900">#REF!</definedName>
    <definedName name="_____________________pla4">[12]DATA_PRG!$H$269</definedName>
    <definedName name="_____________________pv2" localSheetId="7">#REF!</definedName>
    <definedName name="_____________________pv2">#REF!</definedName>
    <definedName name="_____________________rr3">[7]v!$A$2:$E$51</definedName>
    <definedName name="_____________________rrr1">[7]r!$B$1:$I$145</definedName>
    <definedName name="_____________________SP10">[13]Sheet1!$C$18</definedName>
    <definedName name="_____________________SP16">[13]Sheet1!$C$24</definedName>
    <definedName name="_____________________SP7">[13]Sheet1!$C$15</definedName>
    <definedName name="_____________________ss12">[8]rdamdata!$J$8</definedName>
    <definedName name="_____________________ss20">[8]rdamdata!$J$7</definedName>
    <definedName name="_____________________ss40">[8]rdamdata!$J$6</definedName>
    <definedName name="_____________________var1" localSheetId="7">#REF!</definedName>
    <definedName name="_____________________var1">#REF!</definedName>
    <definedName name="_____________________var4" localSheetId="7">#REF!</definedName>
    <definedName name="_____________________var4">#REF!</definedName>
    <definedName name="____________________bla1">[1]leads!$H$7</definedName>
    <definedName name="____________________BSG100" localSheetId="7">#REF!</definedName>
    <definedName name="____________________BSG100">#REF!</definedName>
    <definedName name="____________________BSG150" localSheetId="7">#REF!</definedName>
    <definedName name="____________________BSG150">#REF!</definedName>
    <definedName name="____________________BSG5" localSheetId="7">#REF!</definedName>
    <definedName name="____________________BSG5">#REF!</definedName>
    <definedName name="____________________BSG75" localSheetId="7">#REF!</definedName>
    <definedName name="____________________BSG75">#REF!</definedName>
    <definedName name="____________________BTC1" localSheetId="7">#REF!</definedName>
    <definedName name="____________________BTC1">#REF!</definedName>
    <definedName name="____________________BTC10" localSheetId="7">#REF!</definedName>
    <definedName name="____________________BTC10">#REF!</definedName>
    <definedName name="____________________BTC11" localSheetId="7">#REF!</definedName>
    <definedName name="____________________BTC11">#REF!</definedName>
    <definedName name="____________________BTC12" localSheetId="7">#REF!</definedName>
    <definedName name="____________________BTC12">#REF!</definedName>
    <definedName name="____________________BTC13" localSheetId="7">#REF!</definedName>
    <definedName name="____________________BTC13">#REF!</definedName>
    <definedName name="____________________BTC14" localSheetId="7">#REF!</definedName>
    <definedName name="____________________BTC14">#REF!</definedName>
    <definedName name="____________________BTC15" localSheetId="7">#REF!</definedName>
    <definedName name="____________________BTC15">#REF!</definedName>
    <definedName name="____________________BTC16" localSheetId="7">#REF!</definedName>
    <definedName name="____________________BTC16">#REF!</definedName>
    <definedName name="____________________BTC17" localSheetId="7">#REF!</definedName>
    <definedName name="____________________BTC17">#REF!</definedName>
    <definedName name="____________________BTC18" localSheetId="7">#REF!</definedName>
    <definedName name="____________________BTC18">#REF!</definedName>
    <definedName name="____________________BTC19" localSheetId="7">#REF!</definedName>
    <definedName name="____________________BTC19">#REF!</definedName>
    <definedName name="____________________BTC2" localSheetId="7">#REF!</definedName>
    <definedName name="____________________BTC2">#REF!</definedName>
    <definedName name="____________________BTC20" localSheetId="7">#REF!</definedName>
    <definedName name="____________________BTC20">#REF!</definedName>
    <definedName name="____________________BTC21" localSheetId="7">#REF!</definedName>
    <definedName name="____________________BTC21">#REF!</definedName>
    <definedName name="____________________BTC22" localSheetId="7">#REF!</definedName>
    <definedName name="____________________BTC22">#REF!</definedName>
    <definedName name="____________________BTC23" localSheetId="7">#REF!</definedName>
    <definedName name="____________________BTC23">#REF!</definedName>
    <definedName name="____________________BTC24" localSheetId="7">#REF!</definedName>
    <definedName name="____________________BTC24">#REF!</definedName>
    <definedName name="____________________BTC3" localSheetId="7">#REF!</definedName>
    <definedName name="____________________BTC3">#REF!</definedName>
    <definedName name="____________________BTC4" localSheetId="7">#REF!</definedName>
    <definedName name="____________________BTC4">#REF!</definedName>
    <definedName name="____________________BTC5" localSheetId="7">#REF!</definedName>
    <definedName name="____________________BTC5">#REF!</definedName>
    <definedName name="____________________BTC6" localSheetId="7">#REF!</definedName>
    <definedName name="____________________BTC6">#REF!</definedName>
    <definedName name="____________________BTC7" localSheetId="7">#REF!</definedName>
    <definedName name="____________________BTC7">#REF!</definedName>
    <definedName name="____________________BTC8" localSheetId="7">#REF!</definedName>
    <definedName name="____________________BTC8">#REF!</definedName>
    <definedName name="____________________BTC9" localSheetId="7">#REF!</definedName>
    <definedName name="____________________BTC9">#REF!</definedName>
    <definedName name="____________________BTR1" localSheetId="7">#REF!</definedName>
    <definedName name="____________________BTR1">#REF!</definedName>
    <definedName name="____________________BTR10" localSheetId="7">#REF!</definedName>
    <definedName name="____________________BTR10">#REF!</definedName>
    <definedName name="____________________BTR11" localSheetId="7">#REF!</definedName>
    <definedName name="____________________BTR11">#REF!</definedName>
    <definedName name="____________________BTR12" localSheetId="7">#REF!</definedName>
    <definedName name="____________________BTR12">#REF!</definedName>
    <definedName name="____________________BTR13" localSheetId="7">#REF!</definedName>
    <definedName name="____________________BTR13">#REF!</definedName>
    <definedName name="____________________BTR14" localSheetId="7">#REF!</definedName>
    <definedName name="____________________BTR14">#REF!</definedName>
    <definedName name="____________________BTR15" localSheetId="7">#REF!</definedName>
    <definedName name="____________________BTR15">#REF!</definedName>
    <definedName name="____________________BTR16" localSheetId="7">#REF!</definedName>
    <definedName name="____________________BTR16">#REF!</definedName>
    <definedName name="____________________BTR17" localSheetId="7">#REF!</definedName>
    <definedName name="____________________BTR17">#REF!</definedName>
    <definedName name="____________________BTR18" localSheetId="7">#REF!</definedName>
    <definedName name="____________________BTR18">#REF!</definedName>
    <definedName name="____________________BTR19" localSheetId="7">#REF!</definedName>
    <definedName name="____________________BTR19">#REF!</definedName>
    <definedName name="____________________BTR2" localSheetId="7">#REF!</definedName>
    <definedName name="____________________BTR2">#REF!</definedName>
    <definedName name="____________________BTR20" localSheetId="7">#REF!</definedName>
    <definedName name="____________________BTR20">#REF!</definedName>
    <definedName name="____________________BTR21" localSheetId="7">#REF!</definedName>
    <definedName name="____________________BTR21">#REF!</definedName>
    <definedName name="____________________BTR22" localSheetId="7">#REF!</definedName>
    <definedName name="____________________BTR22">#REF!</definedName>
    <definedName name="____________________BTR23" localSheetId="7">#REF!</definedName>
    <definedName name="____________________BTR23">#REF!</definedName>
    <definedName name="____________________BTR24" localSheetId="7">#REF!</definedName>
    <definedName name="____________________BTR24">#REF!</definedName>
    <definedName name="____________________BTR3" localSheetId="7">#REF!</definedName>
    <definedName name="____________________BTR3">#REF!</definedName>
    <definedName name="____________________BTR4" localSheetId="7">#REF!</definedName>
    <definedName name="____________________BTR4">#REF!</definedName>
    <definedName name="____________________BTR5" localSheetId="7">#REF!</definedName>
    <definedName name="____________________BTR5">#REF!</definedName>
    <definedName name="____________________BTR6" localSheetId="7">#REF!</definedName>
    <definedName name="____________________BTR6">#REF!</definedName>
    <definedName name="____________________BTR7" localSheetId="7">#REF!</definedName>
    <definedName name="____________________BTR7">#REF!</definedName>
    <definedName name="____________________BTR8" localSheetId="7">#REF!</definedName>
    <definedName name="____________________BTR8">#REF!</definedName>
    <definedName name="____________________BTR9" localSheetId="7">#REF!</definedName>
    <definedName name="____________________BTR9">#REF!</definedName>
    <definedName name="____________________BTS1" localSheetId="7">#REF!</definedName>
    <definedName name="____________________BTS1">#REF!</definedName>
    <definedName name="____________________BTS10" localSheetId="7">#REF!</definedName>
    <definedName name="____________________BTS10">#REF!</definedName>
    <definedName name="____________________BTS11" localSheetId="7">#REF!</definedName>
    <definedName name="____________________BTS11">#REF!</definedName>
    <definedName name="____________________BTS12" localSheetId="7">#REF!</definedName>
    <definedName name="____________________BTS12">#REF!</definedName>
    <definedName name="____________________BTS13" localSheetId="7">#REF!</definedName>
    <definedName name="____________________BTS13">#REF!</definedName>
    <definedName name="____________________BTS14" localSheetId="7">#REF!</definedName>
    <definedName name="____________________BTS14">#REF!</definedName>
    <definedName name="____________________BTS15" localSheetId="7">#REF!</definedName>
    <definedName name="____________________BTS15">#REF!</definedName>
    <definedName name="____________________BTS16" localSheetId="7">#REF!</definedName>
    <definedName name="____________________BTS16">#REF!</definedName>
    <definedName name="____________________BTS17" localSheetId="7">#REF!</definedName>
    <definedName name="____________________BTS17">#REF!</definedName>
    <definedName name="____________________BTS18" localSheetId="7">#REF!</definedName>
    <definedName name="____________________BTS18">#REF!</definedName>
    <definedName name="____________________BTS19" localSheetId="7">#REF!</definedName>
    <definedName name="____________________BTS19">#REF!</definedName>
    <definedName name="____________________BTS2" localSheetId="7">#REF!</definedName>
    <definedName name="____________________BTS2">#REF!</definedName>
    <definedName name="____________________BTS20" localSheetId="7">#REF!</definedName>
    <definedName name="____________________BTS20">#REF!</definedName>
    <definedName name="____________________BTS21" localSheetId="7">#REF!</definedName>
    <definedName name="____________________BTS21">#REF!</definedName>
    <definedName name="____________________BTS22" localSheetId="7">#REF!</definedName>
    <definedName name="____________________BTS22">#REF!</definedName>
    <definedName name="____________________BTS23" localSheetId="7">#REF!</definedName>
    <definedName name="____________________BTS23">#REF!</definedName>
    <definedName name="____________________BTS24" localSheetId="7">#REF!</definedName>
    <definedName name="____________________BTS24">#REF!</definedName>
    <definedName name="____________________BTS3" localSheetId="7">#REF!</definedName>
    <definedName name="____________________BTS3">#REF!</definedName>
    <definedName name="____________________BTS4" localSheetId="7">#REF!</definedName>
    <definedName name="____________________BTS4">#REF!</definedName>
    <definedName name="____________________BTS5" localSheetId="7">#REF!</definedName>
    <definedName name="____________________BTS5">#REF!</definedName>
    <definedName name="____________________BTS6" localSheetId="7">#REF!</definedName>
    <definedName name="____________________BTS6">#REF!</definedName>
    <definedName name="____________________BTS7" localSheetId="7">#REF!</definedName>
    <definedName name="____________________BTS7">#REF!</definedName>
    <definedName name="____________________BTS8" localSheetId="7">#REF!</definedName>
    <definedName name="____________________BTS8">#REF!</definedName>
    <definedName name="____________________BTS9" localSheetId="7">#REF!</definedName>
    <definedName name="____________________BTS9">#REF!</definedName>
    <definedName name="____________________can430">40.73</definedName>
    <definedName name="____________________can435">43.3</definedName>
    <definedName name="____________________CCW1">[14]DATA!$H$67</definedName>
    <definedName name="____________________CCW2">[14]DATA!$H$97</definedName>
    <definedName name="____________________cur1">[2]r!$F$30</definedName>
    <definedName name="____________________GBS11" localSheetId="7">#REF!</definedName>
    <definedName name="____________________GBS11">#REF!</definedName>
    <definedName name="____________________GBS110" localSheetId="7">#REF!</definedName>
    <definedName name="____________________GBS110">#REF!</definedName>
    <definedName name="____________________GBS111" localSheetId="7">#REF!</definedName>
    <definedName name="____________________GBS111">#REF!</definedName>
    <definedName name="____________________GBS112" localSheetId="7">#REF!</definedName>
    <definedName name="____________________GBS112">#REF!</definedName>
    <definedName name="____________________GBS113" localSheetId="7">#REF!</definedName>
    <definedName name="____________________GBS113">#REF!</definedName>
    <definedName name="____________________GBS114" localSheetId="7">#REF!</definedName>
    <definedName name="____________________GBS114">#REF!</definedName>
    <definedName name="____________________GBS115" localSheetId="7">#REF!</definedName>
    <definedName name="____________________GBS115">#REF!</definedName>
    <definedName name="____________________GBS116" localSheetId="7">#REF!</definedName>
    <definedName name="____________________GBS116">#REF!</definedName>
    <definedName name="____________________GBS117" localSheetId="7">#REF!</definedName>
    <definedName name="____________________GBS117">#REF!</definedName>
    <definedName name="____________________GBS118" localSheetId="7">#REF!</definedName>
    <definedName name="____________________GBS118">#REF!</definedName>
    <definedName name="____________________GBS119" localSheetId="7">#REF!</definedName>
    <definedName name="____________________GBS119">#REF!</definedName>
    <definedName name="____________________GBS12" localSheetId="7">#REF!</definedName>
    <definedName name="____________________GBS12">#REF!</definedName>
    <definedName name="____________________GBS120" localSheetId="7">#REF!</definedName>
    <definedName name="____________________GBS120">#REF!</definedName>
    <definedName name="____________________GBS121" localSheetId="7">#REF!</definedName>
    <definedName name="____________________GBS121">#REF!</definedName>
    <definedName name="____________________GBS122" localSheetId="7">#REF!</definedName>
    <definedName name="____________________GBS122">#REF!</definedName>
    <definedName name="____________________GBS123" localSheetId="7">#REF!</definedName>
    <definedName name="____________________GBS123">#REF!</definedName>
    <definedName name="____________________GBS124" localSheetId="7">#REF!</definedName>
    <definedName name="____________________GBS124">#REF!</definedName>
    <definedName name="____________________GBS13" localSheetId="7">#REF!</definedName>
    <definedName name="____________________GBS13">#REF!</definedName>
    <definedName name="____________________GBS14" localSheetId="7">#REF!</definedName>
    <definedName name="____________________GBS14">#REF!</definedName>
    <definedName name="____________________GBS15" localSheetId="7">#REF!</definedName>
    <definedName name="____________________GBS15">#REF!</definedName>
    <definedName name="____________________GBS16" localSheetId="7">#REF!</definedName>
    <definedName name="____________________GBS16">#REF!</definedName>
    <definedName name="____________________GBS17" localSheetId="7">#REF!</definedName>
    <definedName name="____________________GBS17">#REF!</definedName>
    <definedName name="____________________GBS18" localSheetId="7">#REF!</definedName>
    <definedName name="____________________GBS18">#REF!</definedName>
    <definedName name="____________________GBS19" localSheetId="7">#REF!</definedName>
    <definedName name="____________________GBS19">#REF!</definedName>
    <definedName name="____________________GBS21" localSheetId="7">#REF!</definedName>
    <definedName name="____________________GBS21">#REF!</definedName>
    <definedName name="____________________GBS210" localSheetId="7">#REF!</definedName>
    <definedName name="____________________GBS210">#REF!</definedName>
    <definedName name="____________________GBS211" localSheetId="7">#REF!</definedName>
    <definedName name="____________________GBS211">#REF!</definedName>
    <definedName name="____________________GBS212" localSheetId="7">#REF!</definedName>
    <definedName name="____________________GBS212">#REF!</definedName>
    <definedName name="____________________GBS213" localSheetId="7">#REF!</definedName>
    <definedName name="____________________GBS213">#REF!</definedName>
    <definedName name="____________________GBS214" localSheetId="7">#REF!</definedName>
    <definedName name="____________________GBS214">#REF!</definedName>
    <definedName name="____________________GBS215" localSheetId="7">#REF!</definedName>
    <definedName name="____________________GBS215">#REF!</definedName>
    <definedName name="____________________GBS216" localSheetId="7">#REF!</definedName>
    <definedName name="____________________GBS216">#REF!</definedName>
    <definedName name="____________________GBS217" localSheetId="7">#REF!</definedName>
    <definedName name="____________________GBS217">#REF!</definedName>
    <definedName name="____________________GBS218" localSheetId="7">#REF!</definedName>
    <definedName name="____________________GBS218">#REF!</definedName>
    <definedName name="____________________GBS219" localSheetId="7">#REF!</definedName>
    <definedName name="____________________GBS219">#REF!</definedName>
    <definedName name="____________________GBS22" localSheetId="7">#REF!</definedName>
    <definedName name="____________________GBS22">#REF!</definedName>
    <definedName name="____________________GBS220" localSheetId="7">#REF!</definedName>
    <definedName name="____________________GBS220">#REF!</definedName>
    <definedName name="____________________GBS221" localSheetId="7">#REF!</definedName>
    <definedName name="____________________GBS221">#REF!</definedName>
    <definedName name="____________________GBS222" localSheetId="7">#REF!</definedName>
    <definedName name="____________________GBS222">#REF!</definedName>
    <definedName name="____________________GBS223" localSheetId="7">#REF!</definedName>
    <definedName name="____________________GBS223">#REF!</definedName>
    <definedName name="____________________GBS224" localSheetId="7">#REF!</definedName>
    <definedName name="____________________GBS224">#REF!</definedName>
    <definedName name="____________________GBS23" localSheetId="7">#REF!</definedName>
    <definedName name="____________________GBS23">#REF!</definedName>
    <definedName name="____________________GBS24" localSheetId="7">#REF!</definedName>
    <definedName name="____________________GBS24">#REF!</definedName>
    <definedName name="____________________GBS25" localSheetId="7">#REF!</definedName>
    <definedName name="____________________GBS25">#REF!</definedName>
    <definedName name="____________________GBS26" localSheetId="7">#REF!</definedName>
    <definedName name="____________________GBS26">#REF!</definedName>
    <definedName name="____________________GBS27" localSheetId="7">#REF!</definedName>
    <definedName name="____________________GBS27">#REF!</definedName>
    <definedName name="____________________GBS28" localSheetId="7">#REF!</definedName>
    <definedName name="____________________GBS28">#REF!</definedName>
    <definedName name="____________________GBS29" localSheetId="7">#REF!</definedName>
    <definedName name="____________________GBS29">#REF!</definedName>
    <definedName name="____________________imp1">[11]DATA_PRG!$H$245</definedName>
    <definedName name="____________________knr2" localSheetId="7">#REF!</definedName>
    <definedName name="____________________knr2">#REF!</definedName>
    <definedName name="____________________l1">[3]leads!$A$3:$E$108</definedName>
    <definedName name="____________________l12" localSheetId="7">#REF!</definedName>
    <definedName name="____________________l12">#REF!</definedName>
    <definedName name="____________________l2">[2]r!$F$29</definedName>
    <definedName name="____________________l3" localSheetId="7">#REF!</definedName>
    <definedName name="____________________l3">#REF!</definedName>
    <definedName name="____________________l4">[4]Sheet1!$W$2:$Y$103</definedName>
    <definedName name="____________________l5" localSheetId="7">#REF!</definedName>
    <definedName name="____________________l5">#REF!</definedName>
    <definedName name="____________________l6">[2]r!$F$4</definedName>
    <definedName name="____________________l7">[5]r!$F$4</definedName>
    <definedName name="____________________l8">[2]r!$F$2</definedName>
    <definedName name="____________________l9">[2]r!$F$3</definedName>
    <definedName name="____________________LJ6">[14]DATA!$H$245</definedName>
    <definedName name="____________________lj600" localSheetId="7">#REF!</definedName>
    <definedName name="____________________lj600">#REF!</definedName>
    <definedName name="____________________lj900" localSheetId="7">#REF!</definedName>
    <definedName name="____________________lj900">#REF!</definedName>
    <definedName name="____________________LL3" localSheetId="7">#REF!</definedName>
    <definedName name="____________________LL3">#REF!</definedName>
    <definedName name="____________________LSO24" localSheetId="7">[10]Lead!#REF!</definedName>
    <definedName name="____________________LSO24">[10]Lead!#REF!</definedName>
    <definedName name="____________________MA1" localSheetId="7">#REF!</definedName>
    <definedName name="____________________MA1">#REF!</definedName>
    <definedName name="____________________MA2" localSheetId="7">#REF!</definedName>
    <definedName name="____________________MA2">#REF!</definedName>
    <definedName name="____________________Met22" localSheetId="7">#REF!</definedName>
    <definedName name="____________________Met22">#REF!</definedName>
    <definedName name="____________________Met45" localSheetId="7">#REF!</definedName>
    <definedName name="____________________Met45">#REF!</definedName>
    <definedName name="____________________MEt55" localSheetId="7">#REF!</definedName>
    <definedName name="____________________MEt55">#REF!</definedName>
    <definedName name="____________________Met63" localSheetId="7">#REF!</definedName>
    <definedName name="____________________Met63">#REF!</definedName>
    <definedName name="____________________ML21" localSheetId="7">#REF!</definedName>
    <definedName name="____________________ML21">#REF!</definedName>
    <definedName name="____________________ML210" localSheetId="7">#REF!</definedName>
    <definedName name="____________________ML210">#REF!</definedName>
    <definedName name="____________________ML211" localSheetId="7">#REF!</definedName>
    <definedName name="____________________ML211">#REF!</definedName>
    <definedName name="____________________ML212" localSheetId="7">#REF!</definedName>
    <definedName name="____________________ML212">#REF!</definedName>
    <definedName name="____________________ML213" localSheetId="7">#REF!</definedName>
    <definedName name="____________________ML213">#REF!</definedName>
    <definedName name="____________________ML214" localSheetId="7">#REF!</definedName>
    <definedName name="____________________ML214">#REF!</definedName>
    <definedName name="____________________ML215" localSheetId="7">#REF!</definedName>
    <definedName name="____________________ML215">#REF!</definedName>
    <definedName name="____________________ML216" localSheetId="7">#REF!</definedName>
    <definedName name="____________________ML216">#REF!</definedName>
    <definedName name="____________________ML217" localSheetId="7">#REF!</definedName>
    <definedName name="____________________ML217">#REF!</definedName>
    <definedName name="____________________ML218" localSheetId="7">#REF!</definedName>
    <definedName name="____________________ML218">#REF!</definedName>
    <definedName name="____________________ML219" localSheetId="7">#REF!</definedName>
    <definedName name="____________________ML219">#REF!</definedName>
    <definedName name="____________________ML22" localSheetId="7">#REF!</definedName>
    <definedName name="____________________ML22">#REF!</definedName>
    <definedName name="____________________ML220" localSheetId="7">#REF!</definedName>
    <definedName name="____________________ML220">#REF!</definedName>
    <definedName name="____________________ML221" localSheetId="7">#REF!</definedName>
    <definedName name="____________________ML221">#REF!</definedName>
    <definedName name="____________________ML222" localSheetId="7">#REF!</definedName>
    <definedName name="____________________ML222">#REF!</definedName>
    <definedName name="____________________ML223" localSheetId="7">#REF!</definedName>
    <definedName name="____________________ML223">#REF!</definedName>
    <definedName name="____________________ML224" localSheetId="7">#REF!</definedName>
    <definedName name="____________________ML224">#REF!</definedName>
    <definedName name="____________________ML23" localSheetId="7">#REF!</definedName>
    <definedName name="____________________ML23">#REF!</definedName>
    <definedName name="____________________ML24" localSheetId="7">#REF!</definedName>
    <definedName name="____________________ML24">#REF!</definedName>
    <definedName name="____________________ML25" localSheetId="7">#REF!</definedName>
    <definedName name="____________________ML25">#REF!</definedName>
    <definedName name="____________________ML26" localSheetId="7">#REF!</definedName>
    <definedName name="____________________ML26">#REF!</definedName>
    <definedName name="____________________ML27" localSheetId="7">#REF!</definedName>
    <definedName name="____________________ML27">#REF!</definedName>
    <definedName name="____________________ML28" localSheetId="7">#REF!</definedName>
    <definedName name="____________________ML28">#REF!</definedName>
    <definedName name="____________________ML29" localSheetId="7">#REF!</definedName>
    <definedName name="____________________ML29">#REF!</definedName>
    <definedName name="____________________ML31" localSheetId="7">#REF!</definedName>
    <definedName name="____________________ML31">#REF!</definedName>
    <definedName name="____________________ML310" localSheetId="7">#REF!</definedName>
    <definedName name="____________________ML310">#REF!</definedName>
    <definedName name="____________________ML311" localSheetId="7">#REF!</definedName>
    <definedName name="____________________ML311">#REF!</definedName>
    <definedName name="____________________ML312" localSheetId="7">#REF!</definedName>
    <definedName name="____________________ML312">#REF!</definedName>
    <definedName name="____________________ML313" localSheetId="7">#REF!</definedName>
    <definedName name="____________________ML313">#REF!</definedName>
    <definedName name="____________________ML314" localSheetId="7">#REF!</definedName>
    <definedName name="____________________ML314">#REF!</definedName>
    <definedName name="____________________ML315" localSheetId="7">#REF!</definedName>
    <definedName name="____________________ML315">#REF!</definedName>
    <definedName name="____________________ML316" localSheetId="7">#REF!</definedName>
    <definedName name="____________________ML316">#REF!</definedName>
    <definedName name="____________________ML317" localSheetId="7">#REF!</definedName>
    <definedName name="____________________ML317">#REF!</definedName>
    <definedName name="____________________ML318" localSheetId="7">#REF!</definedName>
    <definedName name="____________________ML318">#REF!</definedName>
    <definedName name="____________________ML319" localSheetId="7">#REF!</definedName>
    <definedName name="____________________ML319">#REF!</definedName>
    <definedName name="____________________ML32" localSheetId="7">#REF!</definedName>
    <definedName name="____________________ML32">#REF!</definedName>
    <definedName name="____________________ML320" localSheetId="7">#REF!</definedName>
    <definedName name="____________________ML320">#REF!</definedName>
    <definedName name="____________________ML321" localSheetId="7">#REF!</definedName>
    <definedName name="____________________ML321">#REF!</definedName>
    <definedName name="____________________ML322" localSheetId="7">#REF!</definedName>
    <definedName name="____________________ML322">#REF!</definedName>
    <definedName name="____________________ML323" localSheetId="7">#REF!</definedName>
    <definedName name="____________________ML323">#REF!</definedName>
    <definedName name="____________________ML324" localSheetId="7">#REF!</definedName>
    <definedName name="____________________ML324">#REF!</definedName>
    <definedName name="____________________ML33" localSheetId="7">#REF!</definedName>
    <definedName name="____________________ML33">#REF!</definedName>
    <definedName name="____________________ML34" localSheetId="7">#REF!</definedName>
    <definedName name="____________________ML34">#REF!</definedName>
    <definedName name="____________________ML35" localSheetId="7">#REF!</definedName>
    <definedName name="____________________ML35">#REF!</definedName>
    <definedName name="____________________ML36" localSheetId="7">#REF!</definedName>
    <definedName name="____________________ML36">#REF!</definedName>
    <definedName name="____________________ML37" localSheetId="7">#REF!</definedName>
    <definedName name="____________________ML37">#REF!</definedName>
    <definedName name="____________________ML38" localSheetId="7">#REF!</definedName>
    <definedName name="____________________ML38">#REF!</definedName>
    <definedName name="____________________ML39" localSheetId="7">#REF!</definedName>
    <definedName name="____________________ML39">#REF!</definedName>
    <definedName name="____________________ML7" localSheetId="7">#REF!</definedName>
    <definedName name="____________________ML7">#REF!</definedName>
    <definedName name="____________________ML8" localSheetId="7">#REF!</definedName>
    <definedName name="____________________ML8">#REF!</definedName>
    <definedName name="____________________ML9" localSheetId="7">#REF!</definedName>
    <definedName name="____________________ML9">#REF!</definedName>
    <definedName name="____________________mm1">[6]r!$F$4</definedName>
    <definedName name="____________________mm1000" localSheetId="7">#REF!</definedName>
    <definedName name="____________________mm1000">#REF!</definedName>
    <definedName name="____________________mm11">[2]r!$F$4</definedName>
    <definedName name="____________________mm111">[5]r!$F$4</definedName>
    <definedName name="____________________mm600" localSheetId="7">#REF!</definedName>
    <definedName name="____________________mm600">#REF!</definedName>
    <definedName name="____________________mm800" localSheetId="7">#REF!</definedName>
    <definedName name="____________________mm800">#REF!</definedName>
    <definedName name="____________________PC1" localSheetId="7">#REF!</definedName>
    <definedName name="____________________PC1">#REF!</definedName>
    <definedName name="____________________PC10" localSheetId="7">#REF!</definedName>
    <definedName name="____________________PC10">#REF!</definedName>
    <definedName name="____________________PC11" localSheetId="7">#REF!</definedName>
    <definedName name="____________________PC11">#REF!</definedName>
    <definedName name="____________________PC12" localSheetId="7">#REF!</definedName>
    <definedName name="____________________PC12">#REF!</definedName>
    <definedName name="____________________PC13" localSheetId="7">#REF!</definedName>
    <definedName name="____________________PC13">#REF!</definedName>
    <definedName name="____________________PC14" localSheetId="7">#REF!</definedName>
    <definedName name="____________________PC14">#REF!</definedName>
    <definedName name="____________________PC15" localSheetId="7">#REF!</definedName>
    <definedName name="____________________PC15">#REF!</definedName>
    <definedName name="____________________PC16" localSheetId="7">#REF!</definedName>
    <definedName name="____________________PC16">#REF!</definedName>
    <definedName name="____________________PC17" localSheetId="7">#REF!</definedName>
    <definedName name="____________________PC17">#REF!</definedName>
    <definedName name="____________________PC18" localSheetId="7">#REF!</definedName>
    <definedName name="____________________PC18">#REF!</definedName>
    <definedName name="____________________PC19" localSheetId="7">#REF!</definedName>
    <definedName name="____________________PC19">#REF!</definedName>
    <definedName name="____________________pc2" localSheetId="7">#REF!</definedName>
    <definedName name="____________________pc2">#REF!</definedName>
    <definedName name="____________________PC21" localSheetId="7">#REF!</definedName>
    <definedName name="____________________PC21">#REF!</definedName>
    <definedName name="____________________PC22" localSheetId="7">#REF!</definedName>
    <definedName name="____________________PC22">#REF!</definedName>
    <definedName name="____________________PC23" localSheetId="7">#REF!</definedName>
    <definedName name="____________________PC23">#REF!</definedName>
    <definedName name="____________________PC24" localSheetId="7">#REF!</definedName>
    <definedName name="____________________PC24">#REF!</definedName>
    <definedName name="____________________PC3" localSheetId="7">#REF!</definedName>
    <definedName name="____________________PC3">#REF!</definedName>
    <definedName name="____________________PC4" localSheetId="7">#REF!</definedName>
    <definedName name="____________________PC4">#REF!</definedName>
    <definedName name="____________________PC5" localSheetId="7">#REF!</definedName>
    <definedName name="____________________PC5">#REF!</definedName>
    <definedName name="____________________PC6" localSheetId="7">#REF!</definedName>
    <definedName name="____________________PC6">#REF!</definedName>
    <definedName name="____________________pc600" localSheetId="7">#REF!</definedName>
    <definedName name="____________________pc600">#REF!</definedName>
    <definedName name="____________________PC7" localSheetId="7">#REF!</definedName>
    <definedName name="____________________PC7">#REF!</definedName>
    <definedName name="____________________PC8" localSheetId="7">#REF!</definedName>
    <definedName name="____________________PC8">#REF!</definedName>
    <definedName name="____________________PC9" localSheetId="7">#REF!</definedName>
    <definedName name="____________________PC9">#REF!</definedName>
    <definedName name="____________________pc900" localSheetId="7">#REF!</definedName>
    <definedName name="____________________pc900">#REF!</definedName>
    <definedName name="____________________pla4">[12]DATA_PRG!$H$269</definedName>
    <definedName name="____________________pv2" localSheetId="7">#REF!</definedName>
    <definedName name="____________________pv2">#REF!</definedName>
    <definedName name="____________________rr3">[7]v!$A$2:$E$51</definedName>
    <definedName name="____________________rrr1">[7]r!$B$1:$I$145</definedName>
    <definedName name="____________________SP10">[13]Sheet1!$C$18</definedName>
    <definedName name="____________________SP16">[13]Sheet1!$C$24</definedName>
    <definedName name="____________________SP7">[13]Sheet1!$C$15</definedName>
    <definedName name="____________________ss12">[8]rdamdata!$J$8</definedName>
    <definedName name="____________________ss20">[8]rdamdata!$J$7</definedName>
    <definedName name="____________________ss40">[8]rdamdata!$J$6</definedName>
    <definedName name="____________________var1" localSheetId="7">#REF!</definedName>
    <definedName name="____________________var1">#REF!</definedName>
    <definedName name="____________________var4" localSheetId="7">#REF!</definedName>
    <definedName name="____________________var4">#REF!</definedName>
    <definedName name="___________________bla1">[1]leads!$H$7</definedName>
    <definedName name="___________________BSG100" localSheetId="7">#REF!</definedName>
    <definedName name="___________________BSG100">#REF!</definedName>
    <definedName name="___________________BSG150" localSheetId="7">#REF!</definedName>
    <definedName name="___________________BSG150">#REF!</definedName>
    <definedName name="___________________BSG5" localSheetId="7">#REF!</definedName>
    <definedName name="___________________BSG5">#REF!</definedName>
    <definedName name="___________________BSG75" localSheetId="7">#REF!</definedName>
    <definedName name="___________________BSG75">#REF!</definedName>
    <definedName name="___________________BTC1" localSheetId="7">#REF!</definedName>
    <definedName name="___________________BTC1">#REF!</definedName>
    <definedName name="___________________BTC10" localSheetId="7">#REF!</definedName>
    <definedName name="___________________BTC10">#REF!</definedName>
    <definedName name="___________________BTC11" localSheetId="7">#REF!</definedName>
    <definedName name="___________________BTC11">#REF!</definedName>
    <definedName name="___________________BTC12" localSheetId="7">#REF!</definedName>
    <definedName name="___________________BTC12">#REF!</definedName>
    <definedName name="___________________BTC13" localSheetId="7">#REF!</definedName>
    <definedName name="___________________BTC13">#REF!</definedName>
    <definedName name="___________________BTC14" localSheetId="7">#REF!</definedName>
    <definedName name="___________________BTC14">#REF!</definedName>
    <definedName name="___________________BTC15" localSheetId="7">#REF!</definedName>
    <definedName name="___________________BTC15">#REF!</definedName>
    <definedName name="___________________BTC16" localSheetId="7">#REF!</definedName>
    <definedName name="___________________BTC16">#REF!</definedName>
    <definedName name="___________________BTC17" localSheetId="7">#REF!</definedName>
    <definedName name="___________________BTC17">#REF!</definedName>
    <definedName name="___________________BTC18" localSheetId="7">#REF!</definedName>
    <definedName name="___________________BTC18">#REF!</definedName>
    <definedName name="___________________BTC19" localSheetId="7">#REF!</definedName>
    <definedName name="___________________BTC19">#REF!</definedName>
    <definedName name="___________________BTC2" localSheetId="7">#REF!</definedName>
    <definedName name="___________________BTC2">#REF!</definedName>
    <definedName name="___________________BTC20" localSheetId="7">#REF!</definedName>
    <definedName name="___________________BTC20">#REF!</definedName>
    <definedName name="___________________BTC21" localSheetId="7">#REF!</definedName>
    <definedName name="___________________BTC21">#REF!</definedName>
    <definedName name="___________________BTC22" localSheetId="7">#REF!</definedName>
    <definedName name="___________________BTC22">#REF!</definedName>
    <definedName name="___________________BTC23" localSheetId="7">#REF!</definedName>
    <definedName name="___________________BTC23">#REF!</definedName>
    <definedName name="___________________BTC24" localSheetId="7">#REF!</definedName>
    <definedName name="___________________BTC24">#REF!</definedName>
    <definedName name="___________________BTC3" localSheetId="7">#REF!</definedName>
    <definedName name="___________________BTC3">#REF!</definedName>
    <definedName name="___________________BTC4" localSheetId="7">#REF!</definedName>
    <definedName name="___________________BTC4">#REF!</definedName>
    <definedName name="___________________BTC5" localSheetId="7">#REF!</definedName>
    <definedName name="___________________BTC5">#REF!</definedName>
    <definedName name="___________________BTC6" localSheetId="7">#REF!</definedName>
    <definedName name="___________________BTC6">#REF!</definedName>
    <definedName name="___________________BTC7" localSheetId="7">#REF!</definedName>
    <definedName name="___________________BTC7">#REF!</definedName>
    <definedName name="___________________BTC8" localSheetId="7">#REF!</definedName>
    <definedName name="___________________BTC8">#REF!</definedName>
    <definedName name="___________________BTC9" localSheetId="7">#REF!</definedName>
    <definedName name="___________________BTC9">#REF!</definedName>
    <definedName name="___________________BTR1" localSheetId="7">#REF!</definedName>
    <definedName name="___________________BTR1">#REF!</definedName>
    <definedName name="___________________BTR10" localSheetId="7">#REF!</definedName>
    <definedName name="___________________BTR10">#REF!</definedName>
    <definedName name="___________________BTR11" localSheetId="7">#REF!</definedName>
    <definedName name="___________________BTR11">#REF!</definedName>
    <definedName name="___________________BTR12" localSheetId="7">#REF!</definedName>
    <definedName name="___________________BTR12">#REF!</definedName>
    <definedName name="___________________BTR13" localSheetId="7">#REF!</definedName>
    <definedName name="___________________BTR13">#REF!</definedName>
    <definedName name="___________________BTR14" localSheetId="7">#REF!</definedName>
    <definedName name="___________________BTR14">#REF!</definedName>
    <definedName name="___________________BTR15" localSheetId="7">#REF!</definedName>
    <definedName name="___________________BTR15">#REF!</definedName>
    <definedName name="___________________BTR16" localSheetId="7">#REF!</definedName>
    <definedName name="___________________BTR16">#REF!</definedName>
    <definedName name="___________________BTR17" localSheetId="7">#REF!</definedName>
    <definedName name="___________________BTR17">#REF!</definedName>
    <definedName name="___________________BTR18" localSheetId="7">#REF!</definedName>
    <definedName name="___________________BTR18">#REF!</definedName>
    <definedName name="___________________BTR19" localSheetId="7">#REF!</definedName>
    <definedName name="___________________BTR19">#REF!</definedName>
    <definedName name="___________________BTR2" localSheetId="7">#REF!</definedName>
    <definedName name="___________________BTR2">#REF!</definedName>
    <definedName name="___________________BTR20" localSheetId="7">#REF!</definedName>
    <definedName name="___________________BTR20">#REF!</definedName>
    <definedName name="___________________BTR21" localSheetId="7">#REF!</definedName>
    <definedName name="___________________BTR21">#REF!</definedName>
    <definedName name="___________________BTR22" localSheetId="7">#REF!</definedName>
    <definedName name="___________________BTR22">#REF!</definedName>
    <definedName name="___________________BTR23" localSheetId="7">#REF!</definedName>
    <definedName name="___________________BTR23">#REF!</definedName>
    <definedName name="___________________BTR24" localSheetId="7">#REF!</definedName>
    <definedName name="___________________BTR24">#REF!</definedName>
    <definedName name="___________________BTR3" localSheetId="7">#REF!</definedName>
    <definedName name="___________________BTR3">#REF!</definedName>
    <definedName name="___________________BTR4" localSheetId="7">#REF!</definedName>
    <definedName name="___________________BTR4">#REF!</definedName>
    <definedName name="___________________BTR5" localSheetId="7">#REF!</definedName>
    <definedName name="___________________BTR5">#REF!</definedName>
    <definedName name="___________________BTR6" localSheetId="7">#REF!</definedName>
    <definedName name="___________________BTR6">#REF!</definedName>
    <definedName name="___________________BTR7" localSheetId="7">#REF!</definedName>
    <definedName name="___________________BTR7">#REF!</definedName>
    <definedName name="___________________BTR8" localSheetId="7">#REF!</definedName>
    <definedName name="___________________BTR8">#REF!</definedName>
    <definedName name="___________________BTR9" localSheetId="7">#REF!</definedName>
    <definedName name="___________________BTR9">#REF!</definedName>
    <definedName name="___________________BTS1" localSheetId="7">#REF!</definedName>
    <definedName name="___________________BTS1">#REF!</definedName>
    <definedName name="___________________BTS10" localSheetId="7">#REF!</definedName>
    <definedName name="___________________BTS10">#REF!</definedName>
    <definedName name="___________________BTS11" localSheetId="7">#REF!</definedName>
    <definedName name="___________________BTS11">#REF!</definedName>
    <definedName name="___________________BTS12" localSheetId="7">#REF!</definedName>
    <definedName name="___________________BTS12">#REF!</definedName>
    <definedName name="___________________BTS13" localSheetId="7">#REF!</definedName>
    <definedName name="___________________BTS13">#REF!</definedName>
    <definedName name="___________________BTS14" localSheetId="7">#REF!</definedName>
    <definedName name="___________________BTS14">#REF!</definedName>
    <definedName name="___________________BTS15" localSheetId="7">#REF!</definedName>
    <definedName name="___________________BTS15">#REF!</definedName>
    <definedName name="___________________BTS16" localSheetId="7">#REF!</definedName>
    <definedName name="___________________BTS16">#REF!</definedName>
    <definedName name="___________________BTS17" localSheetId="7">#REF!</definedName>
    <definedName name="___________________BTS17">#REF!</definedName>
    <definedName name="___________________BTS18" localSheetId="7">#REF!</definedName>
    <definedName name="___________________BTS18">#REF!</definedName>
    <definedName name="___________________BTS19" localSheetId="7">#REF!</definedName>
    <definedName name="___________________BTS19">#REF!</definedName>
    <definedName name="___________________BTS2" localSheetId="7">#REF!</definedName>
    <definedName name="___________________BTS2">#REF!</definedName>
    <definedName name="___________________BTS20" localSheetId="7">#REF!</definedName>
    <definedName name="___________________BTS20">#REF!</definedName>
    <definedName name="___________________BTS21" localSheetId="7">#REF!</definedName>
    <definedName name="___________________BTS21">#REF!</definedName>
    <definedName name="___________________BTS22" localSheetId="7">#REF!</definedName>
    <definedName name="___________________BTS22">#REF!</definedName>
    <definedName name="___________________BTS23" localSheetId="7">#REF!</definedName>
    <definedName name="___________________BTS23">#REF!</definedName>
    <definedName name="___________________BTS24" localSheetId="7">#REF!</definedName>
    <definedName name="___________________BTS24">#REF!</definedName>
    <definedName name="___________________BTS3" localSheetId="7">#REF!</definedName>
    <definedName name="___________________BTS3">#REF!</definedName>
    <definedName name="___________________BTS4" localSheetId="7">#REF!</definedName>
    <definedName name="___________________BTS4">#REF!</definedName>
    <definedName name="___________________BTS5" localSheetId="7">#REF!</definedName>
    <definedName name="___________________BTS5">#REF!</definedName>
    <definedName name="___________________BTS6" localSheetId="7">#REF!</definedName>
    <definedName name="___________________BTS6">#REF!</definedName>
    <definedName name="___________________BTS7" localSheetId="7">#REF!</definedName>
    <definedName name="___________________BTS7">#REF!</definedName>
    <definedName name="___________________BTS8" localSheetId="7">#REF!</definedName>
    <definedName name="___________________BTS8">#REF!</definedName>
    <definedName name="___________________BTS9" localSheetId="7">#REF!</definedName>
    <definedName name="___________________BTS9">#REF!</definedName>
    <definedName name="___________________can430">40.73</definedName>
    <definedName name="___________________can435">43.3</definedName>
    <definedName name="___________________CCW1">[14]DATA!$H$67</definedName>
    <definedName name="___________________CCW2">[14]DATA!$H$97</definedName>
    <definedName name="___________________cur1">[2]r!$F$30</definedName>
    <definedName name="___________________GBS11" localSheetId="7">#REF!</definedName>
    <definedName name="___________________GBS11">#REF!</definedName>
    <definedName name="___________________GBS110" localSheetId="7">#REF!</definedName>
    <definedName name="___________________GBS110">#REF!</definedName>
    <definedName name="___________________GBS111" localSheetId="7">#REF!</definedName>
    <definedName name="___________________GBS111">#REF!</definedName>
    <definedName name="___________________GBS112" localSheetId="7">#REF!</definedName>
    <definedName name="___________________GBS112">#REF!</definedName>
    <definedName name="___________________GBS113" localSheetId="7">#REF!</definedName>
    <definedName name="___________________GBS113">#REF!</definedName>
    <definedName name="___________________GBS114" localSheetId="7">#REF!</definedName>
    <definedName name="___________________GBS114">#REF!</definedName>
    <definedName name="___________________GBS115" localSheetId="7">#REF!</definedName>
    <definedName name="___________________GBS115">#REF!</definedName>
    <definedName name="___________________GBS116" localSheetId="7">#REF!</definedName>
    <definedName name="___________________GBS116">#REF!</definedName>
    <definedName name="___________________GBS117" localSheetId="7">#REF!</definedName>
    <definedName name="___________________GBS117">#REF!</definedName>
    <definedName name="___________________GBS118" localSheetId="7">#REF!</definedName>
    <definedName name="___________________GBS118">#REF!</definedName>
    <definedName name="___________________GBS119" localSheetId="7">#REF!</definedName>
    <definedName name="___________________GBS119">#REF!</definedName>
    <definedName name="___________________GBS12" localSheetId="7">#REF!</definedName>
    <definedName name="___________________GBS12">#REF!</definedName>
    <definedName name="___________________GBS120" localSheetId="7">#REF!</definedName>
    <definedName name="___________________GBS120">#REF!</definedName>
    <definedName name="___________________GBS121" localSheetId="7">#REF!</definedName>
    <definedName name="___________________GBS121">#REF!</definedName>
    <definedName name="___________________GBS122" localSheetId="7">#REF!</definedName>
    <definedName name="___________________GBS122">#REF!</definedName>
    <definedName name="___________________GBS123" localSheetId="7">#REF!</definedName>
    <definedName name="___________________GBS123">#REF!</definedName>
    <definedName name="___________________GBS124" localSheetId="7">#REF!</definedName>
    <definedName name="___________________GBS124">#REF!</definedName>
    <definedName name="___________________GBS13" localSheetId="7">#REF!</definedName>
    <definedName name="___________________GBS13">#REF!</definedName>
    <definedName name="___________________GBS14" localSheetId="7">#REF!</definedName>
    <definedName name="___________________GBS14">#REF!</definedName>
    <definedName name="___________________GBS15" localSheetId="7">#REF!</definedName>
    <definedName name="___________________GBS15">#REF!</definedName>
    <definedName name="___________________GBS16" localSheetId="7">#REF!</definedName>
    <definedName name="___________________GBS16">#REF!</definedName>
    <definedName name="___________________GBS17" localSheetId="7">#REF!</definedName>
    <definedName name="___________________GBS17">#REF!</definedName>
    <definedName name="___________________GBS18" localSheetId="7">#REF!</definedName>
    <definedName name="___________________GBS18">#REF!</definedName>
    <definedName name="___________________GBS19" localSheetId="7">#REF!</definedName>
    <definedName name="___________________GBS19">#REF!</definedName>
    <definedName name="___________________GBS21" localSheetId="7">#REF!</definedName>
    <definedName name="___________________GBS21">#REF!</definedName>
    <definedName name="___________________GBS210" localSheetId="7">#REF!</definedName>
    <definedName name="___________________GBS210">#REF!</definedName>
    <definedName name="___________________GBS211" localSheetId="7">#REF!</definedName>
    <definedName name="___________________GBS211">#REF!</definedName>
    <definedName name="___________________GBS212" localSheetId="7">#REF!</definedName>
    <definedName name="___________________GBS212">#REF!</definedName>
    <definedName name="___________________GBS213" localSheetId="7">#REF!</definedName>
    <definedName name="___________________GBS213">#REF!</definedName>
    <definedName name="___________________GBS214" localSheetId="7">#REF!</definedName>
    <definedName name="___________________GBS214">#REF!</definedName>
    <definedName name="___________________GBS215" localSheetId="7">#REF!</definedName>
    <definedName name="___________________GBS215">#REF!</definedName>
    <definedName name="___________________GBS216" localSheetId="7">#REF!</definedName>
    <definedName name="___________________GBS216">#REF!</definedName>
    <definedName name="___________________GBS217" localSheetId="7">#REF!</definedName>
    <definedName name="___________________GBS217">#REF!</definedName>
    <definedName name="___________________GBS218" localSheetId="7">#REF!</definedName>
    <definedName name="___________________GBS218">#REF!</definedName>
    <definedName name="___________________GBS219" localSheetId="7">#REF!</definedName>
    <definedName name="___________________GBS219">#REF!</definedName>
    <definedName name="___________________GBS22" localSheetId="7">#REF!</definedName>
    <definedName name="___________________GBS22">#REF!</definedName>
    <definedName name="___________________GBS220" localSheetId="7">#REF!</definedName>
    <definedName name="___________________GBS220">#REF!</definedName>
    <definedName name="___________________GBS221" localSheetId="7">#REF!</definedName>
    <definedName name="___________________GBS221">#REF!</definedName>
    <definedName name="___________________GBS222" localSheetId="7">#REF!</definedName>
    <definedName name="___________________GBS222">#REF!</definedName>
    <definedName name="___________________GBS223" localSheetId="7">#REF!</definedName>
    <definedName name="___________________GBS223">#REF!</definedName>
    <definedName name="___________________GBS224" localSheetId="7">#REF!</definedName>
    <definedName name="___________________GBS224">#REF!</definedName>
    <definedName name="___________________GBS23" localSheetId="7">#REF!</definedName>
    <definedName name="___________________GBS23">#REF!</definedName>
    <definedName name="___________________GBS24" localSheetId="7">#REF!</definedName>
    <definedName name="___________________GBS24">#REF!</definedName>
    <definedName name="___________________GBS25" localSheetId="7">#REF!</definedName>
    <definedName name="___________________GBS25">#REF!</definedName>
    <definedName name="___________________GBS26" localSheetId="7">#REF!</definedName>
    <definedName name="___________________GBS26">#REF!</definedName>
    <definedName name="___________________GBS27" localSheetId="7">#REF!</definedName>
    <definedName name="___________________GBS27">#REF!</definedName>
    <definedName name="___________________GBS28" localSheetId="7">#REF!</definedName>
    <definedName name="___________________GBS28">#REF!</definedName>
    <definedName name="___________________GBS29" localSheetId="7">#REF!</definedName>
    <definedName name="___________________GBS29">#REF!</definedName>
    <definedName name="___________________imp1">[11]DATA_PRG!$H$245</definedName>
    <definedName name="___________________l1">[3]leads!$A$3:$E$108</definedName>
    <definedName name="___________________l12" localSheetId="7">#REF!</definedName>
    <definedName name="___________________l12">#REF!</definedName>
    <definedName name="___________________l2">[2]r!$F$29</definedName>
    <definedName name="___________________l3" localSheetId="7">#REF!</definedName>
    <definedName name="___________________l3">#REF!</definedName>
    <definedName name="___________________l4">[4]Sheet1!$W$2:$Y$103</definedName>
    <definedName name="___________________l5" localSheetId="7">#REF!</definedName>
    <definedName name="___________________l5">#REF!</definedName>
    <definedName name="___________________l6">[2]r!$F$4</definedName>
    <definedName name="___________________l7">[5]r!$F$4</definedName>
    <definedName name="___________________l8">[2]r!$F$2</definedName>
    <definedName name="___________________l9">[2]r!$F$3</definedName>
    <definedName name="___________________LJ6">[14]DATA!$H$245</definedName>
    <definedName name="___________________lj600" localSheetId="7">#REF!</definedName>
    <definedName name="___________________lj600">#REF!</definedName>
    <definedName name="___________________lj900" localSheetId="7">#REF!</definedName>
    <definedName name="___________________lj900">#REF!</definedName>
    <definedName name="___________________LL3" localSheetId="7">#REF!</definedName>
    <definedName name="___________________LL3">#REF!</definedName>
    <definedName name="___________________LSO24" localSheetId="7">[10]Lead!#REF!</definedName>
    <definedName name="___________________LSO24">[10]Lead!#REF!</definedName>
    <definedName name="___________________MA1" localSheetId="7">#REF!</definedName>
    <definedName name="___________________MA1">#REF!</definedName>
    <definedName name="___________________MA2" localSheetId="7">#REF!</definedName>
    <definedName name="___________________MA2">#REF!</definedName>
    <definedName name="___________________Met22" localSheetId="7">#REF!</definedName>
    <definedName name="___________________Met22">#REF!</definedName>
    <definedName name="___________________Met45" localSheetId="7">#REF!</definedName>
    <definedName name="___________________Met45">#REF!</definedName>
    <definedName name="___________________MEt55" localSheetId="7">#REF!</definedName>
    <definedName name="___________________MEt55">#REF!</definedName>
    <definedName name="___________________Met63" localSheetId="7">#REF!</definedName>
    <definedName name="___________________Met63">#REF!</definedName>
    <definedName name="___________________ML21" localSheetId="7">#REF!</definedName>
    <definedName name="___________________ML21">#REF!</definedName>
    <definedName name="___________________ML210" localSheetId="7">#REF!</definedName>
    <definedName name="___________________ML210">#REF!</definedName>
    <definedName name="___________________ML211" localSheetId="7">#REF!</definedName>
    <definedName name="___________________ML211">#REF!</definedName>
    <definedName name="___________________ML212" localSheetId="7">#REF!</definedName>
    <definedName name="___________________ML212">#REF!</definedName>
    <definedName name="___________________ML213" localSheetId="7">#REF!</definedName>
    <definedName name="___________________ML213">#REF!</definedName>
    <definedName name="___________________ML214" localSheetId="7">#REF!</definedName>
    <definedName name="___________________ML214">#REF!</definedName>
    <definedName name="___________________ML215" localSheetId="7">#REF!</definedName>
    <definedName name="___________________ML215">#REF!</definedName>
    <definedName name="___________________ML216" localSheetId="7">#REF!</definedName>
    <definedName name="___________________ML216">#REF!</definedName>
    <definedName name="___________________ML217" localSheetId="7">#REF!</definedName>
    <definedName name="___________________ML217">#REF!</definedName>
    <definedName name="___________________ML218" localSheetId="7">#REF!</definedName>
    <definedName name="___________________ML218">#REF!</definedName>
    <definedName name="___________________ML219" localSheetId="7">#REF!</definedName>
    <definedName name="___________________ML219">#REF!</definedName>
    <definedName name="___________________ML22" localSheetId="7">#REF!</definedName>
    <definedName name="___________________ML22">#REF!</definedName>
    <definedName name="___________________ML220" localSheetId="7">#REF!</definedName>
    <definedName name="___________________ML220">#REF!</definedName>
    <definedName name="___________________ML221" localSheetId="7">#REF!</definedName>
    <definedName name="___________________ML221">#REF!</definedName>
    <definedName name="___________________ML222" localSheetId="7">#REF!</definedName>
    <definedName name="___________________ML222">#REF!</definedName>
    <definedName name="___________________ML223" localSheetId="7">#REF!</definedName>
    <definedName name="___________________ML223">#REF!</definedName>
    <definedName name="___________________ML224" localSheetId="7">#REF!</definedName>
    <definedName name="___________________ML224">#REF!</definedName>
    <definedName name="___________________ML23" localSheetId="7">#REF!</definedName>
    <definedName name="___________________ML23">#REF!</definedName>
    <definedName name="___________________ML24" localSheetId="7">#REF!</definedName>
    <definedName name="___________________ML24">#REF!</definedName>
    <definedName name="___________________ML25" localSheetId="7">#REF!</definedName>
    <definedName name="___________________ML25">#REF!</definedName>
    <definedName name="___________________ML26" localSheetId="7">#REF!</definedName>
    <definedName name="___________________ML26">#REF!</definedName>
    <definedName name="___________________ML27" localSheetId="7">#REF!</definedName>
    <definedName name="___________________ML27">#REF!</definedName>
    <definedName name="___________________ML28" localSheetId="7">#REF!</definedName>
    <definedName name="___________________ML28">#REF!</definedName>
    <definedName name="___________________ML29" localSheetId="7">#REF!</definedName>
    <definedName name="___________________ML29">#REF!</definedName>
    <definedName name="___________________ML31" localSheetId="7">#REF!</definedName>
    <definedName name="___________________ML31">#REF!</definedName>
    <definedName name="___________________ML310" localSheetId="7">#REF!</definedName>
    <definedName name="___________________ML310">#REF!</definedName>
    <definedName name="___________________ML311" localSheetId="7">#REF!</definedName>
    <definedName name="___________________ML311">#REF!</definedName>
    <definedName name="___________________ML312" localSheetId="7">#REF!</definedName>
    <definedName name="___________________ML312">#REF!</definedName>
    <definedName name="___________________ML313" localSheetId="7">#REF!</definedName>
    <definedName name="___________________ML313">#REF!</definedName>
    <definedName name="___________________ML314" localSheetId="7">#REF!</definedName>
    <definedName name="___________________ML314">#REF!</definedName>
    <definedName name="___________________ML315" localSheetId="7">#REF!</definedName>
    <definedName name="___________________ML315">#REF!</definedName>
    <definedName name="___________________ML316" localSheetId="7">#REF!</definedName>
    <definedName name="___________________ML316">#REF!</definedName>
    <definedName name="___________________ML317" localSheetId="7">#REF!</definedName>
    <definedName name="___________________ML317">#REF!</definedName>
    <definedName name="___________________ML318" localSheetId="7">#REF!</definedName>
    <definedName name="___________________ML318">#REF!</definedName>
    <definedName name="___________________ML319" localSheetId="7">#REF!</definedName>
    <definedName name="___________________ML319">#REF!</definedName>
    <definedName name="___________________ML32" localSheetId="7">#REF!</definedName>
    <definedName name="___________________ML32">#REF!</definedName>
    <definedName name="___________________ML320" localSheetId="7">#REF!</definedName>
    <definedName name="___________________ML320">#REF!</definedName>
    <definedName name="___________________ML321" localSheetId="7">#REF!</definedName>
    <definedName name="___________________ML321">#REF!</definedName>
    <definedName name="___________________ML322" localSheetId="7">#REF!</definedName>
    <definedName name="___________________ML322">#REF!</definedName>
    <definedName name="___________________ML323" localSheetId="7">#REF!</definedName>
    <definedName name="___________________ML323">#REF!</definedName>
    <definedName name="___________________ML324" localSheetId="7">#REF!</definedName>
    <definedName name="___________________ML324">#REF!</definedName>
    <definedName name="___________________ML33" localSheetId="7">#REF!</definedName>
    <definedName name="___________________ML33">#REF!</definedName>
    <definedName name="___________________ML34" localSheetId="7">#REF!</definedName>
    <definedName name="___________________ML34">#REF!</definedName>
    <definedName name="___________________ML35" localSheetId="7">#REF!</definedName>
    <definedName name="___________________ML35">#REF!</definedName>
    <definedName name="___________________ML36" localSheetId="7">#REF!</definedName>
    <definedName name="___________________ML36">#REF!</definedName>
    <definedName name="___________________ML37" localSheetId="7">#REF!</definedName>
    <definedName name="___________________ML37">#REF!</definedName>
    <definedName name="___________________ML38" localSheetId="7">#REF!</definedName>
    <definedName name="___________________ML38">#REF!</definedName>
    <definedName name="___________________ML39" localSheetId="7">#REF!</definedName>
    <definedName name="___________________ML39">#REF!</definedName>
    <definedName name="___________________ML7" localSheetId="7">#REF!</definedName>
    <definedName name="___________________ML7">#REF!</definedName>
    <definedName name="___________________ML8" localSheetId="7">#REF!</definedName>
    <definedName name="___________________ML8">#REF!</definedName>
    <definedName name="___________________ML9" localSheetId="7">#REF!</definedName>
    <definedName name="___________________ML9">#REF!</definedName>
    <definedName name="___________________mm1">[6]r!$F$4</definedName>
    <definedName name="___________________mm1000" localSheetId="7">#REF!</definedName>
    <definedName name="___________________mm1000">#REF!</definedName>
    <definedName name="___________________mm11">[2]r!$F$4</definedName>
    <definedName name="___________________mm111">[5]r!$F$4</definedName>
    <definedName name="___________________mm600" localSheetId="7">#REF!</definedName>
    <definedName name="___________________mm600">#REF!</definedName>
    <definedName name="___________________mm800" localSheetId="7">#REF!</definedName>
    <definedName name="___________________mm800">#REF!</definedName>
    <definedName name="___________________PC1" localSheetId="7">#REF!</definedName>
    <definedName name="___________________PC1">#REF!</definedName>
    <definedName name="___________________PC10" localSheetId="7">#REF!</definedName>
    <definedName name="___________________PC10">#REF!</definedName>
    <definedName name="___________________PC11" localSheetId="7">#REF!</definedName>
    <definedName name="___________________PC11">#REF!</definedName>
    <definedName name="___________________PC12" localSheetId="7">#REF!</definedName>
    <definedName name="___________________PC12">#REF!</definedName>
    <definedName name="___________________PC13" localSheetId="7">#REF!</definedName>
    <definedName name="___________________PC13">#REF!</definedName>
    <definedName name="___________________PC14" localSheetId="7">#REF!</definedName>
    <definedName name="___________________PC14">#REF!</definedName>
    <definedName name="___________________PC15" localSheetId="7">#REF!</definedName>
    <definedName name="___________________PC15">#REF!</definedName>
    <definedName name="___________________PC16" localSheetId="7">#REF!</definedName>
    <definedName name="___________________PC16">#REF!</definedName>
    <definedName name="___________________PC17" localSheetId="7">#REF!</definedName>
    <definedName name="___________________PC17">#REF!</definedName>
    <definedName name="___________________PC18" localSheetId="7">#REF!</definedName>
    <definedName name="___________________PC18">#REF!</definedName>
    <definedName name="___________________PC19" localSheetId="7">#REF!</definedName>
    <definedName name="___________________PC19">#REF!</definedName>
    <definedName name="___________________pc2" localSheetId="7">#REF!</definedName>
    <definedName name="___________________pc2">#REF!</definedName>
    <definedName name="___________________PC21" localSheetId="7">#REF!</definedName>
    <definedName name="___________________PC21">#REF!</definedName>
    <definedName name="___________________PC22" localSheetId="7">#REF!</definedName>
    <definedName name="___________________PC22">#REF!</definedName>
    <definedName name="___________________PC23" localSheetId="7">#REF!</definedName>
    <definedName name="___________________PC23">#REF!</definedName>
    <definedName name="___________________PC24" localSheetId="7">#REF!</definedName>
    <definedName name="___________________PC24">#REF!</definedName>
    <definedName name="___________________PC3" localSheetId="7">#REF!</definedName>
    <definedName name="___________________PC3">#REF!</definedName>
    <definedName name="___________________PC4" localSheetId="7">#REF!</definedName>
    <definedName name="___________________PC4">#REF!</definedName>
    <definedName name="___________________PC5" localSheetId="7">#REF!</definedName>
    <definedName name="___________________PC5">#REF!</definedName>
    <definedName name="___________________PC6" localSheetId="7">#REF!</definedName>
    <definedName name="___________________PC6">#REF!</definedName>
    <definedName name="___________________pc600" localSheetId="7">#REF!</definedName>
    <definedName name="___________________pc600">#REF!</definedName>
    <definedName name="___________________PC7" localSheetId="7">#REF!</definedName>
    <definedName name="___________________PC7">#REF!</definedName>
    <definedName name="___________________PC8" localSheetId="7">#REF!</definedName>
    <definedName name="___________________PC8">#REF!</definedName>
    <definedName name="___________________PC9" localSheetId="7">#REF!</definedName>
    <definedName name="___________________PC9">#REF!</definedName>
    <definedName name="___________________pc900" localSheetId="7">#REF!</definedName>
    <definedName name="___________________pc900">#REF!</definedName>
    <definedName name="___________________pla4">[12]DATA_PRG!$H$269</definedName>
    <definedName name="___________________pv2" localSheetId="7">#REF!</definedName>
    <definedName name="___________________pv2">#REF!</definedName>
    <definedName name="___________________rr3">[7]v!$A$2:$E$51</definedName>
    <definedName name="___________________rrr1">[7]r!$B$1:$I$145</definedName>
    <definedName name="___________________SP10">[13]Sheet1!$C$18</definedName>
    <definedName name="___________________SP16">[13]Sheet1!$C$24</definedName>
    <definedName name="___________________SP7">[13]Sheet1!$C$15</definedName>
    <definedName name="___________________ss12">[8]rdamdata!$J$8</definedName>
    <definedName name="___________________ss20">[8]rdamdata!$J$7</definedName>
    <definedName name="___________________ss40">[8]rdamdata!$J$6</definedName>
    <definedName name="___________________var1" localSheetId="7">#REF!</definedName>
    <definedName name="___________________var1">#REF!</definedName>
    <definedName name="___________________var4" localSheetId="7">#REF!</definedName>
    <definedName name="___________________var4">#REF!</definedName>
    <definedName name="__________________bla1">[1]leads!$H$7</definedName>
    <definedName name="__________________BSG100" localSheetId="7">#REF!</definedName>
    <definedName name="__________________BSG100">#REF!</definedName>
    <definedName name="__________________BSG150" localSheetId="7">#REF!</definedName>
    <definedName name="__________________BSG150">#REF!</definedName>
    <definedName name="__________________BSG5" localSheetId="7">#REF!</definedName>
    <definedName name="__________________BSG5">#REF!</definedName>
    <definedName name="__________________BSG75" localSheetId="7">#REF!</definedName>
    <definedName name="__________________BSG75">#REF!</definedName>
    <definedName name="__________________BTC1" localSheetId="7">#REF!</definedName>
    <definedName name="__________________BTC1">#REF!</definedName>
    <definedName name="__________________BTC10" localSheetId="7">#REF!</definedName>
    <definedName name="__________________BTC10">#REF!</definedName>
    <definedName name="__________________BTC11" localSheetId="7">#REF!</definedName>
    <definedName name="__________________BTC11">#REF!</definedName>
    <definedName name="__________________BTC12" localSheetId="7">#REF!</definedName>
    <definedName name="__________________BTC12">#REF!</definedName>
    <definedName name="__________________BTC13" localSheetId="7">#REF!</definedName>
    <definedName name="__________________BTC13">#REF!</definedName>
    <definedName name="__________________BTC14" localSheetId="7">#REF!</definedName>
    <definedName name="__________________BTC14">#REF!</definedName>
    <definedName name="__________________BTC15" localSheetId="7">#REF!</definedName>
    <definedName name="__________________BTC15">#REF!</definedName>
    <definedName name="__________________BTC16" localSheetId="7">#REF!</definedName>
    <definedName name="__________________BTC16">#REF!</definedName>
    <definedName name="__________________BTC17" localSheetId="7">#REF!</definedName>
    <definedName name="__________________BTC17">#REF!</definedName>
    <definedName name="__________________BTC18" localSheetId="7">#REF!</definedName>
    <definedName name="__________________BTC18">#REF!</definedName>
    <definedName name="__________________BTC19" localSheetId="7">#REF!</definedName>
    <definedName name="__________________BTC19">#REF!</definedName>
    <definedName name="__________________BTC2" localSheetId="7">#REF!</definedName>
    <definedName name="__________________BTC2">#REF!</definedName>
    <definedName name="__________________BTC20" localSheetId="7">#REF!</definedName>
    <definedName name="__________________BTC20">#REF!</definedName>
    <definedName name="__________________BTC21" localSheetId="7">#REF!</definedName>
    <definedName name="__________________BTC21">#REF!</definedName>
    <definedName name="__________________BTC22" localSheetId="7">#REF!</definedName>
    <definedName name="__________________BTC22">#REF!</definedName>
    <definedName name="__________________BTC23" localSheetId="7">#REF!</definedName>
    <definedName name="__________________BTC23">#REF!</definedName>
    <definedName name="__________________BTC24" localSheetId="7">#REF!</definedName>
    <definedName name="__________________BTC24">#REF!</definedName>
    <definedName name="__________________BTC3" localSheetId="7">#REF!</definedName>
    <definedName name="__________________BTC3">#REF!</definedName>
    <definedName name="__________________BTC4" localSheetId="7">#REF!</definedName>
    <definedName name="__________________BTC4">#REF!</definedName>
    <definedName name="__________________BTC5" localSheetId="7">#REF!</definedName>
    <definedName name="__________________BTC5">#REF!</definedName>
    <definedName name="__________________BTC6" localSheetId="7">#REF!</definedName>
    <definedName name="__________________BTC6">#REF!</definedName>
    <definedName name="__________________BTC7" localSheetId="7">#REF!</definedName>
    <definedName name="__________________BTC7">#REF!</definedName>
    <definedName name="__________________BTC8" localSheetId="7">#REF!</definedName>
    <definedName name="__________________BTC8">#REF!</definedName>
    <definedName name="__________________BTC9" localSheetId="7">#REF!</definedName>
    <definedName name="__________________BTC9">#REF!</definedName>
    <definedName name="__________________BTR1" localSheetId="7">#REF!</definedName>
    <definedName name="__________________BTR1">#REF!</definedName>
    <definedName name="__________________BTR10" localSheetId="7">#REF!</definedName>
    <definedName name="__________________BTR10">#REF!</definedName>
    <definedName name="__________________BTR11" localSheetId="7">#REF!</definedName>
    <definedName name="__________________BTR11">#REF!</definedName>
    <definedName name="__________________BTR12" localSheetId="7">#REF!</definedName>
    <definedName name="__________________BTR12">#REF!</definedName>
    <definedName name="__________________BTR13" localSheetId="7">#REF!</definedName>
    <definedName name="__________________BTR13">#REF!</definedName>
    <definedName name="__________________BTR14" localSheetId="7">#REF!</definedName>
    <definedName name="__________________BTR14">#REF!</definedName>
    <definedName name="__________________BTR15" localSheetId="7">#REF!</definedName>
    <definedName name="__________________BTR15">#REF!</definedName>
    <definedName name="__________________BTR16" localSheetId="7">#REF!</definedName>
    <definedName name="__________________BTR16">#REF!</definedName>
    <definedName name="__________________BTR17" localSheetId="7">#REF!</definedName>
    <definedName name="__________________BTR17">#REF!</definedName>
    <definedName name="__________________BTR18" localSheetId="7">#REF!</definedName>
    <definedName name="__________________BTR18">#REF!</definedName>
    <definedName name="__________________BTR19" localSheetId="7">#REF!</definedName>
    <definedName name="__________________BTR19">#REF!</definedName>
    <definedName name="__________________BTR2" localSheetId="7">#REF!</definedName>
    <definedName name="__________________BTR2">#REF!</definedName>
    <definedName name="__________________BTR20" localSheetId="7">#REF!</definedName>
    <definedName name="__________________BTR20">#REF!</definedName>
    <definedName name="__________________BTR21" localSheetId="7">#REF!</definedName>
    <definedName name="__________________BTR21">#REF!</definedName>
    <definedName name="__________________BTR22" localSheetId="7">#REF!</definedName>
    <definedName name="__________________BTR22">#REF!</definedName>
    <definedName name="__________________BTR23" localSheetId="7">#REF!</definedName>
    <definedName name="__________________BTR23">#REF!</definedName>
    <definedName name="__________________BTR24" localSheetId="7">#REF!</definedName>
    <definedName name="__________________BTR24">#REF!</definedName>
    <definedName name="__________________BTR3" localSheetId="7">#REF!</definedName>
    <definedName name="__________________BTR3">#REF!</definedName>
    <definedName name="__________________BTR4" localSheetId="7">#REF!</definedName>
    <definedName name="__________________BTR4">#REF!</definedName>
    <definedName name="__________________BTR5" localSheetId="7">#REF!</definedName>
    <definedName name="__________________BTR5">#REF!</definedName>
    <definedName name="__________________BTR6" localSheetId="7">#REF!</definedName>
    <definedName name="__________________BTR6">#REF!</definedName>
    <definedName name="__________________BTR7" localSheetId="7">#REF!</definedName>
    <definedName name="__________________BTR7">#REF!</definedName>
    <definedName name="__________________BTR8" localSheetId="7">#REF!</definedName>
    <definedName name="__________________BTR8">#REF!</definedName>
    <definedName name="__________________BTR9" localSheetId="7">#REF!</definedName>
    <definedName name="__________________BTR9">#REF!</definedName>
    <definedName name="__________________BTS1" localSheetId="7">#REF!</definedName>
    <definedName name="__________________BTS1">#REF!</definedName>
    <definedName name="__________________BTS10" localSheetId="7">#REF!</definedName>
    <definedName name="__________________BTS10">#REF!</definedName>
    <definedName name="__________________BTS11" localSheetId="7">#REF!</definedName>
    <definedName name="__________________BTS11">#REF!</definedName>
    <definedName name="__________________BTS12" localSheetId="7">#REF!</definedName>
    <definedName name="__________________BTS12">#REF!</definedName>
    <definedName name="__________________BTS13" localSheetId="7">#REF!</definedName>
    <definedName name="__________________BTS13">#REF!</definedName>
    <definedName name="__________________BTS14" localSheetId="7">#REF!</definedName>
    <definedName name="__________________BTS14">#REF!</definedName>
    <definedName name="__________________BTS15" localSheetId="7">#REF!</definedName>
    <definedName name="__________________BTS15">#REF!</definedName>
    <definedName name="__________________BTS16" localSheetId="7">#REF!</definedName>
    <definedName name="__________________BTS16">#REF!</definedName>
    <definedName name="__________________BTS17" localSheetId="7">#REF!</definedName>
    <definedName name="__________________BTS17">#REF!</definedName>
    <definedName name="__________________BTS18" localSheetId="7">#REF!</definedName>
    <definedName name="__________________BTS18">#REF!</definedName>
    <definedName name="__________________BTS19" localSheetId="7">#REF!</definedName>
    <definedName name="__________________BTS19">#REF!</definedName>
    <definedName name="__________________BTS2" localSheetId="7">#REF!</definedName>
    <definedName name="__________________BTS2">#REF!</definedName>
    <definedName name="__________________BTS20" localSheetId="7">#REF!</definedName>
    <definedName name="__________________BTS20">#REF!</definedName>
    <definedName name="__________________BTS21" localSheetId="7">#REF!</definedName>
    <definedName name="__________________BTS21">#REF!</definedName>
    <definedName name="__________________BTS22" localSheetId="7">#REF!</definedName>
    <definedName name="__________________BTS22">#REF!</definedName>
    <definedName name="__________________BTS23" localSheetId="7">#REF!</definedName>
    <definedName name="__________________BTS23">#REF!</definedName>
    <definedName name="__________________BTS24" localSheetId="7">#REF!</definedName>
    <definedName name="__________________BTS24">#REF!</definedName>
    <definedName name="__________________BTS3" localSheetId="7">#REF!</definedName>
    <definedName name="__________________BTS3">#REF!</definedName>
    <definedName name="__________________BTS4" localSheetId="7">#REF!</definedName>
    <definedName name="__________________BTS4">#REF!</definedName>
    <definedName name="__________________BTS5" localSheetId="7">#REF!</definedName>
    <definedName name="__________________BTS5">#REF!</definedName>
    <definedName name="__________________BTS6" localSheetId="7">#REF!</definedName>
    <definedName name="__________________BTS6">#REF!</definedName>
    <definedName name="__________________BTS7" localSheetId="7">#REF!</definedName>
    <definedName name="__________________BTS7">#REF!</definedName>
    <definedName name="__________________BTS8" localSheetId="7">#REF!</definedName>
    <definedName name="__________________BTS8">#REF!</definedName>
    <definedName name="__________________BTS9" localSheetId="7">#REF!</definedName>
    <definedName name="__________________BTS9">#REF!</definedName>
    <definedName name="__________________can430">40.73</definedName>
    <definedName name="__________________can435">43.3</definedName>
    <definedName name="__________________CCW1">[15]DATA!$H$67</definedName>
    <definedName name="__________________CCW2">[15]DATA!$H$97</definedName>
    <definedName name="__________________cur1">[2]r!$F$30</definedName>
    <definedName name="__________________GBS11" localSheetId="7">#REF!</definedName>
    <definedName name="__________________GBS11">#REF!</definedName>
    <definedName name="__________________GBS110" localSheetId="7">#REF!</definedName>
    <definedName name="__________________GBS110">#REF!</definedName>
    <definedName name="__________________GBS111" localSheetId="7">#REF!</definedName>
    <definedName name="__________________GBS111">#REF!</definedName>
    <definedName name="__________________GBS112" localSheetId="7">#REF!</definedName>
    <definedName name="__________________GBS112">#REF!</definedName>
    <definedName name="__________________GBS113" localSheetId="7">#REF!</definedName>
    <definedName name="__________________GBS113">#REF!</definedName>
    <definedName name="__________________GBS114" localSheetId="7">#REF!</definedName>
    <definedName name="__________________GBS114">#REF!</definedName>
    <definedName name="__________________GBS115" localSheetId="7">#REF!</definedName>
    <definedName name="__________________GBS115">#REF!</definedName>
    <definedName name="__________________GBS116" localSheetId="7">#REF!</definedName>
    <definedName name="__________________GBS116">#REF!</definedName>
    <definedName name="__________________GBS117" localSheetId="7">#REF!</definedName>
    <definedName name="__________________GBS117">#REF!</definedName>
    <definedName name="__________________GBS118" localSheetId="7">#REF!</definedName>
    <definedName name="__________________GBS118">#REF!</definedName>
    <definedName name="__________________GBS119" localSheetId="7">#REF!</definedName>
    <definedName name="__________________GBS119">#REF!</definedName>
    <definedName name="__________________GBS12" localSheetId="7">#REF!</definedName>
    <definedName name="__________________GBS12">#REF!</definedName>
    <definedName name="__________________GBS120" localSheetId="7">#REF!</definedName>
    <definedName name="__________________GBS120">#REF!</definedName>
    <definedName name="__________________GBS121" localSheetId="7">#REF!</definedName>
    <definedName name="__________________GBS121">#REF!</definedName>
    <definedName name="__________________GBS122" localSheetId="7">#REF!</definedName>
    <definedName name="__________________GBS122">#REF!</definedName>
    <definedName name="__________________GBS123" localSheetId="7">#REF!</definedName>
    <definedName name="__________________GBS123">#REF!</definedName>
    <definedName name="__________________GBS124" localSheetId="7">#REF!</definedName>
    <definedName name="__________________GBS124">#REF!</definedName>
    <definedName name="__________________GBS13" localSheetId="7">#REF!</definedName>
    <definedName name="__________________GBS13">#REF!</definedName>
    <definedName name="__________________GBS14" localSheetId="7">#REF!</definedName>
    <definedName name="__________________GBS14">#REF!</definedName>
    <definedName name="__________________GBS15" localSheetId="7">#REF!</definedName>
    <definedName name="__________________GBS15">#REF!</definedName>
    <definedName name="__________________GBS16" localSheetId="7">#REF!</definedName>
    <definedName name="__________________GBS16">#REF!</definedName>
    <definedName name="__________________GBS17" localSheetId="7">#REF!</definedName>
    <definedName name="__________________GBS17">#REF!</definedName>
    <definedName name="__________________GBS18" localSheetId="7">#REF!</definedName>
    <definedName name="__________________GBS18">#REF!</definedName>
    <definedName name="__________________GBS19" localSheetId="7">#REF!</definedName>
    <definedName name="__________________GBS19">#REF!</definedName>
    <definedName name="__________________GBS21" localSheetId="7">#REF!</definedName>
    <definedName name="__________________GBS21">#REF!</definedName>
    <definedName name="__________________GBS210" localSheetId="7">#REF!</definedName>
    <definedName name="__________________GBS210">#REF!</definedName>
    <definedName name="__________________GBS211" localSheetId="7">#REF!</definedName>
    <definedName name="__________________GBS211">#REF!</definedName>
    <definedName name="__________________GBS212" localSheetId="7">#REF!</definedName>
    <definedName name="__________________GBS212">#REF!</definedName>
    <definedName name="__________________GBS213" localSheetId="7">#REF!</definedName>
    <definedName name="__________________GBS213">#REF!</definedName>
    <definedName name="__________________GBS214" localSheetId="7">#REF!</definedName>
    <definedName name="__________________GBS214">#REF!</definedName>
    <definedName name="__________________GBS215" localSheetId="7">#REF!</definedName>
    <definedName name="__________________GBS215">#REF!</definedName>
    <definedName name="__________________GBS216" localSheetId="7">#REF!</definedName>
    <definedName name="__________________GBS216">#REF!</definedName>
    <definedName name="__________________GBS217" localSheetId="7">#REF!</definedName>
    <definedName name="__________________GBS217">#REF!</definedName>
    <definedName name="__________________GBS218" localSheetId="7">#REF!</definedName>
    <definedName name="__________________GBS218">#REF!</definedName>
    <definedName name="__________________GBS219" localSheetId="7">#REF!</definedName>
    <definedName name="__________________GBS219">#REF!</definedName>
    <definedName name="__________________GBS22" localSheetId="7">#REF!</definedName>
    <definedName name="__________________GBS22">#REF!</definedName>
    <definedName name="__________________GBS220" localSheetId="7">#REF!</definedName>
    <definedName name="__________________GBS220">#REF!</definedName>
    <definedName name="__________________GBS221" localSheetId="7">#REF!</definedName>
    <definedName name="__________________GBS221">#REF!</definedName>
    <definedName name="__________________GBS222" localSheetId="7">#REF!</definedName>
    <definedName name="__________________GBS222">#REF!</definedName>
    <definedName name="__________________GBS223" localSheetId="7">#REF!</definedName>
    <definedName name="__________________GBS223">#REF!</definedName>
    <definedName name="__________________GBS224" localSheetId="7">#REF!</definedName>
    <definedName name="__________________GBS224">#REF!</definedName>
    <definedName name="__________________GBS23" localSheetId="7">#REF!</definedName>
    <definedName name="__________________GBS23">#REF!</definedName>
    <definedName name="__________________GBS24" localSheetId="7">#REF!</definedName>
    <definedName name="__________________GBS24">#REF!</definedName>
    <definedName name="__________________GBS25" localSheetId="7">#REF!</definedName>
    <definedName name="__________________GBS25">#REF!</definedName>
    <definedName name="__________________GBS26" localSheetId="7">#REF!</definedName>
    <definedName name="__________________GBS26">#REF!</definedName>
    <definedName name="__________________GBS27" localSheetId="7">#REF!</definedName>
    <definedName name="__________________GBS27">#REF!</definedName>
    <definedName name="__________________GBS28" localSheetId="7">#REF!</definedName>
    <definedName name="__________________GBS28">#REF!</definedName>
    <definedName name="__________________GBS29" localSheetId="7">#REF!</definedName>
    <definedName name="__________________GBS29">#REF!</definedName>
    <definedName name="__________________imp1">[11]DATA_PRG!$H$245</definedName>
    <definedName name="__________________knr2" localSheetId="7">#REF!</definedName>
    <definedName name="__________________knr2">#REF!</definedName>
    <definedName name="__________________l1">[3]leads!$A$3:$E$108</definedName>
    <definedName name="__________________l12" localSheetId="7">#REF!</definedName>
    <definedName name="__________________l12">#REF!</definedName>
    <definedName name="__________________l2">[2]r!$F$29</definedName>
    <definedName name="__________________l3" localSheetId="7">#REF!</definedName>
    <definedName name="__________________l3">#REF!</definedName>
    <definedName name="__________________l4">[4]Sheet1!$W$2:$Y$103</definedName>
    <definedName name="__________________l5" localSheetId="7">#REF!</definedName>
    <definedName name="__________________l5">#REF!</definedName>
    <definedName name="__________________l6">[2]r!$F$4</definedName>
    <definedName name="__________________l7">[5]r!$F$4</definedName>
    <definedName name="__________________l8">[2]r!$F$2</definedName>
    <definedName name="__________________l9">[2]r!$F$3</definedName>
    <definedName name="__________________LJ6">[15]DATA!$H$245</definedName>
    <definedName name="__________________lj600" localSheetId="7">#REF!</definedName>
    <definedName name="__________________lj600">#REF!</definedName>
    <definedName name="__________________lj900" localSheetId="7">#REF!</definedName>
    <definedName name="__________________lj900">#REF!</definedName>
    <definedName name="__________________LL3" localSheetId="7">#REF!</definedName>
    <definedName name="__________________LL3">#REF!</definedName>
    <definedName name="__________________LSO24" localSheetId="7">[10]Lead!#REF!</definedName>
    <definedName name="__________________LSO24">[10]Lead!#REF!</definedName>
    <definedName name="__________________MA1" localSheetId="7">#REF!</definedName>
    <definedName name="__________________MA1">#REF!</definedName>
    <definedName name="__________________MA2" localSheetId="7">#REF!</definedName>
    <definedName name="__________________MA2">#REF!</definedName>
    <definedName name="__________________Met22" localSheetId="7">#REF!</definedName>
    <definedName name="__________________Met22">#REF!</definedName>
    <definedName name="__________________Met45" localSheetId="7">#REF!</definedName>
    <definedName name="__________________Met45">#REF!</definedName>
    <definedName name="__________________MEt55" localSheetId="7">#REF!</definedName>
    <definedName name="__________________MEt55">#REF!</definedName>
    <definedName name="__________________Met63" localSheetId="7">#REF!</definedName>
    <definedName name="__________________Met63">#REF!</definedName>
    <definedName name="__________________ML21" localSheetId="7">#REF!</definedName>
    <definedName name="__________________ML21">#REF!</definedName>
    <definedName name="__________________ML210" localSheetId="7">#REF!</definedName>
    <definedName name="__________________ML210">#REF!</definedName>
    <definedName name="__________________ML211" localSheetId="7">#REF!</definedName>
    <definedName name="__________________ML211">#REF!</definedName>
    <definedName name="__________________ML212" localSheetId="7">#REF!</definedName>
    <definedName name="__________________ML212">#REF!</definedName>
    <definedName name="__________________ML213" localSheetId="7">#REF!</definedName>
    <definedName name="__________________ML213">#REF!</definedName>
    <definedName name="__________________ML214" localSheetId="7">#REF!</definedName>
    <definedName name="__________________ML214">#REF!</definedName>
    <definedName name="__________________ML215" localSheetId="7">#REF!</definedName>
    <definedName name="__________________ML215">#REF!</definedName>
    <definedName name="__________________ML216" localSheetId="7">#REF!</definedName>
    <definedName name="__________________ML216">#REF!</definedName>
    <definedName name="__________________ML217" localSheetId="7">#REF!</definedName>
    <definedName name="__________________ML217">#REF!</definedName>
    <definedName name="__________________ML218" localSheetId="7">#REF!</definedName>
    <definedName name="__________________ML218">#REF!</definedName>
    <definedName name="__________________ML219" localSheetId="7">#REF!</definedName>
    <definedName name="__________________ML219">#REF!</definedName>
    <definedName name="__________________ML22" localSheetId="7">#REF!</definedName>
    <definedName name="__________________ML22">#REF!</definedName>
    <definedName name="__________________ML220" localSheetId="7">#REF!</definedName>
    <definedName name="__________________ML220">#REF!</definedName>
    <definedName name="__________________ML221" localSheetId="7">#REF!</definedName>
    <definedName name="__________________ML221">#REF!</definedName>
    <definedName name="__________________ML222" localSheetId="7">#REF!</definedName>
    <definedName name="__________________ML222">#REF!</definedName>
    <definedName name="__________________ML223" localSheetId="7">#REF!</definedName>
    <definedName name="__________________ML223">#REF!</definedName>
    <definedName name="__________________ML224" localSheetId="7">#REF!</definedName>
    <definedName name="__________________ML224">#REF!</definedName>
    <definedName name="__________________ML23" localSheetId="7">#REF!</definedName>
    <definedName name="__________________ML23">#REF!</definedName>
    <definedName name="__________________ML24" localSheetId="7">#REF!</definedName>
    <definedName name="__________________ML24">#REF!</definedName>
    <definedName name="__________________ML25" localSheetId="7">#REF!</definedName>
    <definedName name="__________________ML25">#REF!</definedName>
    <definedName name="__________________ML26" localSheetId="7">#REF!</definedName>
    <definedName name="__________________ML26">#REF!</definedName>
    <definedName name="__________________ML27" localSheetId="7">#REF!</definedName>
    <definedName name="__________________ML27">#REF!</definedName>
    <definedName name="__________________ML28" localSheetId="7">#REF!</definedName>
    <definedName name="__________________ML28">#REF!</definedName>
    <definedName name="__________________ML29" localSheetId="7">#REF!</definedName>
    <definedName name="__________________ML29">#REF!</definedName>
    <definedName name="__________________ML31" localSheetId="7">#REF!</definedName>
    <definedName name="__________________ML31">#REF!</definedName>
    <definedName name="__________________ML310" localSheetId="7">#REF!</definedName>
    <definedName name="__________________ML310">#REF!</definedName>
    <definedName name="__________________ML311" localSheetId="7">#REF!</definedName>
    <definedName name="__________________ML311">#REF!</definedName>
    <definedName name="__________________ML312" localSheetId="7">#REF!</definedName>
    <definedName name="__________________ML312">#REF!</definedName>
    <definedName name="__________________ML313" localSheetId="7">#REF!</definedName>
    <definedName name="__________________ML313">#REF!</definedName>
    <definedName name="__________________ML314" localSheetId="7">#REF!</definedName>
    <definedName name="__________________ML314">#REF!</definedName>
    <definedName name="__________________ML315" localSheetId="7">#REF!</definedName>
    <definedName name="__________________ML315">#REF!</definedName>
    <definedName name="__________________ML316" localSheetId="7">#REF!</definedName>
    <definedName name="__________________ML316">#REF!</definedName>
    <definedName name="__________________ML317" localSheetId="7">#REF!</definedName>
    <definedName name="__________________ML317">#REF!</definedName>
    <definedName name="__________________ML318" localSheetId="7">#REF!</definedName>
    <definedName name="__________________ML318">#REF!</definedName>
    <definedName name="__________________ML319" localSheetId="7">#REF!</definedName>
    <definedName name="__________________ML319">#REF!</definedName>
    <definedName name="__________________ML32" localSheetId="7">#REF!</definedName>
    <definedName name="__________________ML32">#REF!</definedName>
    <definedName name="__________________ML320" localSheetId="7">#REF!</definedName>
    <definedName name="__________________ML320">#REF!</definedName>
    <definedName name="__________________ML321" localSheetId="7">#REF!</definedName>
    <definedName name="__________________ML321">#REF!</definedName>
    <definedName name="__________________ML322" localSheetId="7">#REF!</definedName>
    <definedName name="__________________ML322">#REF!</definedName>
    <definedName name="__________________ML323" localSheetId="7">#REF!</definedName>
    <definedName name="__________________ML323">#REF!</definedName>
    <definedName name="__________________ML324" localSheetId="7">#REF!</definedName>
    <definedName name="__________________ML324">#REF!</definedName>
    <definedName name="__________________ML33" localSheetId="7">#REF!</definedName>
    <definedName name="__________________ML33">#REF!</definedName>
    <definedName name="__________________ML34" localSheetId="7">#REF!</definedName>
    <definedName name="__________________ML34">#REF!</definedName>
    <definedName name="__________________ML35" localSheetId="7">#REF!</definedName>
    <definedName name="__________________ML35">#REF!</definedName>
    <definedName name="__________________ML36" localSheetId="7">#REF!</definedName>
    <definedName name="__________________ML36">#REF!</definedName>
    <definedName name="__________________ML37" localSheetId="7">#REF!</definedName>
    <definedName name="__________________ML37">#REF!</definedName>
    <definedName name="__________________ML38" localSheetId="7">#REF!</definedName>
    <definedName name="__________________ML38">#REF!</definedName>
    <definedName name="__________________ML39" localSheetId="7">#REF!</definedName>
    <definedName name="__________________ML39">#REF!</definedName>
    <definedName name="__________________ML7" localSheetId="7">#REF!</definedName>
    <definedName name="__________________ML7">#REF!</definedName>
    <definedName name="__________________ML8" localSheetId="7">#REF!</definedName>
    <definedName name="__________________ML8">#REF!</definedName>
    <definedName name="__________________ML9" localSheetId="7">#REF!</definedName>
    <definedName name="__________________ML9">#REF!</definedName>
    <definedName name="__________________mm1">[6]r!$F$4</definedName>
    <definedName name="__________________mm1000" localSheetId="7">#REF!</definedName>
    <definedName name="__________________mm1000">#REF!</definedName>
    <definedName name="__________________mm11">[2]r!$F$4</definedName>
    <definedName name="__________________mm111">[5]r!$F$4</definedName>
    <definedName name="__________________mm600" localSheetId="7">#REF!</definedName>
    <definedName name="__________________mm600">#REF!</definedName>
    <definedName name="__________________mm800" localSheetId="7">#REF!</definedName>
    <definedName name="__________________mm800">#REF!</definedName>
    <definedName name="__________________PC1" localSheetId="7">#REF!</definedName>
    <definedName name="__________________PC1">#REF!</definedName>
    <definedName name="__________________PC10" localSheetId="7">#REF!</definedName>
    <definedName name="__________________PC10">#REF!</definedName>
    <definedName name="__________________PC11" localSheetId="7">#REF!</definedName>
    <definedName name="__________________PC11">#REF!</definedName>
    <definedName name="__________________PC12" localSheetId="7">#REF!</definedName>
    <definedName name="__________________PC12">#REF!</definedName>
    <definedName name="__________________PC13" localSheetId="7">#REF!</definedName>
    <definedName name="__________________PC13">#REF!</definedName>
    <definedName name="__________________PC14" localSheetId="7">#REF!</definedName>
    <definedName name="__________________PC14">#REF!</definedName>
    <definedName name="__________________PC15" localSheetId="7">#REF!</definedName>
    <definedName name="__________________PC15">#REF!</definedName>
    <definedName name="__________________PC16" localSheetId="7">#REF!</definedName>
    <definedName name="__________________PC16">#REF!</definedName>
    <definedName name="__________________PC17" localSheetId="7">#REF!</definedName>
    <definedName name="__________________PC17">#REF!</definedName>
    <definedName name="__________________PC18" localSheetId="7">#REF!</definedName>
    <definedName name="__________________PC18">#REF!</definedName>
    <definedName name="__________________PC19" localSheetId="7">#REF!</definedName>
    <definedName name="__________________PC19">#REF!</definedName>
    <definedName name="__________________pc2" localSheetId="7">#REF!</definedName>
    <definedName name="__________________pc2">#REF!</definedName>
    <definedName name="__________________PC21" localSheetId="7">#REF!</definedName>
    <definedName name="__________________PC21">#REF!</definedName>
    <definedName name="__________________PC22" localSheetId="7">#REF!</definedName>
    <definedName name="__________________PC22">#REF!</definedName>
    <definedName name="__________________PC23" localSheetId="7">#REF!</definedName>
    <definedName name="__________________PC23">#REF!</definedName>
    <definedName name="__________________PC24" localSheetId="7">#REF!</definedName>
    <definedName name="__________________PC24">#REF!</definedName>
    <definedName name="__________________PC3" localSheetId="7">#REF!</definedName>
    <definedName name="__________________PC3">#REF!</definedName>
    <definedName name="__________________PC4" localSheetId="7">#REF!</definedName>
    <definedName name="__________________PC4">#REF!</definedName>
    <definedName name="__________________PC5" localSheetId="7">#REF!</definedName>
    <definedName name="__________________PC5">#REF!</definedName>
    <definedName name="__________________PC6" localSheetId="7">#REF!</definedName>
    <definedName name="__________________PC6">#REF!</definedName>
    <definedName name="__________________pc600" localSheetId="7">#REF!</definedName>
    <definedName name="__________________pc600">#REF!</definedName>
    <definedName name="__________________PC7" localSheetId="7">#REF!</definedName>
    <definedName name="__________________PC7">#REF!</definedName>
    <definedName name="__________________PC8" localSheetId="7">#REF!</definedName>
    <definedName name="__________________PC8">#REF!</definedName>
    <definedName name="__________________PC9" localSheetId="7">#REF!</definedName>
    <definedName name="__________________PC9">#REF!</definedName>
    <definedName name="__________________pc900" localSheetId="7">#REF!</definedName>
    <definedName name="__________________pc900">#REF!</definedName>
    <definedName name="__________________pla4">[12]DATA_PRG!$H$269</definedName>
    <definedName name="__________________pv2" localSheetId="7">#REF!</definedName>
    <definedName name="__________________pv2">#REF!</definedName>
    <definedName name="__________________rr3">[7]v!$A$2:$E$51</definedName>
    <definedName name="__________________rrr1">[7]r!$B$1:$I$145</definedName>
    <definedName name="__________________SP10">[13]Sheet1!$C$18</definedName>
    <definedName name="__________________SP16">[13]Sheet1!$C$24</definedName>
    <definedName name="__________________SP7">[13]Sheet1!$C$15</definedName>
    <definedName name="__________________ss12">[8]rdamdata!$J$8</definedName>
    <definedName name="__________________ss20">[8]rdamdata!$J$7</definedName>
    <definedName name="__________________ss40">[8]rdamdata!$J$6</definedName>
    <definedName name="__________________var1" localSheetId="7">#REF!</definedName>
    <definedName name="__________________var1">#REF!</definedName>
    <definedName name="__________________var4" localSheetId="7">#REF!</definedName>
    <definedName name="__________________var4">#REF!</definedName>
    <definedName name="_________________bla1">[1]leads!$H$7</definedName>
    <definedName name="_________________BSG100" localSheetId="7">#REF!</definedName>
    <definedName name="_________________BSG100">#REF!</definedName>
    <definedName name="_________________BSG150" localSheetId="7">#REF!</definedName>
    <definedName name="_________________BSG150">#REF!</definedName>
    <definedName name="_________________BSG5" localSheetId="7">#REF!</definedName>
    <definedName name="_________________BSG5">#REF!</definedName>
    <definedName name="_________________BSG75" localSheetId="7">#REF!</definedName>
    <definedName name="_________________BSG75">#REF!</definedName>
    <definedName name="_________________BTC1" localSheetId="7">#REF!</definedName>
    <definedName name="_________________BTC1">#REF!</definedName>
    <definedName name="_________________BTC10" localSheetId="7">#REF!</definedName>
    <definedName name="_________________BTC10">#REF!</definedName>
    <definedName name="_________________BTC11" localSheetId="7">#REF!</definedName>
    <definedName name="_________________BTC11">#REF!</definedName>
    <definedName name="_________________BTC12" localSheetId="7">#REF!</definedName>
    <definedName name="_________________BTC12">#REF!</definedName>
    <definedName name="_________________BTC13" localSheetId="7">#REF!</definedName>
    <definedName name="_________________BTC13">#REF!</definedName>
    <definedName name="_________________BTC14" localSheetId="7">#REF!</definedName>
    <definedName name="_________________BTC14">#REF!</definedName>
    <definedName name="_________________BTC15" localSheetId="7">#REF!</definedName>
    <definedName name="_________________BTC15">#REF!</definedName>
    <definedName name="_________________BTC16" localSheetId="7">#REF!</definedName>
    <definedName name="_________________BTC16">#REF!</definedName>
    <definedName name="_________________BTC17" localSheetId="7">#REF!</definedName>
    <definedName name="_________________BTC17">#REF!</definedName>
    <definedName name="_________________BTC18" localSheetId="7">#REF!</definedName>
    <definedName name="_________________BTC18">#REF!</definedName>
    <definedName name="_________________BTC19" localSheetId="7">#REF!</definedName>
    <definedName name="_________________BTC19">#REF!</definedName>
    <definedName name="_________________BTC2" localSheetId="7">#REF!</definedName>
    <definedName name="_________________BTC2">#REF!</definedName>
    <definedName name="_________________BTC20" localSheetId="7">#REF!</definedName>
    <definedName name="_________________BTC20">#REF!</definedName>
    <definedName name="_________________BTC21" localSheetId="7">#REF!</definedName>
    <definedName name="_________________BTC21">#REF!</definedName>
    <definedName name="_________________BTC22" localSheetId="7">#REF!</definedName>
    <definedName name="_________________BTC22">#REF!</definedName>
    <definedName name="_________________BTC23" localSheetId="7">#REF!</definedName>
    <definedName name="_________________BTC23">#REF!</definedName>
    <definedName name="_________________BTC24" localSheetId="7">#REF!</definedName>
    <definedName name="_________________BTC24">#REF!</definedName>
    <definedName name="_________________BTC3" localSheetId="7">#REF!</definedName>
    <definedName name="_________________BTC3">#REF!</definedName>
    <definedName name="_________________BTC4" localSheetId="7">#REF!</definedName>
    <definedName name="_________________BTC4">#REF!</definedName>
    <definedName name="_________________BTC5" localSheetId="7">#REF!</definedName>
    <definedName name="_________________BTC5">#REF!</definedName>
    <definedName name="_________________BTC6" localSheetId="7">#REF!</definedName>
    <definedName name="_________________BTC6">#REF!</definedName>
    <definedName name="_________________BTC7" localSheetId="7">#REF!</definedName>
    <definedName name="_________________BTC7">#REF!</definedName>
    <definedName name="_________________BTC8" localSheetId="7">#REF!</definedName>
    <definedName name="_________________BTC8">#REF!</definedName>
    <definedName name="_________________BTC9" localSheetId="7">#REF!</definedName>
    <definedName name="_________________BTC9">#REF!</definedName>
    <definedName name="_________________BTR1" localSheetId="7">#REF!</definedName>
    <definedName name="_________________BTR1">#REF!</definedName>
    <definedName name="_________________BTR10" localSheetId="7">#REF!</definedName>
    <definedName name="_________________BTR10">#REF!</definedName>
    <definedName name="_________________BTR11" localSheetId="7">#REF!</definedName>
    <definedName name="_________________BTR11">#REF!</definedName>
    <definedName name="_________________BTR12" localSheetId="7">#REF!</definedName>
    <definedName name="_________________BTR12">#REF!</definedName>
    <definedName name="_________________BTR13" localSheetId="7">#REF!</definedName>
    <definedName name="_________________BTR13">#REF!</definedName>
    <definedName name="_________________BTR14" localSheetId="7">#REF!</definedName>
    <definedName name="_________________BTR14">#REF!</definedName>
    <definedName name="_________________BTR15" localSheetId="7">#REF!</definedName>
    <definedName name="_________________BTR15">#REF!</definedName>
    <definedName name="_________________BTR16" localSheetId="7">#REF!</definedName>
    <definedName name="_________________BTR16">#REF!</definedName>
    <definedName name="_________________BTR17" localSheetId="7">#REF!</definedName>
    <definedName name="_________________BTR17">#REF!</definedName>
    <definedName name="_________________BTR18" localSheetId="7">#REF!</definedName>
    <definedName name="_________________BTR18">#REF!</definedName>
    <definedName name="_________________BTR19" localSheetId="7">#REF!</definedName>
    <definedName name="_________________BTR19">#REF!</definedName>
    <definedName name="_________________BTR2" localSheetId="7">#REF!</definedName>
    <definedName name="_________________BTR2">#REF!</definedName>
    <definedName name="_________________BTR20" localSheetId="7">#REF!</definedName>
    <definedName name="_________________BTR20">#REF!</definedName>
    <definedName name="_________________BTR21" localSheetId="7">#REF!</definedName>
    <definedName name="_________________BTR21">#REF!</definedName>
    <definedName name="_________________BTR22" localSheetId="7">#REF!</definedName>
    <definedName name="_________________BTR22">#REF!</definedName>
    <definedName name="_________________BTR23" localSheetId="7">#REF!</definedName>
    <definedName name="_________________BTR23">#REF!</definedName>
    <definedName name="_________________BTR24" localSheetId="7">#REF!</definedName>
    <definedName name="_________________BTR24">#REF!</definedName>
    <definedName name="_________________BTR3" localSheetId="7">#REF!</definedName>
    <definedName name="_________________BTR3">#REF!</definedName>
    <definedName name="_________________BTR4" localSheetId="7">#REF!</definedName>
    <definedName name="_________________BTR4">#REF!</definedName>
    <definedName name="_________________BTR5" localSheetId="7">#REF!</definedName>
    <definedName name="_________________BTR5">#REF!</definedName>
    <definedName name="_________________BTR6" localSheetId="7">#REF!</definedName>
    <definedName name="_________________BTR6">#REF!</definedName>
    <definedName name="_________________BTR7" localSheetId="7">#REF!</definedName>
    <definedName name="_________________BTR7">#REF!</definedName>
    <definedName name="_________________BTR8" localSheetId="7">#REF!</definedName>
    <definedName name="_________________BTR8">#REF!</definedName>
    <definedName name="_________________BTR9" localSheetId="7">#REF!</definedName>
    <definedName name="_________________BTR9">#REF!</definedName>
    <definedName name="_________________BTS1" localSheetId="7">#REF!</definedName>
    <definedName name="_________________BTS1">#REF!</definedName>
    <definedName name="_________________BTS10" localSheetId="7">#REF!</definedName>
    <definedName name="_________________BTS10">#REF!</definedName>
    <definedName name="_________________BTS11" localSheetId="7">#REF!</definedName>
    <definedName name="_________________BTS11">#REF!</definedName>
    <definedName name="_________________BTS12" localSheetId="7">#REF!</definedName>
    <definedName name="_________________BTS12">#REF!</definedName>
    <definedName name="_________________BTS13" localSheetId="7">#REF!</definedName>
    <definedName name="_________________BTS13">#REF!</definedName>
    <definedName name="_________________BTS14" localSheetId="7">#REF!</definedName>
    <definedName name="_________________BTS14">#REF!</definedName>
    <definedName name="_________________BTS15" localSheetId="7">#REF!</definedName>
    <definedName name="_________________BTS15">#REF!</definedName>
    <definedName name="_________________BTS16" localSheetId="7">#REF!</definedName>
    <definedName name="_________________BTS16">#REF!</definedName>
    <definedName name="_________________BTS17" localSheetId="7">#REF!</definedName>
    <definedName name="_________________BTS17">#REF!</definedName>
    <definedName name="_________________BTS18" localSheetId="7">#REF!</definedName>
    <definedName name="_________________BTS18">#REF!</definedName>
    <definedName name="_________________BTS19" localSheetId="7">#REF!</definedName>
    <definedName name="_________________BTS19">#REF!</definedName>
    <definedName name="_________________BTS2" localSheetId="7">#REF!</definedName>
    <definedName name="_________________BTS2">#REF!</definedName>
    <definedName name="_________________BTS20" localSheetId="7">#REF!</definedName>
    <definedName name="_________________BTS20">#REF!</definedName>
    <definedName name="_________________BTS21" localSheetId="7">#REF!</definedName>
    <definedName name="_________________BTS21">#REF!</definedName>
    <definedName name="_________________BTS22" localSheetId="7">#REF!</definedName>
    <definedName name="_________________BTS22">#REF!</definedName>
    <definedName name="_________________BTS23" localSheetId="7">#REF!</definedName>
    <definedName name="_________________BTS23">#REF!</definedName>
    <definedName name="_________________BTS24" localSheetId="7">#REF!</definedName>
    <definedName name="_________________BTS24">#REF!</definedName>
    <definedName name="_________________BTS3" localSheetId="7">#REF!</definedName>
    <definedName name="_________________BTS3">#REF!</definedName>
    <definedName name="_________________BTS4" localSheetId="7">#REF!</definedName>
    <definedName name="_________________BTS4">#REF!</definedName>
    <definedName name="_________________BTS5" localSheetId="7">#REF!</definedName>
    <definedName name="_________________BTS5">#REF!</definedName>
    <definedName name="_________________BTS6" localSheetId="7">#REF!</definedName>
    <definedName name="_________________BTS6">#REF!</definedName>
    <definedName name="_________________BTS7" localSheetId="7">#REF!</definedName>
    <definedName name="_________________BTS7">#REF!</definedName>
    <definedName name="_________________BTS8" localSheetId="7">#REF!</definedName>
    <definedName name="_________________BTS8">#REF!</definedName>
    <definedName name="_________________BTS9" localSheetId="7">#REF!</definedName>
    <definedName name="_________________BTS9">#REF!</definedName>
    <definedName name="_________________can430">40.73</definedName>
    <definedName name="_________________can435">43.3</definedName>
    <definedName name="_________________CCW1">[15]DATA!$H$67</definedName>
    <definedName name="_________________CCW2">[15]DATA!$H$97</definedName>
    <definedName name="_________________cur1">[2]r!$F$30</definedName>
    <definedName name="_________________GBS11" localSheetId="7">#REF!</definedName>
    <definedName name="_________________GBS11">#REF!</definedName>
    <definedName name="_________________GBS110" localSheetId="7">#REF!</definedName>
    <definedName name="_________________GBS110">#REF!</definedName>
    <definedName name="_________________GBS111" localSheetId="7">#REF!</definedName>
    <definedName name="_________________GBS111">#REF!</definedName>
    <definedName name="_________________GBS112" localSheetId="7">#REF!</definedName>
    <definedName name="_________________GBS112">#REF!</definedName>
    <definedName name="_________________GBS113" localSheetId="7">#REF!</definedName>
    <definedName name="_________________GBS113">#REF!</definedName>
    <definedName name="_________________GBS114" localSheetId="7">#REF!</definedName>
    <definedName name="_________________GBS114">#REF!</definedName>
    <definedName name="_________________GBS115" localSheetId="7">#REF!</definedName>
    <definedName name="_________________GBS115">#REF!</definedName>
    <definedName name="_________________GBS116" localSheetId="7">#REF!</definedName>
    <definedName name="_________________GBS116">#REF!</definedName>
    <definedName name="_________________GBS117" localSheetId="7">#REF!</definedName>
    <definedName name="_________________GBS117">#REF!</definedName>
    <definedName name="_________________GBS118" localSheetId="7">#REF!</definedName>
    <definedName name="_________________GBS118">#REF!</definedName>
    <definedName name="_________________GBS119" localSheetId="7">#REF!</definedName>
    <definedName name="_________________GBS119">#REF!</definedName>
    <definedName name="_________________GBS12" localSheetId="7">#REF!</definedName>
    <definedName name="_________________GBS12">#REF!</definedName>
    <definedName name="_________________GBS120" localSheetId="7">#REF!</definedName>
    <definedName name="_________________GBS120">#REF!</definedName>
    <definedName name="_________________GBS121" localSheetId="7">#REF!</definedName>
    <definedName name="_________________GBS121">#REF!</definedName>
    <definedName name="_________________GBS122" localSheetId="7">#REF!</definedName>
    <definedName name="_________________GBS122">#REF!</definedName>
    <definedName name="_________________GBS123" localSheetId="7">#REF!</definedName>
    <definedName name="_________________GBS123">#REF!</definedName>
    <definedName name="_________________GBS124" localSheetId="7">#REF!</definedName>
    <definedName name="_________________GBS124">#REF!</definedName>
    <definedName name="_________________GBS13" localSheetId="7">#REF!</definedName>
    <definedName name="_________________GBS13">#REF!</definedName>
    <definedName name="_________________GBS14" localSheetId="7">#REF!</definedName>
    <definedName name="_________________GBS14">#REF!</definedName>
    <definedName name="_________________GBS15" localSheetId="7">#REF!</definedName>
    <definedName name="_________________GBS15">#REF!</definedName>
    <definedName name="_________________GBS16" localSheetId="7">#REF!</definedName>
    <definedName name="_________________GBS16">#REF!</definedName>
    <definedName name="_________________GBS17" localSheetId="7">#REF!</definedName>
    <definedName name="_________________GBS17">#REF!</definedName>
    <definedName name="_________________GBS18" localSheetId="7">#REF!</definedName>
    <definedName name="_________________GBS18">#REF!</definedName>
    <definedName name="_________________GBS19" localSheetId="7">#REF!</definedName>
    <definedName name="_________________GBS19">#REF!</definedName>
    <definedName name="_________________GBS21" localSheetId="7">#REF!</definedName>
    <definedName name="_________________GBS21">#REF!</definedName>
    <definedName name="_________________GBS210" localSheetId="7">#REF!</definedName>
    <definedName name="_________________GBS210">#REF!</definedName>
    <definedName name="_________________GBS211" localSheetId="7">#REF!</definedName>
    <definedName name="_________________GBS211">#REF!</definedName>
    <definedName name="_________________GBS212" localSheetId="7">#REF!</definedName>
    <definedName name="_________________GBS212">#REF!</definedName>
    <definedName name="_________________GBS213" localSheetId="7">#REF!</definedName>
    <definedName name="_________________GBS213">#REF!</definedName>
    <definedName name="_________________GBS214" localSheetId="7">#REF!</definedName>
    <definedName name="_________________GBS214">#REF!</definedName>
    <definedName name="_________________GBS215" localSheetId="7">#REF!</definedName>
    <definedName name="_________________GBS215">#REF!</definedName>
    <definedName name="_________________GBS216" localSheetId="7">#REF!</definedName>
    <definedName name="_________________GBS216">#REF!</definedName>
    <definedName name="_________________GBS217" localSheetId="7">#REF!</definedName>
    <definedName name="_________________GBS217">#REF!</definedName>
    <definedName name="_________________GBS218" localSheetId="7">#REF!</definedName>
    <definedName name="_________________GBS218">#REF!</definedName>
    <definedName name="_________________GBS219" localSheetId="7">#REF!</definedName>
    <definedName name="_________________GBS219">#REF!</definedName>
    <definedName name="_________________GBS22" localSheetId="7">#REF!</definedName>
    <definedName name="_________________GBS22">#REF!</definedName>
    <definedName name="_________________GBS220" localSheetId="7">#REF!</definedName>
    <definedName name="_________________GBS220">#REF!</definedName>
    <definedName name="_________________GBS221" localSheetId="7">#REF!</definedName>
    <definedName name="_________________GBS221">#REF!</definedName>
    <definedName name="_________________GBS222" localSheetId="7">#REF!</definedName>
    <definedName name="_________________GBS222">#REF!</definedName>
    <definedName name="_________________GBS223" localSheetId="7">#REF!</definedName>
    <definedName name="_________________GBS223">#REF!</definedName>
    <definedName name="_________________GBS224" localSheetId="7">#REF!</definedName>
    <definedName name="_________________GBS224">#REF!</definedName>
    <definedName name="_________________GBS23" localSheetId="7">#REF!</definedName>
    <definedName name="_________________GBS23">#REF!</definedName>
    <definedName name="_________________GBS24" localSheetId="7">#REF!</definedName>
    <definedName name="_________________GBS24">#REF!</definedName>
    <definedName name="_________________GBS25" localSheetId="7">#REF!</definedName>
    <definedName name="_________________GBS25">#REF!</definedName>
    <definedName name="_________________GBS26" localSheetId="7">#REF!</definedName>
    <definedName name="_________________GBS26">#REF!</definedName>
    <definedName name="_________________GBS27" localSheetId="7">#REF!</definedName>
    <definedName name="_________________GBS27">#REF!</definedName>
    <definedName name="_________________GBS28" localSheetId="7">#REF!</definedName>
    <definedName name="_________________GBS28">#REF!</definedName>
    <definedName name="_________________GBS29" localSheetId="7">#REF!</definedName>
    <definedName name="_________________GBS29">#REF!</definedName>
    <definedName name="_________________imp1">[11]DATA_PRG!$H$245</definedName>
    <definedName name="_________________knr2" localSheetId="7">#REF!</definedName>
    <definedName name="_________________knr2">#REF!</definedName>
    <definedName name="_________________l1">[3]leads!$A$3:$E$108</definedName>
    <definedName name="_________________l12" localSheetId="7">#REF!</definedName>
    <definedName name="_________________l12">#REF!</definedName>
    <definedName name="_________________l2">[2]r!$F$29</definedName>
    <definedName name="_________________l3" localSheetId="7">#REF!</definedName>
    <definedName name="_________________l3">#REF!</definedName>
    <definedName name="_________________l4">[4]Sheet1!$W$2:$Y$103</definedName>
    <definedName name="_________________l5" localSheetId="7">#REF!</definedName>
    <definedName name="_________________l5">#REF!</definedName>
    <definedName name="_________________l6">[2]r!$F$4</definedName>
    <definedName name="_________________l7">[5]r!$F$4</definedName>
    <definedName name="_________________l8">[2]r!$F$2</definedName>
    <definedName name="_________________l9">[2]r!$F$3</definedName>
    <definedName name="_________________LJ6">[15]DATA!$H$245</definedName>
    <definedName name="_________________lj600" localSheetId="7">#REF!</definedName>
    <definedName name="_________________lj600">#REF!</definedName>
    <definedName name="_________________lj900" localSheetId="7">#REF!</definedName>
    <definedName name="_________________lj900">#REF!</definedName>
    <definedName name="_________________LL3" localSheetId="7">#REF!</definedName>
    <definedName name="_________________LL3">#REF!</definedName>
    <definedName name="_________________LSO24" localSheetId="7">[10]Lead!#REF!</definedName>
    <definedName name="_________________LSO24">[10]Lead!#REF!</definedName>
    <definedName name="_________________MA1" localSheetId="7">#REF!</definedName>
    <definedName name="_________________MA1">#REF!</definedName>
    <definedName name="_________________MA2" localSheetId="7">#REF!</definedName>
    <definedName name="_________________MA2">#REF!</definedName>
    <definedName name="_________________Met22" localSheetId="7">#REF!</definedName>
    <definedName name="_________________Met22">#REF!</definedName>
    <definedName name="_________________Met45" localSheetId="7">#REF!</definedName>
    <definedName name="_________________Met45">#REF!</definedName>
    <definedName name="_________________MEt55" localSheetId="7">#REF!</definedName>
    <definedName name="_________________MEt55">#REF!</definedName>
    <definedName name="_________________Met63" localSheetId="7">#REF!</definedName>
    <definedName name="_________________Met63">#REF!</definedName>
    <definedName name="_________________ML21" localSheetId="7">#REF!</definedName>
    <definedName name="_________________ML21">#REF!</definedName>
    <definedName name="_________________ML210" localSheetId="7">#REF!</definedName>
    <definedName name="_________________ML210">#REF!</definedName>
    <definedName name="_________________ML211" localSheetId="7">#REF!</definedName>
    <definedName name="_________________ML211">#REF!</definedName>
    <definedName name="_________________ML212" localSheetId="7">#REF!</definedName>
    <definedName name="_________________ML212">#REF!</definedName>
    <definedName name="_________________ML213" localSheetId="7">#REF!</definedName>
    <definedName name="_________________ML213">#REF!</definedName>
    <definedName name="_________________ML214" localSheetId="7">#REF!</definedName>
    <definedName name="_________________ML214">#REF!</definedName>
    <definedName name="_________________ML215" localSheetId="7">#REF!</definedName>
    <definedName name="_________________ML215">#REF!</definedName>
    <definedName name="_________________ML216" localSheetId="7">#REF!</definedName>
    <definedName name="_________________ML216">#REF!</definedName>
    <definedName name="_________________ML217" localSheetId="7">#REF!</definedName>
    <definedName name="_________________ML217">#REF!</definedName>
    <definedName name="_________________ML218" localSheetId="7">#REF!</definedName>
    <definedName name="_________________ML218">#REF!</definedName>
    <definedName name="_________________ML219" localSheetId="7">#REF!</definedName>
    <definedName name="_________________ML219">#REF!</definedName>
    <definedName name="_________________ML22" localSheetId="7">#REF!</definedName>
    <definedName name="_________________ML22">#REF!</definedName>
    <definedName name="_________________ML220" localSheetId="7">#REF!</definedName>
    <definedName name="_________________ML220">#REF!</definedName>
    <definedName name="_________________ML221" localSheetId="7">#REF!</definedName>
    <definedName name="_________________ML221">#REF!</definedName>
    <definedName name="_________________ML222" localSheetId="7">#REF!</definedName>
    <definedName name="_________________ML222">#REF!</definedName>
    <definedName name="_________________ML223" localSheetId="7">#REF!</definedName>
    <definedName name="_________________ML223">#REF!</definedName>
    <definedName name="_________________ML224" localSheetId="7">#REF!</definedName>
    <definedName name="_________________ML224">#REF!</definedName>
    <definedName name="_________________ML23" localSheetId="7">#REF!</definedName>
    <definedName name="_________________ML23">#REF!</definedName>
    <definedName name="_________________ML24" localSheetId="7">#REF!</definedName>
    <definedName name="_________________ML24">#REF!</definedName>
    <definedName name="_________________ML25" localSheetId="7">#REF!</definedName>
    <definedName name="_________________ML25">#REF!</definedName>
    <definedName name="_________________ML26" localSheetId="7">#REF!</definedName>
    <definedName name="_________________ML26">#REF!</definedName>
    <definedName name="_________________ML27" localSheetId="7">#REF!</definedName>
    <definedName name="_________________ML27">#REF!</definedName>
    <definedName name="_________________ML28" localSheetId="7">#REF!</definedName>
    <definedName name="_________________ML28">#REF!</definedName>
    <definedName name="_________________ML29" localSheetId="7">#REF!</definedName>
    <definedName name="_________________ML29">#REF!</definedName>
    <definedName name="_________________ML31" localSheetId="7">#REF!</definedName>
    <definedName name="_________________ML31">#REF!</definedName>
    <definedName name="_________________ML310" localSheetId="7">#REF!</definedName>
    <definedName name="_________________ML310">#REF!</definedName>
    <definedName name="_________________ML311" localSheetId="7">#REF!</definedName>
    <definedName name="_________________ML311">#REF!</definedName>
    <definedName name="_________________ML312" localSheetId="7">#REF!</definedName>
    <definedName name="_________________ML312">#REF!</definedName>
    <definedName name="_________________ML313" localSheetId="7">#REF!</definedName>
    <definedName name="_________________ML313">#REF!</definedName>
    <definedName name="_________________ML314" localSheetId="7">#REF!</definedName>
    <definedName name="_________________ML314">#REF!</definedName>
    <definedName name="_________________ML315" localSheetId="7">#REF!</definedName>
    <definedName name="_________________ML315">#REF!</definedName>
    <definedName name="_________________ML316" localSheetId="7">#REF!</definedName>
    <definedName name="_________________ML316">#REF!</definedName>
    <definedName name="_________________ML317" localSheetId="7">#REF!</definedName>
    <definedName name="_________________ML317">#REF!</definedName>
    <definedName name="_________________ML318" localSheetId="7">#REF!</definedName>
    <definedName name="_________________ML318">#REF!</definedName>
    <definedName name="_________________ML319" localSheetId="7">#REF!</definedName>
    <definedName name="_________________ML319">#REF!</definedName>
    <definedName name="_________________ML32" localSheetId="7">#REF!</definedName>
    <definedName name="_________________ML32">#REF!</definedName>
    <definedName name="_________________ML320" localSheetId="7">#REF!</definedName>
    <definedName name="_________________ML320">#REF!</definedName>
    <definedName name="_________________ML321" localSheetId="7">#REF!</definedName>
    <definedName name="_________________ML321">#REF!</definedName>
    <definedName name="_________________ML322" localSheetId="7">#REF!</definedName>
    <definedName name="_________________ML322">#REF!</definedName>
    <definedName name="_________________ML323" localSheetId="7">#REF!</definedName>
    <definedName name="_________________ML323">#REF!</definedName>
    <definedName name="_________________ML324" localSheetId="7">#REF!</definedName>
    <definedName name="_________________ML324">#REF!</definedName>
    <definedName name="_________________ML33" localSheetId="7">#REF!</definedName>
    <definedName name="_________________ML33">#REF!</definedName>
    <definedName name="_________________ML34" localSheetId="7">#REF!</definedName>
    <definedName name="_________________ML34">#REF!</definedName>
    <definedName name="_________________ML35" localSheetId="7">#REF!</definedName>
    <definedName name="_________________ML35">#REF!</definedName>
    <definedName name="_________________ML36" localSheetId="7">#REF!</definedName>
    <definedName name="_________________ML36">#REF!</definedName>
    <definedName name="_________________ML37" localSheetId="7">#REF!</definedName>
    <definedName name="_________________ML37">#REF!</definedName>
    <definedName name="_________________ML38" localSheetId="7">#REF!</definedName>
    <definedName name="_________________ML38">#REF!</definedName>
    <definedName name="_________________ML39" localSheetId="7">#REF!</definedName>
    <definedName name="_________________ML39">#REF!</definedName>
    <definedName name="_________________ML7" localSheetId="7">#REF!</definedName>
    <definedName name="_________________ML7">#REF!</definedName>
    <definedName name="_________________ML8" localSheetId="7">#REF!</definedName>
    <definedName name="_________________ML8">#REF!</definedName>
    <definedName name="_________________ML9" localSheetId="7">#REF!</definedName>
    <definedName name="_________________ML9">#REF!</definedName>
    <definedName name="_________________mm1">[6]r!$F$4</definedName>
    <definedName name="_________________mm1000" localSheetId="7">#REF!</definedName>
    <definedName name="_________________mm1000">#REF!</definedName>
    <definedName name="_________________mm11">[2]r!$F$4</definedName>
    <definedName name="_________________mm111">[5]r!$F$4</definedName>
    <definedName name="_________________mm600" localSheetId="7">#REF!</definedName>
    <definedName name="_________________mm600">#REF!</definedName>
    <definedName name="_________________mm800" localSheetId="7">#REF!</definedName>
    <definedName name="_________________mm800">#REF!</definedName>
    <definedName name="_________________PC1" localSheetId="7">#REF!</definedName>
    <definedName name="_________________PC1">#REF!</definedName>
    <definedName name="_________________PC10" localSheetId="7">#REF!</definedName>
    <definedName name="_________________PC10">#REF!</definedName>
    <definedName name="_________________PC11" localSheetId="7">#REF!</definedName>
    <definedName name="_________________PC11">#REF!</definedName>
    <definedName name="_________________PC12" localSheetId="7">#REF!</definedName>
    <definedName name="_________________PC12">#REF!</definedName>
    <definedName name="_________________PC13" localSheetId="7">#REF!</definedName>
    <definedName name="_________________PC13">#REF!</definedName>
    <definedName name="_________________PC14" localSheetId="7">#REF!</definedName>
    <definedName name="_________________PC14">#REF!</definedName>
    <definedName name="_________________PC15" localSheetId="7">#REF!</definedName>
    <definedName name="_________________PC15">#REF!</definedName>
    <definedName name="_________________PC16" localSheetId="7">#REF!</definedName>
    <definedName name="_________________PC16">#REF!</definedName>
    <definedName name="_________________PC17" localSheetId="7">#REF!</definedName>
    <definedName name="_________________PC17">#REF!</definedName>
    <definedName name="_________________PC18" localSheetId="7">#REF!</definedName>
    <definedName name="_________________PC18">#REF!</definedName>
    <definedName name="_________________PC19" localSheetId="7">#REF!</definedName>
    <definedName name="_________________PC19">#REF!</definedName>
    <definedName name="_________________pc2" localSheetId="7">#REF!</definedName>
    <definedName name="_________________pc2">#REF!</definedName>
    <definedName name="_________________PC21" localSheetId="7">#REF!</definedName>
    <definedName name="_________________PC21">#REF!</definedName>
    <definedName name="_________________PC22" localSheetId="7">#REF!</definedName>
    <definedName name="_________________PC22">#REF!</definedName>
    <definedName name="_________________PC23" localSheetId="7">#REF!</definedName>
    <definedName name="_________________PC23">#REF!</definedName>
    <definedName name="_________________PC24" localSheetId="7">#REF!</definedName>
    <definedName name="_________________PC24">#REF!</definedName>
    <definedName name="_________________PC3" localSheetId="7">#REF!</definedName>
    <definedName name="_________________PC3">#REF!</definedName>
    <definedName name="_________________PC4" localSheetId="7">#REF!</definedName>
    <definedName name="_________________PC4">#REF!</definedName>
    <definedName name="_________________PC5" localSheetId="7">#REF!</definedName>
    <definedName name="_________________PC5">#REF!</definedName>
    <definedName name="_________________PC6" localSheetId="7">#REF!</definedName>
    <definedName name="_________________PC6">#REF!</definedName>
    <definedName name="_________________pc600" localSheetId="7">#REF!</definedName>
    <definedName name="_________________pc600">#REF!</definedName>
    <definedName name="_________________PC7" localSheetId="7">#REF!</definedName>
    <definedName name="_________________PC7">#REF!</definedName>
    <definedName name="_________________PC8" localSheetId="7">#REF!</definedName>
    <definedName name="_________________PC8">#REF!</definedName>
    <definedName name="_________________PC9" localSheetId="7">#REF!</definedName>
    <definedName name="_________________PC9">#REF!</definedName>
    <definedName name="_________________pc900" localSheetId="7">#REF!</definedName>
    <definedName name="_________________pc900">#REF!</definedName>
    <definedName name="_________________pla4">[12]DATA_PRG!$H$269</definedName>
    <definedName name="_________________pv2" localSheetId="7">#REF!</definedName>
    <definedName name="_________________pv2">#REF!</definedName>
    <definedName name="_________________rr3">[7]v!$A$2:$E$51</definedName>
    <definedName name="_________________rrr1">[7]r!$B$1:$I$145</definedName>
    <definedName name="_________________SP10">[13]Sheet1!$C$18</definedName>
    <definedName name="_________________SP16">[13]Sheet1!$C$24</definedName>
    <definedName name="_________________SP7">[13]Sheet1!$C$15</definedName>
    <definedName name="_________________ss12">[8]rdamdata!$J$8</definedName>
    <definedName name="_________________ss20">[8]rdamdata!$J$7</definedName>
    <definedName name="_________________ss40">[8]rdamdata!$J$6</definedName>
    <definedName name="_________________var1" localSheetId="7">#REF!</definedName>
    <definedName name="_________________var1">#REF!</definedName>
    <definedName name="_________________var4" localSheetId="7">#REF!</definedName>
    <definedName name="_________________var4">#REF!</definedName>
    <definedName name="________________bla1">[1]leads!$H$7</definedName>
    <definedName name="________________BSG100" localSheetId="7">#REF!</definedName>
    <definedName name="________________BSG100">#REF!</definedName>
    <definedName name="________________BSG150" localSheetId="7">#REF!</definedName>
    <definedName name="________________BSG150">#REF!</definedName>
    <definedName name="________________BSG5" localSheetId="7">#REF!</definedName>
    <definedName name="________________BSG5">#REF!</definedName>
    <definedName name="________________BSG75" localSheetId="7">#REF!</definedName>
    <definedName name="________________BSG75">#REF!</definedName>
    <definedName name="________________BTC1" localSheetId="7">#REF!</definedName>
    <definedName name="________________BTC1">#REF!</definedName>
    <definedName name="________________BTC10" localSheetId="7">#REF!</definedName>
    <definedName name="________________BTC10">#REF!</definedName>
    <definedName name="________________BTC11" localSheetId="7">#REF!</definedName>
    <definedName name="________________BTC11">#REF!</definedName>
    <definedName name="________________BTC12" localSheetId="7">#REF!</definedName>
    <definedName name="________________BTC12">#REF!</definedName>
    <definedName name="________________BTC13" localSheetId="7">#REF!</definedName>
    <definedName name="________________BTC13">#REF!</definedName>
    <definedName name="________________BTC14" localSheetId="7">#REF!</definedName>
    <definedName name="________________BTC14">#REF!</definedName>
    <definedName name="________________BTC15" localSheetId="7">#REF!</definedName>
    <definedName name="________________BTC15">#REF!</definedName>
    <definedName name="________________BTC16" localSheetId="7">#REF!</definedName>
    <definedName name="________________BTC16">#REF!</definedName>
    <definedName name="________________BTC17" localSheetId="7">#REF!</definedName>
    <definedName name="________________BTC17">#REF!</definedName>
    <definedName name="________________BTC18" localSheetId="7">#REF!</definedName>
    <definedName name="________________BTC18">#REF!</definedName>
    <definedName name="________________BTC19" localSheetId="7">#REF!</definedName>
    <definedName name="________________BTC19">#REF!</definedName>
    <definedName name="________________BTC2" localSheetId="7">#REF!</definedName>
    <definedName name="________________BTC2">#REF!</definedName>
    <definedName name="________________BTC20" localSheetId="7">#REF!</definedName>
    <definedName name="________________BTC20">#REF!</definedName>
    <definedName name="________________BTC21" localSheetId="7">#REF!</definedName>
    <definedName name="________________BTC21">#REF!</definedName>
    <definedName name="________________BTC22" localSheetId="7">#REF!</definedName>
    <definedName name="________________BTC22">#REF!</definedName>
    <definedName name="________________BTC23" localSheetId="7">#REF!</definedName>
    <definedName name="________________BTC23">#REF!</definedName>
    <definedName name="________________BTC24" localSheetId="7">#REF!</definedName>
    <definedName name="________________BTC24">#REF!</definedName>
    <definedName name="________________BTC3" localSheetId="7">#REF!</definedName>
    <definedName name="________________BTC3">#REF!</definedName>
    <definedName name="________________BTC4" localSheetId="7">#REF!</definedName>
    <definedName name="________________BTC4">#REF!</definedName>
    <definedName name="________________BTC5" localSheetId="7">#REF!</definedName>
    <definedName name="________________BTC5">#REF!</definedName>
    <definedName name="________________BTC6" localSheetId="7">#REF!</definedName>
    <definedName name="________________BTC6">#REF!</definedName>
    <definedName name="________________BTC7" localSheetId="7">#REF!</definedName>
    <definedName name="________________BTC7">#REF!</definedName>
    <definedName name="________________BTC8" localSheetId="7">#REF!</definedName>
    <definedName name="________________BTC8">#REF!</definedName>
    <definedName name="________________BTC9" localSheetId="7">#REF!</definedName>
    <definedName name="________________BTC9">#REF!</definedName>
    <definedName name="________________BTR1" localSheetId="7">#REF!</definedName>
    <definedName name="________________BTR1">#REF!</definedName>
    <definedName name="________________BTR10" localSheetId="7">#REF!</definedName>
    <definedName name="________________BTR10">#REF!</definedName>
    <definedName name="________________BTR11" localSheetId="7">#REF!</definedName>
    <definedName name="________________BTR11">#REF!</definedName>
    <definedName name="________________BTR12" localSheetId="7">#REF!</definedName>
    <definedName name="________________BTR12">#REF!</definedName>
    <definedName name="________________BTR13" localSheetId="7">#REF!</definedName>
    <definedName name="________________BTR13">#REF!</definedName>
    <definedName name="________________BTR14" localSheetId="7">#REF!</definedName>
    <definedName name="________________BTR14">#REF!</definedName>
    <definedName name="________________BTR15" localSheetId="7">#REF!</definedName>
    <definedName name="________________BTR15">#REF!</definedName>
    <definedName name="________________BTR16" localSheetId="7">#REF!</definedName>
    <definedName name="________________BTR16">#REF!</definedName>
    <definedName name="________________BTR17" localSheetId="7">#REF!</definedName>
    <definedName name="________________BTR17">#REF!</definedName>
    <definedName name="________________BTR18" localSheetId="7">#REF!</definedName>
    <definedName name="________________BTR18">#REF!</definedName>
    <definedName name="________________BTR19" localSheetId="7">#REF!</definedName>
    <definedName name="________________BTR19">#REF!</definedName>
    <definedName name="________________BTR2" localSheetId="7">#REF!</definedName>
    <definedName name="________________BTR2">#REF!</definedName>
    <definedName name="________________BTR20" localSheetId="7">#REF!</definedName>
    <definedName name="________________BTR20">#REF!</definedName>
    <definedName name="________________BTR21" localSheetId="7">#REF!</definedName>
    <definedName name="________________BTR21">#REF!</definedName>
    <definedName name="________________BTR22" localSheetId="7">#REF!</definedName>
    <definedName name="________________BTR22">#REF!</definedName>
    <definedName name="________________BTR23" localSheetId="7">#REF!</definedName>
    <definedName name="________________BTR23">#REF!</definedName>
    <definedName name="________________BTR24" localSheetId="7">#REF!</definedName>
    <definedName name="________________BTR24">#REF!</definedName>
    <definedName name="________________BTR3" localSheetId="7">#REF!</definedName>
    <definedName name="________________BTR3">#REF!</definedName>
    <definedName name="________________BTR4" localSheetId="7">#REF!</definedName>
    <definedName name="________________BTR4">#REF!</definedName>
    <definedName name="________________BTR5" localSheetId="7">#REF!</definedName>
    <definedName name="________________BTR5">#REF!</definedName>
    <definedName name="________________BTR6" localSheetId="7">#REF!</definedName>
    <definedName name="________________BTR6">#REF!</definedName>
    <definedName name="________________BTR7" localSheetId="7">#REF!</definedName>
    <definedName name="________________BTR7">#REF!</definedName>
    <definedName name="________________BTR8" localSheetId="7">#REF!</definedName>
    <definedName name="________________BTR8">#REF!</definedName>
    <definedName name="________________BTR9" localSheetId="7">#REF!</definedName>
    <definedName name="________________BTR9">#REF!</definedName>
    <definedName name="________________BTS1" localSheetId="7">#REF!</definedName>
    <definedName name="________________BTS1">#REF!</definedName>
    <definedName name="________________BTS10" localSheetId="7">#REF!</definedName>
    <definedName name="________________BTS10">#REF!</definedName>
    <definedName name="________________BTS11" localSheetId="7">#REF!</definedName>
    <definedName name="________________BTS11">#REF!</definedName>
    <definedName name="________________BTS12" localSheetId="7">#REF!</definedName>
    <definedName name="________________BTS12">#REF!</definedName>
    <definedName name="________________BTS13" localSheetId="7">#REF!</definedName>
    <definedName name="________________BTS13">#REF!</definedName>
    <definedName name="________________BTS14" localSheetId="7">#REF!</definedName>
    <definedName name="________________BTS14">#REF!</definedName>
    <definedName name="________________BTS15" localSheetId="7">#REF!</definedName>
    <definedName name="________________BTS15">#REF!</definedName>
    <definedName name="________________BTS16" localSheetId="7">#REF!</definedName>
    <definedName name="________________BTS16">#REF!</definedName>
    <definedName name="________________BTS17" localSheetId="7">#REF!</definedName>
    <definedName name="________________BTS17">#REF!</definedName>
    <definedName name="________________BTS18" localSheetId="7">#REF!</definedName>
    <definedName name="________________BTS18">#REF!</definedName>
    <definedName name="________________BTS19" localSheetId="7">#REF!</definedName>
    <definedName name="________________BTS19">#REF!</definedName>
    <definedName name="________________BTS2" localSheetId="7">#REF!</definedName>
    <definedName name="________________BTS2">#REF!</definedName>
    <definedName name="________________BTS20" localSheetId="7">#REF!</definedName>
    <definedName name="________________BTS20">#REF!</definedName>
    <definedName name="________________BTS21" localSheetId="7">#REF!</definedName>
    <definedName name="________________BTS21">#REF!</definedName>
    <definedName name="________________BTS22" localSheetId="7">#REF!</definedName>
    <definedName name="________________BTS22">#REF!</definedName>
    <definedName name="________________BTS23" localSheetId="7">#REF!</definedName>
    <definedName name="________________BTS23">#REF!</definedName>
    <definedName name="________________BTS24" localSheetId="7">#REF!</definedName>
    <definedName name="________________BTS24">#REF!</definedName>
    <definedName name="________________BTS3" localSheetId="7">#REF!</definedName>
    <definedName name="________________BTS3">#REF!</definedName>
    <definedName name="________________BTS4" localSheetId="7">#REF!</definedName>
    <definedName name="________________BTS4">#REF!</definedName>
    <definedName name="________________BTS5" localSheetId="7">#REF!</definedName>
    <definedName name="________________BTS5">#REF!</definedName>
    <definedName name="________________BTS6" localSheetId="7">#REF!</definedName>
    <definedName name="________________BTS6">#REF!</definedName>
    <definedName name="________________BTS7" localSheetId="7">#REF!</definedName>
    <definedName name="________________BTS7">#REF!</definedName>
    <definedName name="________________BTS8" localSheetId="7">#REF!</definedName>
    <definedName name="________________BTS8">#REF!</definedName>
    <definedName name="________________BTS9" localSheetId="7">#REF!</definedName>
    <definedName name="________________BTS9">#REF!</definedName>
    <definedName name="________________can430">40.73</definedName>
    <definedName name="________________can435">43.3</definedName>
    <definedName name="________________CCW1">[9]DATA!$H$67</definedName>
    <definedName name="________________CCW2">[9]DATA!$H$97</definedName>
    <definedName name="________________cur1">[2]r!$F$30</definedName>
    <definedName name="________________GBS11" localSheetId="7">#REF!</definedName>
    <definedName name="________________GBS11">#REF!</definedName>
    <definedName name="________________GBS110" localSheetId="7">#REF!</definedName>
    <definedName name="________________GBS110">#REF!</definedName>
    <definedName name="________________GBS111" localSheetId="7">#REF!</definedName>
    <definedName name="________________GBS111">#REF!</definedName>
    <definedName name="________________GBS112" localSheetId="7">#REF!</definedName>
    <definedName name="________________GBS112">#REF!</definedName>
    <definedName name="________________GBS113" localSheetId="7">#REF!</definedName>
    <definedName name="________________GBS113">#REF!</definedName>
    <definedName name="________________GBS114" localSheetId="7">#REF!</definedName>
    <definedName name="________________GBS114">#REF!</definedName>
    <definedName name="________________GBS115" localSheetId="7">#REF!</definedName>
    <definedName name="________________GBS115">#REF!</definedName>
    <definedName name="________________GBS116" localSheetId="7">#REF!</definedName>
    <definedName name="________________GBS116">#REF!</definedName>
    <definedName name="________________GBS117" localSheetId="7">#REF!</definedName>
    <definedName name="________________GBS117">#REF!</definedName>
    <definedName name="________________GBS118" localSheetId="7">#REF!</definedName>
    <definedName name="________________GBS118">#REF!</definedName>
    <definedName name="________________GBS119" localSheetId="7">#REF!</definedName>
    <definedName name="________________GBS119">#REF!</definedName>
    <definedName name="________________GBS12" localSheetId="7">#REF!</definedName>
    <definedName name="________________GBS12">#REF!</definedName>
    <definedName name="________________GBS120" localSheetId="7">#REF!</definedName>
    <definedName name="________________GBS120">#REF!</definedName>
    <definedName name="________________GBS121" localSheetId="7">#REF!</definedName>
    <definedName name="________________GBS121">#REF!</definedName>
    <definedName name="________________GBS122" localSheetId="7">#REF!</definedName>
    <definedName name="________________GBS122">#REF!</definedName>
    <definedName name="________________GBS123" localSheetId="7">#REF!</definedName>
    <definedName name="________________GBS123">#REF!</definedName>
    <definedName name="________________GBS124" localSheetId="7">#REF!</definedName>
    <definedName name="________________GBS124">#REF!</definedName>
    <definedName name="________________GBS13" localSheetId="7">#REF!</definedName>
    <definedName name="________________GBS13">#REF!</definedName>
    <definedName name="________________GBS14" localSheetId="7">#REF!</definedName>
    <definedName name="________________GBS14">#REF!</definedName>
    <definedName name="________________GBS15" localSheetId="7">#REF!</definedName>
    <definedName name="________________GBS15">#REF!</definedName>
    <definedName name="________________GBS16" localSheetId="7">#REF!</definedName>
    <definedName name="________________GBS16">#REF!</definedName>
    <definedName name="________________GBS17" localSheetId="7">#REF!</definedName>
    <definedName name="________________GBS17">#REF!</definedName>
    <definedName name="________________GBS18" localSheetId="7">#REF!</definedName>
    <definedName name="________________GBS18">#REF!</definedName>
    <definedName name="________________GBS19" localSheetId="7">#REF!</definedName>
    <definedName name="________________GBS19">#REF!</definedName>
    <definedName name="________________GBS21" localSheetId="7">#REF!</definedName>
    <definedName name="________________GBS21">#REF!</definedName>
    <definedName name="________________GBS210" localSheetId="7">#REF!</definedName>
    <definedName name="________________GBS210">#REF!</definedName>
    <definedName name="________________GBS211" localSheetId="7">#REF!</definedName>
    <definedName name="________________GBS211">#REF!</definedName>
    <definedName name="________________GBS212" localSheetId="7">#REF!</definedName>
    <definedName name="________________GBS212">#REF!</definedName>
    <definedName name="________________GBS213" localSheetId="7">#REF!</definedName>
    <definedName name="________________GBS213">#REF!</definedName>
    <definedName name="________________GBS214" localSheetId="7">#REF!</definedName>
    <definedName name="________________GBS214">#REF!</definedName>
    <definedName name="________________GBS215" localSheetId="7">#REF!</definedName>
    <definedName name="________________GBS215">#REF!</definedName>
    <definedName name="________________GBS216" localSheetId="7">#REF!</definedName>
    <definedName name="________________GBS216">#REF!</definedName>
    <definedName name="________________GBS217" localSheetId="7">#REF!</definedName>
    <definedName name="________________GBS217">#REF!</definedName>
    <definedName name="________________GBS218" localSheetId="7">#REF!</definedName>
    <definedName name="________________GBS218">#REF!</definedName>
    <definedName name="________________GBS219" localSheetId="7">#REF!</definedName>
    <definedName name="________________GBS219">#REF!</definedName>
    <definedName name="________________GBS22" localSheetId="7">#REF!</definedName>
    <definedName name="________________GBS22">#REF!</definedName>
    <definedName name="________________GBS220" localSheetId="7">#REF!</definedName>
    <definedName name="________________GBS220">#REF!</definedName>
    <definedName name="________________GBS221" localSheetId="7">#REF!</definedName>
    <definedName name="________________GBS221">#REF!</definedName>
    <definedName name="________________GBS222" localSheetId="7">#REF!</definedName>
    <definedName name="________________GBS222">#REF!</definedName>
    <definedName name="________________GBS223" localSheetId="7">#REF!</definedName>
    <definedName name="________________GBS223">#REF!</definedName>
    <definedName name="________________GBS224" localSheetId="7">#REF!</definedName>
    <definedName name="________________GBS224">#REF!</definedName>
    <definedName name="________________GBS23" localSheetId="7">#REF!</definedName>
    <definedName name="________________GBS23">#REF!</definedName>
    <definedName name="________________GBS24" localSheetId="7">#REF!</definedName>
    <definedName name="________________GBS24">#REF!</definedName>
    <definedName name="________________GBS25" localSheetId="7">#REF!</definedName>
    <definedName name="________________GBS25">#REF!</definedName>
    <definedName name="________________GBS26" localSheetId="7">#REF!</definedName>
    <definedName name="________________GBS26">#REF!</definedName>
    <definedName name="________________GBS27" localSheetId="7">#REF!</definedName>
    <definedName name="________________GBS27">#REF!</definedName>
    <definedName name="________________GBS28" localSheetId="7">#REF!</definedName>
    <definedName name="________________GBS28">#REF!</definedName>
    <definedName name="________________GBS29" localSheetId="7">#REF!</definedName>
    <definedName name="________________GBS29">#REF!</definedName>
    <definedName name="________________imp1">[11]DATA_PRG!$H$245</definedName>
    <definedName name="________________knr2" localSheetId="7">#REF!</definedName>
    <definedName name="________________knr2">#REF!</definedName>
    <definedName name="________________l1">[3]leads!$A$3:$E$108</definedName>
    <definedName name="________________l12" localSheetId="7">#REF!</definedName>
    <definedName name="________________l12">#REF!</definedName>
    <definedName name="________________l2">[2]r!$F$29</definedName>
    <definedName name="________________l3" localSheetId="7">#REF!</definedName>
    <definedName name="________________l3">#REF!</definedName>
    <definedName name="________________l4">[4]Sheet1!$W$2:$Y$103</definedName>
    <definedName name="________________l5" localSheetId="7">#REF!</definedName>
    <definedName name="________________l5">#REF!</definedName>
    <definedName name="________________l6">[2]r!$F$4</definedName>
    <definedName name="________________l7">[5]r!$F$4</definedName>
    <definedName name="________________l8">[2]r!$F$2</definedName>
    <definedName name="________________l9">[2]r!$F$3</definedName>
    <definedName name="________________LJ6">[9]DATA!$H$245</definedName>
    <definedName name="________________lj600" localSheetId="7">#REF!</definedName>
    <definedName name="________________lj600">#REF!</definedName>
    <definedName name="________________lj900" localSheetId="7">#REF!</definedName>
    <definedName name="________________lj900">#REF!</definedName>
    <definedName name="________________LL3" localSheetId="7">#REF!</definedName>
    <definedName name="________________LL3">#REF!</definedName>
    <definedName name="________________LSO24" localSheetId="7">[10]Lead!#REF!</definedName>
    <definedName name="________________LSO24">[10]Lead!#REF!</definedName>
    <definedName name="________________MA1" localSheetId="7">#REF!</definedName>
    <definedName name="________________MA1">#REF!</definedName>
    <definedName name="________________MA2" localSheetId="7">#REF!</definedName>
    <definedName name="________________MA2">#REF!</definedName>
    <definedName name="________________Met22" localSheetId="7">#REF!</definedName>
    <definedName name="________________Met22">#REF!</definedName>
    <definedName name="________________Met45" localSheetId="7">#REF!</definedName>
    <definedName name="________________Met45">#REF!</definedName>
    <definedName name="________________MEt55" localSheetId="7">#REF!</definedName>
    <definedName name="________________MEt55">#REF!</definedName>
    <definedName name="________________Met63" localSheetId="7">#REF!</definedName>
    <definedName name="________________Met63">#REF!</definedName>
    <definedName name="________________ML21" localSheetId="7">#REF!</definedName>
    <definedName name="________________ML21">#REF!</definedName>
    <definedName name="________________ML210" localSheetId="7">#REF!</definedName>
    <definedName name="________________ML210">#REF!</definedName>
    <definedName name="________________ML211" localSheetId="7">#REF!</definedName>
    <definedName name="________________ML211">#REF!</definedName>
    <definedName name="________________ML212" localSheetId="7">#REF!</definedName>
    <definedName name="________________ML212">#REF!</definedName>
    <definedName name="________________ML213" localSheetId="7">#REF!</definedName>
    <definedName name="________________ML213">#REF!</definedName>
    <definedName name="________________ML214" localSheetId="7">#REF!</definedName>
    <definedName name="________________ML214">#REF!</definedName>
    <definedName name="________________ML215" localSheetId="7">#REF!</definedName>
    <definedName name="________________ML215">#REF!</definedName>
    <definedName name="________________ML216" localSheetId="7">#REF!</definedName>
    <definedName name="________________ML216">#REF!</definedName>
    <definedName name="________________ML217" localSheetId="7">#REF!</definedName>
    <definedName name="________________ML217">#REF!</definedName>
    <definedName name="________________ML218" localSheetId="7">#REF!</definedName>
    <definedName name="________________ML218">#REF!</definedName>
    <definedName name="________________ML219" localSheetId="7">#REF!</definedName>
    <definedName name="________________ML219">#REF!</definedName>
    <definedName name="________________ML22" localSheetId="7">#REF!</definedName>
    <definedName name="________________ML22">#REF!</definedName>
    <definedName name="________________ML220" localSheetId="7">#REF!</definedName>
    <definedName name="________________ML220">#REF!</definedName>
    <definedName name="________________ML221" localSheetId="7">#REF!</definedName>
    <definedName name="________________ML221">#REF!</definedName>
    <definedName name="________________ML222" localSheetId="7">#REF!</definedName>
    <definedName name="________________ML222">#REF!</definedName>
    <definedName name="________________ML223" localSheetId="7">#REF!</definedName>
    <definedName name="________________ML223">#REF!</definedName>
    <definedName name="________________ML224" localSheetId="7">#REF!</definedName>
    <definedName name="________________ML224">#REF!</definedName>
    <definedName name="________________ML23" localSheetId="7">#REF!</definedName>
    <definedName name="________________ML23">#REF!</definedName>
    <definedName name="________________ML24" localSheetId="7">#REF!</definedName>
    <definedName name="________________ML24">#REF!</definedName>
    <definedName name="________________ML25" localSheetId="7">#REF!</definedName>
    <definedName name="________________ML25">#REF!</definedName>
    <definedName name="________________ML26" localSheetId="7">#REF!</definedName>
    <definedName name="________________ML26">#REF!</definedName>
    <definedName name="________________ML27" localSheetId="7">#REF!</definedName>
    <definedName name="________________ML27">#REF!</definedName>
    <definedName name="________________ML28" localSheetId="7">#REF!</definedName>
    <definedName name="________________ML28">#REF!</definedName>
    <definedName name="________________ML29" localSheetId="7">#REF!</definedName>
    <definedName name="________________ML29">#REF!</definedName>
    <definedName name="________________ML31" localSheetId="7">#REF!</definedName>
    <definedName name="________________ML31">#REF!</definedName>
    <definedName name="________________ML310" localSheetId="7">#REF!</definedName>
    <definedName name="________________ML310">#REF!</definedName>
    <definedName name="________________ML311" localSheetId="7">#REF!</definedName>
    <definedName name="________________ML311">#REF!</definedName>
    <definedName name="________________ML312" localSheetId="7">#REF!</definedName>
    <definedName name="________________ML312">#REF!</definedName>
    <definedName name="________________ML313" localSheetId="7">#REF!</definedName>
    <definedName name="________________ML313">#REF!</definedName>
    <definedName name="________________ML314" localSheetId="7">#REF!</definedName>
    <definedName name="________________ML314">#REF!</definedName>
    <definedName name="________________ML315" localSheetId="7">#REF!</definedName>
    <definedName name="________________ML315">#REF!</definedName>
    <definedName name="________________ML316" localSheetId="7">#REF!</definedName>
    <definedName name="________________ML316">#REF!</definedName>
    <definedName name="________________ML317" localSheetId="7">#REF!</definedName>
    <definedName name="________________ML317">#REF!</definedName>
    <definedName name="________________ML318" localSheetId="7">#REF!</definedName>
    <definedName name="________________ML318">#REF!</definedName>
    <definedName name="________________ML319" localSheetId="7">#REF!</definedName>
    <definedName name="________________ML319">#REF!</definedName>
    <definedName name="________________ML32" localSheetId="7">#REF!</definedName>
    <definedName name="________________ML32">#REF!</definedName>
    <definedName name="________________ML320" localSheetId="7">#REF!</definedName>
    <definedName name="________________ML320">#REF!</definedName>
    <definedName name="________________ML321" localSheetId="7">#REF!</definedName>
    <definedName name="________________ML321">#REF!</definedName>
    <definedName name="________________ML322" localSheetId="7">#REF!</definedName>
    <definedName name="________________ML322">#REF!</definedName>
    <definedName name="________________ML323" localSheetId="7">#REF!</definedName>
    <definedName name="________________ML323">#REF!</definedName>
    <definedName name="________________ML324" localSheetId="7">#REF!</definedName>
    <definedName name="________________ML324">#REF!</definedName>
    <definedName name="________________ML33" localSheetId="7">#REF!</definedName>
    <definedName name="________________ML33">#REF!</definedName>
    <definedName name="________________ML34" localSheetId="7">#REF!</definedName>
    <definedName name="________________ML34">#REF!</definedName>
    <definedName name="________________ML35" localSheetId="7">#REF!</definedName>
    <definedName name="________________ML35">#REF!</definedName>
    <definedName name="________________ML36" localSheetId="7">#REF!</definedName>
    <definedName name="________________ML36">#REF!</definedName>
    <definedName name="________________ML37" localSheetId="7">#REF!</definedName>
    <definedName name="________________ML37">#REF!</definedName>
    <definedName name="________________ML38" localSheetId="7">#REF!</definedName>
    <definedName name="________________ML38">#REF!</definedName>
    <definedName name="________________ML39" localSheetId="7">#REF!</definedName>
    <definedName name="________________ML39">#REF!</definedName>
    <definedName name="________________ML7" localSheetId="7">#REF!</definedName>
    <definedName name="________________ML7">#REF!</definedName>
    <definedName name="________________ML8" localSheetId="7">#REF!</definedName>
    <definedName name="________________ML8">#REF!</definedName>
    <definedName name="________________ML9" localSheetId="7">#REF!</definedName>
    <definedName name="________________ML9">#REF!</definedName>
    <definedName name="________________mm1">[6]r!$F$4</definedName>
    <definedName name="________________mm1000" localSheetId="7">#REF!</definedName>
    <definedName name="________________mm1000">#REF!</definedName>
    <definedName name="________________mm11">[2]r!$F$4</definedName>
    <definedName name="________________mm111">[5]r!$F$4</definedName>
    <definedName name="________________mm600" localSheetId="7">#REF!</definedName>
    <definedName name="________________mm600">#REF!</definedName>
    <definedName name="________________mm800" localSheetId="7">#REF!</definedName>
    <definedName name="________________mm800">#REF!</definedName>
    <definedName name="________________PC1" localSheetId="7">#REF!</definedName>
    <definedName name="________________PC1">#REF!</definedName>
    <definedName name="________________PC10" localSheetId="7">#REF!</definedName>
    <definedName name="________________PC10">#REF!</definedName>
    <definedName name="________________PC11" localSheetId="7">#REF!</definedName>
    <definedName name="________________PC11">#REF!</definedName>
    <definedName name="________________PC12" localSheetId="7">#REF!</definedName>
    <definedName name="________________PC12">#REF!</definedName>
    <definedName name="________________PC13" localSheetId="7">#REF!</definedName>
    <definedName name="________________PC13">#REF!</definedName>
    <definedName name="________________PC14" localSheetId="7">#REF!</definedName>
    <definedName name="________________PC14">#REF!</definedName>
    <definedName name="________________PC15" localSheetId="7">#REF!</definedName>
    <definedName name="________________PC15">#REF!</definedName>
    <definedName name="________________PC16" localSheetId="7">#REF!</definedName>
    <definedName name="________________PC16">#REF!</definedName>
    <definedName name="________________PC17" localSheetId="7">#REF!</definedName>
    <definedName name="________________PC17">#REF!</definedName>
    <definedName name="________________PC18" localSheetId="7">#REF!</definedName>
    <definedName name="________________PC18">#REF!</definedName>
    <definedName name="________________PC19" localSheetId="7">#REF!</definedName>
    <definedName name="________________PC19">#REF!</definedName>
    <definedName name="________________pc2" localSheetId="7">#REF!</definedName>
    <definedName name="________________pc2">#REF!</definedName>
    <definedName name="________________PC21" localSheetId="7">#REF!</definedName>
    <definedName name="________________PC21">#REF!</definedName>
    <definedName name="________________PC22" localSheetId="7">#REF!</definedName>
    <definedName name="________________PC22">#REF!</definedName>
    <definedName name="________________PC23" localSheetId="7">#REF!</definedName>
    <definedName name="________________PC23">#REF!</definedName>
    <definedName name="________________PC24" localSheetId="7">#REF!</definedName>
    <definedName name="________________PC24">#REF!</definedName>
    <definedName name="________________PC3" localSheetId="7">#REF!</definedName>
    <definedName name="________________PC3">#REF!</definedName>
    <definedName name="________________PC4" localSheetId="7">#REF!</definedName>
    <definedName name="________________PC4">#REF!</definedName>
    <definedName name="________________PC5" localSheetId="7">#REF!</definedName>
    <definedName name="________________PC5">#REF!</definedName>
    <definedName name="________________PC6" localSheetId="7">#REF!</definedName>
    <definedName name="________________PC6">#REF!</definedName>
    <definedName name="________________pc600" localSheetId="7">#REF!</definedName>
    <definedName name="________________pc600">#REF!</definedName>
    <definedName name="________________PC7" localSheetId="7">#REF!</definedName>
    <definedName name="________________PC7">#REF!</definedName>
    <definedName name="________________PC8" localSheetId="7">#REF!</definedName>
    <definedName name="________________PC8">#REF!</definedName>
    <definedName name="________________PC9" localSheetId="7">#REF!</definedName>
    <definedName name="________________PC9">#REF!</definedName>
    <definedName name="________________pc900" localSheetId="7">#REF!</definedName>
    <definedName name="________________pc900">#REF!</definedName>
    <definedName name="________________pla4">[12]DATA_PRG!$H$269</definedName>
    <definedName name="________________pv2" localSheetId="7">#REF!</definedName>
    <definedName name="________________pv2">#REF!</definedName>
    <definedName name="________________rr3">[7]v!$A$2:$E$51</definedName>
    <definedName name="________________rrr1">[7]r!$B$1:$I$145</definedName>
    <definedName name="________________SP10">[13]Sheet1!$C$18</definedName>
    <definedName name="________________SP16">[13]Sheet1!$C$24</definedName>
    <definedName name="________________SP7">[13]Sheet1!$C$15</definedName>
    <definedName name="________________ss12">[8]rdamdata!$J$8</definedName>
    <definedName name="________________ss20">[8]rdamdata!$J$7</definedName>
    <definedName name="________________ss40">[8]rdamdata!$J$6</definedName>
    <definedName name="________________var1" localSheetId="7">#REF!</definedName>
    <definedName name="________________var1">#REF!</definedName>
    <definedName name="________________var4" localSheetId="7">#REF!</definedName>
    <definedName name="________________var4">#REF!</definedName>
    <definedName name="_______________bla1">[1]leads!$H$7</definedName>
    <definedName name="_______________BSG100" localSheetId="7">#REF!</definedName>
    <definedName name="_______________BSG100">#REF!</definedName>
    <definedName name="_______________BSG150" localSheetId="7">#REF!</definedName>
    <definedName name="_______________BSG150">#REF!</definedName>
    <definedName name="_______________BSG5" localSheetId="7">#REF!</definedName>
    <definedName name="_______________BSG5">#REF!</definedName>
    <definedName name="_______________BSG75" localSheetId="7">#REF!</definedName>
    <definedName name="_______________BSG75">#REF!</definedName>
    <definedName name="_______________BTC1" localSheetId="7">#REF!</definedName>
    <definedName name="_______________BTC1">#REF!</definedName>
    <definedName name="_______________BTC10" localSheetId="7">#REF!</definedName>
    <definedName name="_______________BTC10">#REF!</definedName>
    <definedName name="_______________BTC11" localSheetId="7">#REF!</definedName>
    <definedName name="_______________BTC11">#REF!</definedName>
    <definedName name="_______________BTC12" localSheetId="7">#REF!</definedName>
    <definedName name="_______________BTC12">#REF!</definedName>
    <definedName name="_______________BTC13" localSheetId="7">#REF!</definedName>
    <definedName name="_______________BTC13">#REF!</definedName>
    <definedName name="_______________BTC14" localSheetId="7">#REF!</definedName>
    <definedName name="_______________BTC14">#REF!</definedName>
    <definedName name="_______________BTC15" localSheetId="7">#REF!</definedName>
    <definedName name="_______________BTC15">#REF!</definedName>
    <definedName name="_______________BTC16" localSheetId="7">#REF!</definedName>
    <definedName name="_______________BTC16">#REF!</definedName>
    <definedName name="_______________BTC17" localSheetId="7">#REF!</definedName>
    <definedName name="_______________BTC17">#REF!</definedName>
    <definedName name="_______________BTC18" localSheetId="7">#REF!</definedName>
    <definedName name="_______________BTC18">#REF!</definedName>
    <definedName name="_______________BTC19" localSheetId="7">#REF!</definedName>
    <definedName name="_______________BTC19">#REF!</definedName>
    <definedName name="_______________BTC2" localSheetId="7">#REF!</definedName>
    <definedName name="_______________BTC2">#REF!</definedName>
    <definedName name="_______________BTC20" localSheetId="7">#REF!</definedName>
    <definedName name="_______________BTC20">#REF!</definedName>
    <definedName name="_______________BTC21" localSheetId="7">#REF!</definedName>
    <definedName name="_______________BTC21">#REF!</definedName>
    <definedName name="_______________BTC22" localSheetId="7">#REF!</definedName>
    <definedName name="_______________BTC22">#REF!</definedName>
    <definedName name="_______________BTC23" localSheetId="7">#REF!</definedName>
    <definedName name="_______________BTC23">#REF!</definedName>
    <definedName name="_______________BTC24" localSheetId="7">#REF!</definedName>
    <definedName name="_______________BTC24">#REF!</definedName>
    <definedName name="_______________BTC3" localSheetId="7">#REF!</definedName>
    <definedName name="_______________BTC3">#REF!</definedName>
    <definedName name="_______________BTC4" localSheetId="7">#REF!</definedName>
    <definedName name="_______________BTC4">#REF!</definedName>
    <definedName name="_______________BTC5" localSheetId="7">#REF!</definedName>
    <definedName name="_______________BTC5">#REF!</definedName>
    <definedName name="_______________BTC6" localSheetId="7">#REF!</definedName>
    <definedName name="_______________BTC6">#REF!</definedName>
    <definedName name="_______________BTC7" localSheetId="7">#REF!</definedName>
    <definedName name="_______________BTC7">#REF!</definedName>
    <definedName name="_______________BTC8" localSheetId="7">#REF!</definedName>
    <definedName name="_______________BTC8">#REF!</definedName>
    <definedName name="_______________BTC9" localSheetId="7">#REF!</definedName>
    <definedName name="_______________BTC9">#REF!</definedName>
    <definedName name="_______________BTR1" localSheetId="7">#REF!</definedName>
    <definedName name="_______________BTR1">#REF!</definedName>
    <definedName name="_______________BTR10" localSheetId="7">#REF!</definedName>
    <definedName name="_______________BTR10">#REF!</definedName>
    <definedName name="_______________BTR11" localSheetId="7">#REF!</definedName>
    <definedName name="_______________BTR11">#REF!</definedName>
    <definedName name="_______________BTR12" localSheetId="7">#REF!</definedName>
    <definedName name="_______________BTR12">#REF!</definedName>
    <definedName name="_______________BTR13" localSheetId="7">#REF!</definedName>
    <definedName name="_______________BTR13">#REF!</definedName>
    <definedName name="_______________BTR14" localSheetId="7">#REF!</definedName>
    <definedName name="_______________BTR14">#REF!</definedName>
    <definedName name="_______________BTR15" localSheetId="7">#REF!</definedName>
    <definedName name="_______________BTR15">#REF!</definedName>
    <definedName name="_______________BTR16" localSheetId="7">#REF!</definedName>
    <definedName name="_______________BTR16">#REF!</definedName>
    <definedName name="_______________BTR17" localSheetId="7">#REF!</definedName>
    <definedName name="_______________BTR17">#REF!</definedName>
    <definedName name="_______________BTR18" localSheetId="7">#REF!</definedName>
    <definedName name="_______________BTR18">#REF!</definedName>
    <definedName name="_______________BTR19" localSheetId="7">#REF!</definedName>
    <definedName name="_______________BTR19">#REF!</definedName>
    <definedName name="_______________BTR2" localSheetId="7">#REF!</definedName>
    <definedName name="_______________BTR2">#REF!</definedName>
    <definedName name="_______________BTR20" localSheetId="7">#REF!</definedName>
    <definedName name="_______________BTR20">#REF!</definedName>
    <definedName name="_______________BTR21" localSheetId="7">#REF!</definedName>
    <definedName name="_______________BTR21">#REF!</definedName>
    <definedName name="_______________BTR22" localSheetId="7">#REF!</definedName>
    <definedName name="_______________BTR22">#REF!</definedName>
    <definedName name="_______________BTR23" localSheetId="7">#REF!</definedName>
    <definedName name="_______________BTR23">#REF!</definedName>
    <definedName name="_______________BTR24" localSheetId="7">#REF!</definedName>
    <definedName name="_______________BTR24">#REF!</definedName>
    <definedName name="_______________BTR3" localSheetId="7">#REF!</definedName>
    <definedName name="_______________BTR3">#REF!</definedName>
    <definedName name="_______________BTR4" localSheetId="7">#REF!</definedName>
    <definedName name="_______________BTR4">#REF!</definedName>
    <definedName name="_______________BTR5" localSheetId="7">#REF!</definedName>
    <definedName name="_______________BTR5">#REF!</definedName>
    <definedName name="_______________BTR6" localSheetId="7">#REF!</definedName>
    <definedName name="_______________BTR6">#REF!</definedName>
    <definedName name="_______________BTR7" localSheetId="7">#REF!</definedName>
    <definedName name="_______________BTR7">#REF!</definedName>
    <definedName name="_______________BTR8" localSheetId="7">#REF!</definedName>
    <definedName name="_______________BTR8">#REF!</definedName>
    <definedName name="_______________BTR9" localSheetId="7">#REF!</definedName>
    <definedName name="_______________BTR9">#REF!</definedName>
    <definedName name="_______________BTS1" localSheetId="7">#REF!</definedName>
    <definedName name="_______________BTS1">#REF!</definedName>
    <definedName name="_______________BTS10" localSheetId="7">#REF!</definedName>
    <definedName name="_______________BTS10">#REF!</definedName>
    <definedName name="_______________BTS11" localSheetId="7">#REF!</definedName>
    <definedName name="_______________BTS11">#REF!</definedName>
    <definedName name="_______________BTS12" localSheetId="7">#REF!</definedName>
    <definedName name="_______________BTS12">#REF!</definedName>
    <definedName name="_______________BTS13" localSheetId="7">#REF!</definedName>
    <definedName name="_______________BTS13">#REF!</definedName>
    <definedName name="_______________BTS14" localSheetId="7">#REF!</definedName>
    <definedName name="_______________BTS14">#REF!</definedName>
    <definedName name="_______________BTS15" localSheetId="7">#REF!</definedName>
    <definedName name="_______________BTS15">#REF!</definedName>
    <definedName name="_______________BTS16" localSheetId="7">#REF!</definedName>
    <definedName name="_______________BTS16">#REF!</definedName>
    <definedName name="_______________BTS17" localSheetId="7">#REF!</definedName>
    <definedName name="_______________BTS17">#REF!</definedName>
    <definedName name="_______________BTS18" localSheetId="7">#REF!</definedName>
    <definedName name="_______________BTS18">#REF!</definedName>
    <definedName name="_______________BTS19" localSheetId="7">#REF!</definedName>
    <definedName name="_______________BTS19">#REF!</definedName>
    <definedName name="_______________BTS2" localSheetId="7">#REF!</definedName>
    <definedName name="_______________BTS2">#REF!</definedName>
    <definedName name="_______________BTS20" localSheetId="7">#REF!</definedName>
    <definedName name="_______________BTS20">#REF!</definedName>
    <definedName name="_______________BTS21" localSheetId="7">#REF!</definedName>
    <definedName name="_______________BTS21">#REF!</definedName>
    <definedName name="_______________BTS22" localSheetId="7">#REF!</definedName>
    <definedName name="_______________BTS22">#REF!</definedName>
    <definedName name="_______________BTS23" localSheetId="7">#REF!</definedName>
    <definedName name="_______________BTS23">#REF!</definedName>
    <definedName name="_______________BTS24" localSheetId="7">#REF!</definedName>
    <definedName name="_______________BTS24">#REF!</definedName>
    <definedName name="_______________BTS3" localSheetId="7">#REF!</definedName>
    <definedName name="_______________BTS3">#REF!</definedName>
    <definedName name="_______________BTS4" localSheetId="7">#REF!</definedName>
    <definedName name="_______________BTS4">#REF!</definedName>
    <definedName name="_______________BTS5" localSheetId="7">#REF!</definedName>
    <definedName name="_______________BTS5">#REF!</definedName>
    <definedName name="_______________BTS6" localSheetId="7">#REF!</definedName>
    <definedName name="_______________BTS6">#REF!</definedName>
    <definedName name="_______________BTS7" localSheetId="7">#REF!</definedName>
    <definedName name="_______________BTS7">#REF!</definedName>
    <definedName name="_______________BTS8" localSheetId="7">#REF!</definedName>
    <definedName name="_______________BTS8">#REF!</definedName>
    <definedName name="_______________BTS9" localSheetId="7">#REF!</definedName>
    <definedName name="_______________BTS9">#REF!</definedName>
    <definedName name="_______________can430">40.73</definedName>
    <definedName name="_______________can435">43.3</definedName>
    <definedName name="_______________CCW1">[9]DATA!$H$67</definedName>
    <definedName name="_______________CCW2">[9]DATA!$H$97</definedName>
    <definedName name="_______________cur1">[2]r!$F$30</definedName>
    <definedName name="_______________G120907" localSheetId="7">[16]Data!#REF!</definedName>
    <definedName name="_______________G120907">[16]Data!#REF!</definedName>
    <definedName name="_______________GBS110" localSheetId="7">#REF!</definedName>
    <definedName name="_______________GBS110">#REF!</definedName>
    <definedName name="_______________GBS111" localSheetId="7">#REF!</definedName>
    <definedName name="_______________GBS111">#REF!</definedName>
    <definedName name="_______________GBS112" localSheetId="7">#REF!</definedName>
    <definedName name="_______________GBS112">#REF!</definedName>
    <definedName name="_______________GBS113" localSheetId="7">#REF!</definedName>
    <definedName name="_______________GBS113">#REF!</definedName>
    <definedName name="_______________GBS114" localSheetId="7">#REF!</definedName>
    <definedName name="_______________GBS114">#REF!</definedName>
    <definedName name="_______________GBS115" localSheetId="7">#REF!</definedName>
    <definedName name="_______________GBS115">#REF!</definedName>
    <definedName name="_______________GBS116" localSheetId="7">#REF!</definedName>
    <definedName name="_______________GBS116">#REF!</definedName>
    <definedName name="_______________GBS117" localSheetId="7">#REF!</definedName>
    <definedName name="_______________GBS117">#REF!</definedName>
    <definedName name="_______________GBS118" localSheetId="7">#REF!</definedName>
    <definedName name="_______________GBS118">#REF!</definedName>
    <definedName name="_______________GBS119" localSheetId="7">#REF!</definedName>
    <definedName name="_______________GBS119">#REF!</definedName>
    <definedName name="_______________GBS12" localSheetId="7">#REF!</definedName>
    <definedName name="_______________GBS12">#REF!</definedName>
    <definedName name="_______________GBS120" localSheetId="7">#REF!</definedName>
    <definedName name="_______________GBS120">#REF!</definedName>
    <definedName name="_______________GBS121" localSheetId="7">#REF!</definedName>
    <definedName name="_______________GBS121">#REF!</definedName>
    <definedName name="_______________GBS122" localSheetId="7">#REF!</definedName>
    <definedName name="_______________GBS122">#REF!</definedName>
    <definedName name="_______________GBS123" localSheetId="7">#REF!</definedName>
    <definedName name="_______________GBS123">#REF!</definedName>
    <definedName name="_______________GBS124" localSheetId="7">#REF!</definedName>
    <definedName name="_______________GBS124">#REF!</definedName>
    <definedName name="_______________GBS13" localSheetId="7">#REF!</definedName>
    <definedName name="_______________GBS13">#REF!</definedName>
    <definedName name="_______________GBS14" localSheetId="7">#REF!</definedName>
    <definedName name="_______________GBS14">#REF!</definedName>
    <definedName name="_______________GBS15" localSheetId="7">#REF!</definedName>
    <definedName name="_______________GBS15">#REF!</definedName>
    <definedName name="_______________GBS16" localSheetId="7">#REF!</definedName>
    <definedName name="_______________GBS16">#REF!</definedName>
    <definedName name="_______________GBS17" localSheetId="7">#REF!</definedName>
    <definedName name="_______________GBS17">#REF!</definedName>
    <definedName name="_______________GBS18" localSheetId="7">#REF!</definedName>
    <definedName name="_______________GBS18">#REF!</definedName>
    <definedName name="_______________GBS19" localSheetId="7">#REF!</definedName>
    <definedName name="_______________GBS19">#REF!</definedName>
    <definedName name="_______________GBS21" localSheetId="7">#REF!</definedName>
    <definedName name="_______________GBS21">#REF!</definedName>
    <definedName name="_______________GBS210" localSheetId="7">#REF!</definedName>
    <definedName name="_______________GBS210">#REF!</definedName>
    <definedName name="_______________GBS211" localSheetId="7">#REF!</definedName>
    <definedName name="_______________GBS211">#REF!</definedName>
    <definedName name="_______________GBS212" localSheetId="7">#REF!</definedName>
    <definedName name="_______________GBS212">#REF!</definedName>
    <definedName name="_______________GBS213" localSheetId="7">#REF!</definedName>
    <definedName name="_______________GBS213">#REF!</definedName>
    <definedName name="_______________GBS214" localSheetId="7">#REF!</definedName>
    <definedName name="_______________GBS214">#REF!</definedName>
    <definedName name="_______________GBS215" localSheetId="7">#REF!</definedName>
    <definedName name="_______________GBS215">#REF!</definedName>
    <definedName name="_______________GBS216" localSheetId="7">#REF!</definedName>
    <definedName name="_______________GBS216">#REF!</definedName>
    <definedName name="_______________GBS217" localSheetId="7">#REF!</definedName>
    <definedName name="_______________GBS217">#REF!</definedName>
    <definedName name="_______________GBS218" localSheetId="7">#REF!</definedName>
    <definedName name="_______________GBS218">#REF!</definedName>
    <definedName name="_______________GBS219" localSheetId="7">#REF!</definedName>
    <definedName name="_______________GBS219">#REF!</definedName>
    <definedName name="_______________GBS22" localSheetId="7">#REF!</definedName>
    <definedName name="_______________GBS22">#REF!</definedName>
    <definedName name="_______________GBS220" localSheetId="7">#REF!</definedName>
    <definedName name="_______________GBS220">#REF!</definedName>
    <definedName name="_______________GBS221" localSheetId="7">#REF!</definedName>
    <definedName name="_______________GBS221">#REF!</definedName>
    <definedName name="_______________GBS222" localSheetId="7">#REF!</definedName>
    <definedName name="_______________GBS222">#REF!</definedName>
    <definedName name="_______________GBS223" localSheetId="7">#REF!</definedName>
    <definedName name="_______________GBS223">#REF!</definedName>
    <definedName name="_______________GBS224" localSheetId="7">#REF!</definedName>
    <definedName name="_______________GBS224">#REF!</definedName>
    <definedName name="_______________GBS23" localSheetId="7">#REF!</definedName>
    <definedName name="_______________GBS23">#REF!</definedName>
    <definedName name="_______________GBS24" localSheetId="7">#REF!</definedName>
    <definedName name="_______________GBS24">#REF!</definedName>
    <definedName name="_______________GBS25" localSheetId="7">#REF!</definedName>
    <definedName name="_______________GBS25">#REF!</definedName>
    <definedName name="_______________GBS26" localSheetId="7">#REF!</definedName>
    <definedName name="_______________GBS26">#REF!</definedName>
    <definedName name="_______________GBS27" localSheetId="7">#REF!</definedName>
    <definedName name="_______________GBS27">#REF!</definedName>
    <definedName name="_______________GBS28" localSheetId="7">#REF!</definedName>
    <definedName name="_______________GBS28">#REF!</definedName>
    <definedName name="_______________GBS29" localSheetId="7">#REF!</definedName>
    <definedName name="_______________GBS29">#REF!</definedName>
    <definedName name="_______________imp1">[11]DATA_PRG!$H$245</definedName>
    <definedName name="_______________knr2" localSheetId="7">#REF!</definedName>
    <definedName name="_______________knr2">#REF!</definedName>
    <definedName name="_______________l1">[3]leads!$A$3:$E$108</definedName>
    <definedName name="_______________l12" localSheetId="7">#REF!</definedName>
    <definedName name="_______________l12">#REF!</definedName>
    <definedName name="_______________l2">[2]r!$F$29</definedName>
    <definedName name="_______________l3" localSheetId="7">#REF!</definedName>
    <definedName name="_______________l3">#REF!</definedName>
    <definedName name="_______________l4">[4]Sheet1!$W$2:$Y$103</definedName>
    <definedName name="_______________l5" localSheetId="7">#REF!</definedName>
    <definedName name="_______________l5">#REF!</definedName>
    <definedName name="_______________l6">[2]r!$F$4</definedName>
    <definedName name="_______________l7">[5]r!$F$4</definedName>
    <definedName name="_______________l8">[2]r!$F$2</definedName>
    <definedName name="_______________l9">[2]r!$F$3</definedName>
    <definedName name="_______________LJ6">[9]DATA!$H$245</definedName>
    <definedName name="_______________lj600" localSheetId="7">#REF!</definedName>
    <definedName name="_______________lj600">#REF!</definedName>
    <definedName name="_______________lj900" localSheetId="7">#REF!</definedName>
    <definedName name="_______________lj900">#REF!</definedName>
    <definedName name="_______________LL3" localSheetId="7">#REF!</definedName>
    <definedName name="_______________LL3">#REF!</definedName>
    <definedName name="_______________LSO24" localSheetId="7">[10]Lead!#REF!</definedName>
    <definedName name="_______________LSO24">[10]Lead!#REF!</definedName>
    <definedName name="_______________MA1" localSheetId="7">#REF!</definedName>
    <definedName name="_______________MA1">#REF!</definedName>
    <definedName name="_______________MA2" localSheetId="7">#REF!</definedName>
    <definedName name="_______________MA2">#REF!</definedName>
    <definedName name="_______________Met22" localSheetId="7">#REF!</definedName>
    <definedName name="_______________Met22">#REF!</definedName>
    <definedName name="_______________Met45" localSheetId="7">#REF!</definedName>
    <definedName name="_______________Met45">#REF!</definedName>
    <definedName name="_______________MEt55" localSheetId="7">#REF!</definedName>
    <definedName name="_______________MEt55">#REF!</definedName>
    <definedName name="_______________Met63" localSheetId="7">#REF!</definedName>
    <definedName name="_______________Met63">#REF!</definedName>
    <definedName name="_______________ML21" localSheetId="7">#REF!</definedName>
    <definedName name="_______________ML21">#REF!</definedName>
    <definedName name="_______________ML210" localSheetId="7">#REF!</definedName>
    <definedName name="_______________ML210">#REF!</definedName>
    <definedName name="_______________ML211" localSheetId="7">#REF!</definedName>
    <definedName name="_______________ML211">#REF!</definedName>
    <definedName name="_______________ML212" localSheetId="7">#REF!</definedName>
    <definedName name="_______________ML212">#REF!</definedName>
    <definedName name="_______________ML213" localSheetId="7">#REF!</definedName>
    <definedName name="_______________ML213">#REF!</definedName>
    <definedName name="_______________ML214" localSheetId="7">#REF!</definedName>
    <definedName name="_______________ML214">#REF!</definedName>
    <definedName name="_______________ML215" localSheetId="7">#REF!</definedName>
    <definedName name="_______________ML215">#REF!</definedName>
    <definedName name="_______________ML216" localSheetId="7">#REF!</definedName>
    <definedName name="_______________ML216">#REF!</definedName>
    <definedName name="_______________ML217" localSheetId="7">#REF!</definedName>
    <definedName name="_______________ML217">#REF!</definedName>
    <definedName name="_______________ML218" localSheetId="7">#REF!</definedName>
    <definedName name="_______________ML218">#REF!</definedName>
    <definedName name="_______________ML219" localSheetId="7">#REF!</definedName>
    <definedName name="_______________ML219">#REF!</definedName>
    <definedName name="_______________ML22" localSheetId="7">#REF!</definedName>
    <definedName name="_______________ML22">#REF!</definedName>
    <definedName name="_______________ML220" localSheetId="7">#REF!</definedName>
    <definedName name="_______________ML220">#REF!</definedName>
    <definedName name="_______________ML221" localSheetId="7">#REF!</definedName>
    <definedName name="_______________ML221">#REF!</definedName>
    <definedName name="_______________ML222" localSheetId="7">#REF!</definedName>
    <definedName name="_______________ML222">#REF!</definedName>
    <definedName name="_______________ML223" localSheetId="7">#REF!</definedName>
    <definedName name="_______________ML223">#REF!</definedName>
    <definedName name="_______________ML224" localSheetId="7">#REF!</definedName>
    <definedName name="_______________ML224">#REF!</definedName>
    <definedName name="_______________ML23" localSheetId="7">#REF!</definedName>
    <definedName name="_______________ML23">#REF!</definedName>
    <definedName name="_______________ML24" localSheetId="7">#REF!</definedName>
    <definedName name="_______________ML24">#REF!</definedName>
    <definedName name="_______________ML25" localSheetId="7">#REF!</definedName>
    <definedName name="_______________ML25">#REF!</definedName>
    <definedName name="_______________ML26" localSheetId="7">#REF!</definedName>
    <definedName name="_______________ML26">#REF!</definedName>
    <definedName name="_______________ML27" localSheetId="7">#REF!</definedName>
    <definedName name="_______________ML27">#REF!</definedName>
    <definedName name="_______________ML28" localSheetId="7">#REF!</definedName>
    <definedName name="_______________ML28">#REF!</definedName>
    <definedName name="_______________ML29" localSheetId="7">#REF!</definedName>
    <definedName name="_______________ML29">#REF!</definedName>
    <definedName name="_______________ML31" localSheetId="7">#REF!</definedName>
    <definedName name="_______________ML31">#REF!</definedName>
    <definedName name="_______________ML310" localSheetId="7">#REF!</definedName>
    <definedName name="_______________ML310">#REF!</definedName>
    <definedName name="_______________ML311" localSheetId="7">#REF!</definedName>
    <definedName name="_______________ML311">#REF!</definedName>
    <definedName name="_______________ML312" localSheetId="7">#REF!</definedName>
    <definedName name="_______________ML312">#REF!</definedName>
    <definedName name="_______________ML313" localSheetId="7">#REF!</definedName>
    <definedName name="_______________ML313">#REF!</definedName>
    <definedName name="_______________ML314" localSheetId="7">#REF!</definedName>
    <definedName name="_______________ML314">#REF!</definedName>
    <definedName name="_______________ML315" localSheetId="7">#REF!</definedName>
    <definedName name="_______________ML315">#REF!</definedName>
    <definedName name="_______________ML316" localSheetId="7">#REF!</definedName>
    <definedName name="_______________ML316">#REF!</definedName>
    <definedName name="_______________ML317" localSheetId="7">#REF!</definedName>
    <definedName name="_______________ML317">#REF!</definedName>
    <definedName name="_______________ML318" localSheetId="7">#REF!</definedName>
    <definedName name="_______________ML318">#REF!</definedName>
    <definedName name="_______________ML319" localSheetId="7">#REF!</definedName>
    <definedName name="_______________ML319">#REF!</definedName>
    <definedName name="_______________ML32" localSheetId="7">#REF!</definedName>
    <definedName name="_______________ML32">#REF!</definedName>
    <definedName name="_______________ML320" localSheetId="7">#REF!</definedName>
    <definedName name="_______________ML320">#REF!</definedName>
    <definedName name="_______________ML321" localSheetId="7">#REF!</definedName>
    <definedName name="_______________ML321">#REF!</definedName>
    <definedName name="_______________ML322" localSheetId="7">#REF!</definedName>
    <definedName name="_______________ML322">#REF!</definedName>
    <definedName name="_______________ML323" localSheetId="7">#REF!</definedName>
    <definedName name="_______________ML323">#REF!</definedName>
    <definedName name="_______________ML324" localSheetId="7">#REF!</definedName>
    <definedName name="_______________ML324">#REF!</definedName>
    <definedName name="_______________ML33" localSheetId="7">#REF!</definedName>
    <definedName name="_______________ML33">#REF!</definedName>
    <definedName name="_______________ML34" localSheetId="7">#REF!</definedName>
    <definedName name="_______________ML34">#REF!</definedName>
    <definedName name="_______________ML35" localSheetId="7">#REF!</definedName>
    <definedName name="_______________ML35">#REF!</definedName>
    <definedName name="_______________ML36" localSheetId="7">#REF!</definedName>
    <definedName name="_______________ML36">#REF!</definedName>
    <definedName name="_______________ML37" localSheetId="7">#REF!</definedName>
    <definedName name="_______________ML37">#REF!</definedName>
    <definedName name="_______________ML38" localSheetId="7">#REF!</definedName>
    <definedName name="_______________ML38">#REF!</definedName>
    <definedName name="_______________ML39" localSheetId="7">#REF!</definedName>
    <definedName name="_______________ML39">#REF!</definedName>
    <definedName name="_______________ML7" localSheetId="7">#REF!</definedName>
    <definedName name="_______________ML7">#REF!</definedName>
    <definedName name="_______________ML8" localSheetId="7">#REF!</definedName>
    <definedName name="_______________ML8">#REF!</definedName>
    <definedName name="_______________ML9" localSheetId="7">#REF!</definedName>
    <definedName name="_______________ML9">#REF!</definedName>
    <definedName name="_______________mm1">[6]r!$F$4</definedName>
    <definedName name="_______________mm1000" localSheetId="7">#REF!</definedName>
    <definedName name="_______________mm1000">#REF!</definedName>
    <definedName name="_______________mm11">[2]r!$F$4</definedName>
    <definedName name="_______________mm111">[5]r!$F$4</definedName>
    <definedName name="_______________mm600" localSheetId="7">#REF!</definedName>
    <definedName name="_______________mm600">#REF!</definedName>
    <definedName name="_______________mm800" localSheetId="7">#REF!</definedName>
    <definedName name="_______________mm800">#REF!</definedName>
    <definedName name="_______________PC1" localSheetId="7">#REF!</definedName>
    <definedName name="_______________PC1">#REF!</definedName>
    <definedName name="_______________PC10" localSheetId="7">#REF!</definedName>
    <definedName name="_______________PC10">#REF!</definedName>
    <definedName name="_______________PC11" localSheetId="7">#REF!</definedName>
    <definedName name="_______________PC11">#REF!</definedName>
    <definedName name="_______________PC12" localSheetId="7">#REF!</definedName>
    <definedName name="_______________PC12">#REF!</definedName>
    <definedName name="_______________PC13" localSheetId="7">#REF!</definedName>
    <definedName name="_______________PC13">#REF!</definedName>
    <definedName name="_______________PC14" localSheetId="7">#REF!</definedName>
    <definedName name="_______________PC14">#REF!</definedName>
    <definedName name="_______________PC15" localSheetId="7">#REF!</definedName>
    <definedName name="_______________PC15">#REF!</definedName>
    <definedName name="_______________PC16" localSheetId="7">#REF!</definedName>
    <definedName name="_______________PC16">#REF!</definedName>
    <definedName name="_______________PC17" localSheetId="7">#REF!</definedName>
    <definedName name="_______________PC17">#REF!</definedName>
    <definedName name="_______________PC18" localSheetId="7">#REF!</definedName>
    <definedName name="_______________PC18">#REF!</definedName>
    <definedName name="_______________PC19" localSheetId="7">#REF!</definedName>
    <definedName name="_______________PC19">#REF!</definedName>
    <definedName name="_______________pc2" localSheetId="7">#REF!</definedName>
    <definedName name="_______________pc2">#REF!</definedName>
    <definedName name="_______________PC21" localSheetId="7">#REF!</definedName>
    <definedName name="_______________PC21">#REF!</definedName>
    <definedName name="_______________PC22" localSheetId="7">#REF!</definedName>
    <definedName name="_______________PC22">#REF!</definedName>
    <definedName name="_______________PC23" localSheetId="7">#REF!</definedName>
    <definedName name="_______________PC23">#REF!</definedName>
    <definedName name="_______________PC24" localSheetId="7">#REF!</definedName>
    <definedName name="_______________PC24">#REF!</definedName>
    <definedName name="_______________PC3" localSheetId="7">#REF!</definedName>
    <definedName name="_______________PC3">#REF!</definedName>
    <definedName name="_______________PC4" localSheetId="7">#REF!</definedName>
    <definedName name="_______________PC4">#REF!</definedName>
    <definedName name="_______________PC5" localSheetId="7">#REF!</definedName>
    <definedName name="_______________PC5">#REF!</definedName>
    <definedName name="_______________PC6" localSheetId="7">#REF!</definedName>
    <definedName name="_______________PC6">#REF!</definedName>
    <definedName name="_______________pc600" localSheetId="7">#REF!</definedName>
    <definedName name="_______________pc600">#REF!</definedName>
    <definedName name="_______________PC7" localSheetId="7">#REF!</definedName>
    <definedName name="_______________PC7">#REF!</definedName>
    <definedName name="_______________PC8" localSheetId="7">#REF!</definedName>
    <definedName name="_______________PC8">#REF!</definedName>
    <definedName name="_______________PC9" localSheetId="7">#REF!</definedName>
    <definedName name="_______________PC9">#REF!</definedName>
    <definedName name="_______________pc900" localSheetId="7">#REF!</definedName>
    <definedName name="_______________pc900">#REF!</definedName>
    <definedName name="_______________pla4">[12]DATA_PRG!$H$269</definedName>
    <definedName name="_______________pv2" localSheetId="7">#REF!</definedName>
    <definedName name="_______________pv2">#REF!</definedName>
    <definedName name="_______________rr3">[7]v!$A$2:$E$51</definedName>
    <definedName name="_______________rrr1">[7]r!$B$1:$I$145</definedName>
    <definedName name="_______________SP10">[13]Sheet1!$C$18</definedName>
    <definedName name="_______________SP16">[13]Sheet1!$C$24</definedName>
    <definedName name="_______________SP7">[13]Sheet1!$C$15</definedName>
    <definedName name="_______________ss12">[8]rdamdata!$J$8</definedName>
    <definedName name="_______________ss20">[8]rdamdata!$J$7</definedName>
    <definedName name="_______________ss40">[8]rdamdata!$J$6</definedName>
    <definedName name="_______________var1" localSheetId="7">#REF!</definedName>
    <definedName name="_______________var1">#REF!</definedName>
    <definedName name="_______________var4" localSheetId="7">#REF!</definedName>
    <definedName name="_______________var4">#REF!</definedName>
    <definedName name="______________bla1">[1]leads!$H$7</definedName>
    <definedName name="______________BSG100" localSheetId="7">#REF!</definedName>
    <definedName name="______________BSG100">#REF!</definedName>
    <definedName name="______________BSG150" localSheetId="7">#REF!</definedName>
    <definedName name="______________BSG150">#REF!</definedName>
    <definedName name="______________BSG5" localSheetId="7">#REF!</definedName>
    <definedName name="______________BSG5">#REF!</definedName>
    <definedName name="______________BSG75" localSheetId="7">#REF!</definedName>
    <definedName name="______________BSG75">#REF!</definedName>
    <definedName name="______________BTC1" localSheetId="7">#REF!</definedName>
    <definedName name="______________BTC1">#REF!</definedName>
    <definedName name="______________BTC10" localSheetId="7">#REF!</definedName>
    <definedName name="______________BTC10">#REF!</definedName>
    <definedName name="______________BTC11" localSheetId="7">#REF!</definedName>
    <definedName name="______________BTC11">#REF!</definedName>
    <definedName name="______________BTC12" localSheetId="7">#REF!</definedName>
    <definedName name="______________BTC12">#REF!</definedName>
    <definedName name="______________BTC13" localSheetId="7">#REF!</definedName>
    <definedName name="______________BTC13">#REF!</definedName>
    <definedName name="______________BTC14" localSheetId="7">#REF!</definedName>
    <definedName name="______________BTC14">#REF!</definedName>
    <definedName name="______________BTC15" localSheetId="7">#REF!</definedName>
    <definedName name="______________BTC15">#REF!</definedName>
    <definedName name="______________BTC16" localSheetId="7">#REF!</definedName>
    <definedName name="______________BTC16">#REF!</definedName>
    <definedName name="______________BTC17" localSheetId="7">#REF!</definedName>
    <definedName name="______________BTC17">#REF!</definedName>
    <definedName name="______________BTC18" localSheetId="7">#REF!</definedName>
    <definedName name="______________BTC18">#REF!</definedName>
    <definedName name="______________BTC19" localSheetId="7">#REF!</definedName>
    <definedName name="______________BTC19">#REF!</definedName>
    <definedName name="______________BTC2" localSheetId="7">#REF!</definedName>
    <definedName name="______________BTC2">#REF!</definedName>
    <definedName name="______________BTC20" localSheetId="7">#REF!</definedName>
    <definedName name="______________BTC20">#REF!</definedName>
    <definedName name="______________BTC21" localSheetId="7">#REF!</definedName>
    <definedName name="______________BTC21">#REF!</definedName>
    <definedName name="______________BTC22" localSheetId="7">#REF!</definedName>
    <definedName name="______________BTC22">#REF!</definedName>
    <definedName name="______________BTC23" localSheetId="7">#REF!</definedName>
    <definedName name="______________BTC23">#REF!</definedName>
    <definedName name="______________BTC24" localSheetId="7">#REF!</definedName>
    <definedName name="______________BTC24">#REF!</definedName>
    <definedName name="______________BTC3" localSheetId="7">#REF!</definedName>
    <definedName name="______________BTC3">#REF!</definedName>
    <definedName name="______________BTC4" localSheetId="7">#REF!</definedName>
    <definedName name="______________BTC4">#REF!</definedName>
    <definedName name="______________BTC5" localSheetId="7">#REF!</definedName>
    <definedName name="______________BTC5">#REF!</definedName>
    <definedName name="______________BTC6" localSheetId="7">#REF!</definedName>
    <definedName name="______________BTC6">#REF!</definedName>
    <definedName name="______________BTC7" localSheetId="7">#REF!</definedName>
    <definedName name="______________BTC7">#REF!</definedName>
    <definedName name="______________BTC8" localSheetId="7">#REF!</definedName>
    <definedName name="______________BTC8">#REF!</definedName>
    <definedName name="______________BTC9" localSheetId="7">#REF!</definedName>
    <definedName name="______________BTC9">#REF!</definedName>
    <definedName name="______________BTR1" localSheetId="7">#REF!</definedName>
    <definedName name="______________BTR1">#REF!</definedName>
    <definedName name="______________BTR10" localSheetId="7">#REF!</definedName>
    <definedName name="______________BTR10">#REF!</definedName>
    <definedName name="______________BTR11" localSheetId="7">#REF!</definedName>
    <definedName name="______________BTR11">#REF!</definedName>
    <definedName name="______________BTR12" localSheetId="7">#REF!</definedName>
    <definedName name="______________BTR12">#REF!</definedName>
    <definedName name="______________BTR13" localSheetId="7">#REF!</definedName>
    <definedName name="______________BTR13">#REF!</definedName>
    <definedName name="______________BTR14" localSheetId="7">#REF!</definedName>
    <definedName name="______________BTR14">#REF!</definedName>
    <definedName name="______________BTR15" localSheetId="7">#REF!</definedName>
    <definedName name="______________BTR15">#REF!</definedName>
    <definedName name="______________BTR16" localSheetId="7">#REF!</definedName>
    <definedName name="______________BTR16">#REF!</definedName>
    <definedName name="______________BTR17" localSheetId="7">#REF!</definedName>
    <definedName name="______________BTR17">#REF!</definedName>
    <definedName name="______________BTR18" localSheetId="7">#REF!</definedName>
    <definedName name="______________BTR18">#REF!</definedName>
    <definedName name="______________BTR19" localSheetId="7">#REF!</definedName>
    <definedName name="______________BTR19">#REF!</definedName>
    <definedName name="______________BTR2" localSheetId="7">#REF!</definedName>
    <definedName name="______________BTR2">#REF!</definedName>
    <definedName name="______________BTR20" localSheetId="7">#REF!</definedName>
    <definedName name="______________BTR20">#REF!</definedName>
    <definedName name="______________BTR21" localSheetId="7">#REF!</definedName>
    <definedName name="______________BTR21">#REF!</definedName>
    <definedName name="______________BTR22" localSheetId="7">#REF!</definedName>
    <definedName name="______________BTR22">#REF!</definedName>
    <definedName name="______________BTR23" localSheetId="7">#REF!</definedName>
    <definedName name="______________BTR23">#REF!</definedName>
    <definedName name="______________BTR24" localSheetId="7">#REF!</definedName>
    <definedName name="______________BTR24">#REF!</definedName>
    <definedName name="______________BTR3" localSheetId="7">#REF!</definedName>
    <definedName name="______________BTR3">#REF!</definedName>
    <definedName name="______________BTR4" localSheetId="7">#REF!</definedName>
    <definedName name="______________BTR4">#REF!</definedName>
    <definedName name="______________BTR5" localSheetId="7">#REF!</definedName>
    <definedName name="______________BTR5">#REF!</definedName>
    <definedName name="______________BTR6" localSheetId="7">#REF!</definedName>
    <definedName name="______________BTR6">#REF!</definedName>
    <definedName name="______________BTR7" localSheetId="7">#REF!</definedName>
    <definedName name="______________BTR7">#REF!</definedName>
    <definedName name="______________BTR8" localSheetId="7">#REF!</definedName>
    <definedName name="______________BTR8">#REF!</definedName>
    <definedName name="______________BTR9" localSheetId="7">#REF!</definedName>
    <definedName name="______________BTR9">#REF!</definedName>
    <definedName name="______________BTS1" localSheetId="7">#REF!</definedName>
    <definedName name="______________BTS1">#REF!</definedName>
    <definedName name="______________BTS10" localSheetId="7">#REF!</definedName>
    <definedName name="______________BTS10">#REF!</definedName>
    <definedName name="______________BTS11" localSheetId="7">#REF!</definedName>
    <definedName name="______________BTS11">#REF!</definedName>
    <definedName name="______________BTS12" localSheetId="7">#REF!</definedName>
    <definedName name="______________BTS12">#REF!</definedName>
    <definedName name="______________BTS13" localSheetId="7">#REF!</definedName>
    <definedName name="______________BTS13">#REF!</definedName>
    <definedName name="______________BTS14" localSheetId="7">#REF!</definedName>
    <definedName name="______________BTS14">#REF!</definedName>
    <definedName name="______________BTS15" localSheetId="7">#REF!</definedName>
    <definedName name="______________BTS15">#REF!</definedName>
    <definedName name="______________BTS16" localSheetId="7">#REF!</definedName>
    <definedName name="______________BTS16">#REF!</definedName>
    <definedName name="______________BTS17" localSheetId="7">#REF!</definedName>
    <definedName name="______________BTS17">#REF!</definedName>
    <definedName name="______________BTS18" localSheetId="7">#REF!</definedName>
    <definedName name="______________BTS18">#REF!</definedName>
    <definedName name="______________BTS19" localSheetId="7">#REF!</definedName>
    <definedName name="______________BTS19">#REF!</definedName>
    <definedName name="______________BTS2" localSheetId="7">#REF!</definedName>
    <definedName name="______________BTS2">#REF!</definedName>
    <definedName name="______________BTS20" localSheetId="7">#REF!</definedName>
    <definedName name="______________BTS20">#REF!</definedName>
    <definedName name="______________BTS21" localSheetId="7">#REF!</definedName>
    <definedName name="______________BTS21">#REF!</definedName>
    <definedName name="______________BTS22" localSheetId="7">#REF!</definedName>
    <definedName name="______________BTS22">#REF!</definedName>
    <definedName name="______________BTS23" localSheetId="7">#REF!</definedName>
    <definedName name="______________BTS23">#REF!</definedName>
    <definedName name="______________BTS24" localSheetId="7">#REF!</definedName>
    <definedName name="______________BTS24">#REF!</definedName>
    <definedName name="______________BTS3" localSheetId="7">#REF!</definedName>
    <definedName name="______________BTS3">#REF!</definedName>
    <definedName name="______________BTS4" localSheetId="7">#REF!</definedName>
    <definedName name="______________BTS4">#REF!</definedName>
    <definedName name="______________BTS5" localSheetId="7">#REF!</definedName>
    <definedName name="______________BTS5">#REF!</definedName>
    <definedName name="______________BTS6" localSheetId="7">#REF!</definedName>
    <definedName name="______________BTS6">#REF!</definedName>
    <definedName name="______________BTS7" localSheetId="7">#REF!</definedName>
    <definedName name="______________BTS7">#REF!</definedName>
    <definedName name="______________BTS8" localSheetId="7">#REF!</definedName>
    <definedName name="______________BTS8">#REF!</definedName>
    <definedName name="______________BTS9" localSheetId="7">#REF!</definedName>
    <definedName name="______________BTS9">#REF!</definedName>
    <definedName name="______________can430">40.73</definedName>
    <definedName name="______________can435">43.3</definedName>
    <definedName name="______________CCW1">[9]DATA!$H$67</definedName>
    <definedName name="______________CCW2">[9]DATA!$H$97</definedName>
    <definedName name="______________cur1">[2]r!$F$30</definedName>
    <definedName name="______________G120907" localSheetId="7">[16]Data!#REF!</definedName>
    <definedName name="______________G120907">[16]Data!#REF!</definedName>
    <definedName name="______________GBS110" localSheetId="7">#REF!</definedName>
    <definedName name="______________GBS110">#REF!</definedName>
    <definedName name="______________GBS111" localSheetId="7">#REF!</definedName>
    <definedName name="______________GBS111">#REF!</definedName>
    <definedName name="______________GBS112" localSheetId="7">#REF!</definedName>
    <definedName name="______________GBS112">#REF!</definedName>
    <definedName name="______________GBS113" localSheetId="7">#REF!</definedName>
    <definedName name="______________GBS113">#REF!</definedName>
    <definedName name="______________GBS114" localSheetId="7">#REF!</definedName>
    <definedName name="______________GBS114">#REF!</definedName>
    <definedName name="______________GBS115" localSheetId="7">#REF!</definedName>
    <definedName name="______________GBS115">#REF!</definedName>
    <definedName name="______________GBS116" localSheetId="7">#REF!</definedName>
    <definedName name="______________GBS116">#REF!</definedName>
    <definedName name="______________GBS117" localSheetId="7">#REF!</definedName>
    <definedName name="______________GBS117">#REF!</definedName>
    <definedName name="______________GBS118" localSheetId="7">#REF!</definedName>
    <definedName name="______________GBS118">#REF!</definedName>
    <definedName name="______________GBS119" localSheetId="7">#REF!</definedName>
    <definedName name="______________GBS119">#REF!</definedName>
    <definedName name="______________GBS12" localSheetId="7">#REF!</definedName>
    <definedName name="______________GBS12">#REF!</definedName>
    <definedName name="______________GBS120" localSheetId="7">#REF!</definedName>
    <definedName name="______________GBS120">#REF!</definedName>
    <definedName name="______________GBS121" localSheetId="7">#REF!</definedName>
    <definedName name="______________GBS121">#REF!</definedName>
    <definedName name="______________GBS122" localSheetId="7">#REF!</definedName>
    <definedName name="______________GBS122">#REF!</definedName>
    <definedName name="______________GBS123" localSheetId="7">#REF!</definedName>
    <definedName name="______________GBS123">#REF!</definedName>
    <definedName name="______________GBS124" localSheetId="7">#REF!</definedName>
    <definedName name="______________GBS124">#REF!</definedName>
    <definedName name="______________GBS13" localSheetId="7">#REF!</definedName>
    <definedName name="______________GBS13">#REF!</definedName>
    <definedName name="______________GBS14" localSheetId="7">#REF!</definedName>
    <definedName name="______________GBS14">#REF!</definedName>
    <definedName name="______________GBS15" localSheetId="7">#REF!</definedName>
    <definedName name="______________GBS15">#REF!</definedName>
    <definedName name="______________GBS16" localSheetId="7">#REF!</definedName>
    <definedName name="______________GBS16">#REF!</definedName>
    <definedName name="______________GBS17" localSheetId="7">#REF!</definedName>
    <definedName name="______________GBS17">#REF!</definedName>
    <definedName name="______________GBS18" localSheetId="7">#REF!</definedName>
    <definedName name="______________GBS18">#REF!</definedName>
    <definedName name="______________GBS19" localSheetId="7">#REF!</definedName>
    <definedName name="______________GBS19">#REF!</definedName>
    <definedName name="______________GBS21" localSheetId="7">#REF!</definedName>
    <definedName name="______________GBS21">#REF!</definedName>
    <definedName name="______________GBS210" localSheetId="7">#REF!</definedName>
    <definedName name="______________GBS210">#REF!</definedName>
    <definedName name="______________GBS211" localSheetId="7">#REF!</definedName>
    <definedName name="______________GBS211">#REF!</definedName>
    <definedName name="______________GBS212" localSheetId="7">#REF!</definedName>
    <definedName name="______________GBS212">#REF!</definedName>
    <definedName name="______________GBS213" localSheetId="7">#REF!</definedName>
    <definedName name="______________GBS213">#REF!</definedName>
    <definedName name="______________GBS214" localSheetId="7">#REF!</definedName>
    <definedName name="______________GBS214">#REF!</definedName>
    <definedName name="______________GBS215" localSheetId="7">#REF!</definedName>
    <definedName name="______________GBS215">#REF!</definedName>
    <definedName name="______________GBS216" localSheetId="7">#REF!</definedName>
    <definedName name="______________GBS216">#REF!</definedName>
    <definedName name="______________GBS217" localSheetId="7">#REF!</definedName>
    <definedName name="______________GBS217">#REF!</definedName>
    <definedName name="______________GBS218" localSheetId="7">#REF!</definedName>
    <definedName name="______________GBS218">#REF!</definedName>
    <definedName name="______________GBS219" localSheetId="7">#REF!</definedName>
    <definedName name="______________GBS219">#REF!</definedName>
    <definedName name="______________GBS22" localSheetId="7">#REF!</definedName>
    <definedName name="______________GBS22">#REF!</definedName>
    <definedName name="______________GBS220" localSheetId="7">#REF!</definedName>
    <definedName name="______________GBS220">#REF!</definedName>
    <definedName name="______________GBS221" localSheetId="7">#REF!</definedName>
    <definedName name="______________GBS221">#REF!</definedName>
    <definedName name="______________GBS222" localSheetId="7">#REF!</definedName>
    <definedName name="______________GBS222">#REF!</definedName>
    <definedName name="______________GBS223" localSheetId="7">#REF!</definedName>
    <definedName name="______________GBS223">#REF!</definedName>
    <definedName name="______________GBS224" localSheetId="7">#REF!</definedName>
    <definedName name="______________GBS224">#REF!</definedName>
    <definedName name="______________GBS23" localSheetId="7">#REF!</definedName>
    <definedName name="______________GBS23">#REF!</definedName>
    <definedName name="______________GBS24" localSheetId="7">#REF!</definedName>
    <definedName name="______________GBS24">#REF!</definedName>
    <definedName name="______________GBS25" localSheetId="7">#REF!</definedName>
    <definedName name="______________GBS25">#REF!</definedName>
    <definedName name="______________GBS26" localSheetId="7">#REF!</definedName>
    <definedName name="______________GBS26">#REF!</definedName>
    <definedName name="______________GBS27" localSheetId="7">#REF!</definedName>
    <definedName name="______________GBS27">#REF!</definedName>
    <definedName name="______________GBS28" localSheetId="7">#REF!</definedName>
    <definedName name="______________GBS28">#REF!</definedName>
    <definedName name="______________GBS29" localSheetId="7">#REF!</definedName>
    <definedName name="______________GBS29">#REF!</definedName>
    <definedName name="______________imp1">[11]DATA_PRG!$H$245</definedName>
    <definedName name="______________knr2" localSheetId="7">#REF!</definedName>
    <definedName name="______________knr2">#REF!</definedName>
    <definedName name="______________l1">[3]leads!$A$3:$E$108</definedName>
    <definedName name="______________l12" localSheetId="7">#REF!</definedName>
    <definedName name="______________l12">#REF!</definedName>
    <definedName name="______________l2">[2]r!$F$29</definedName>
    <definedName name="______________l3" localSheetId="7">#REF!</definedName>
    <definedName name="______________l3">#REF!</definedName>
    <definedName name="______________l4">[4]Sheet1!$W$2:$Y$103</definedName>
    <definedName name="______________l5" localSheetId="7">#REF!</definedName>
    <definedName name="______________l5">#REF!</definedName>
    <definedName name="______________l6">[2]r!$F$4</definedName>
    <definedName name="______________l7">[5]r!$F$4</definedName>
    <definedName name="______________l8">[2]r!$F$2</definedName>
    <definedName name="______________l9">[2]r!$F$3</definedName>
    <definedName name="______________LJ6">[9]DATA!$H$245</definedName>
    <definedName name="______________lj600" localSheetId="7">#REF!</definedName>
    <definedName name="______________lj600">#REF!</definedName>
    <definedName name="______________lj900" localSheetId="7">#REF!</definedName>
    <definedName name="______________lj900">#REF!</definedName>
    <definedName name="______________LL3" localSheetId="7">#REF!</definedName>
    <definedName name="______________LL3">#REF!</definedName>
    <definedName name="______________LSO24" localSheetId="7">[10]Lead!#REF!</definedName>
    <definedName name="______________LSO24">[10]Lead!#REF!</definedName>
    <definedName name="______________MA1" localSheetId="7">#REF!</definedName>
    <definedName name="______________MA1">#REF!</definedName>
    <definedName name="______________MA2" localSheetId="7">#REF!</definedName>
    <definedName name="______________MA2">#REF!</definedName>
    <definedName name="______________Met22" localSheetId="7">#REF!</definedName>
    <definedName name="______________Met22">#REF!</definedName>
    <definedName name="______________Met45" localSheetId="7">#REF!</definedName>
    <definedName name="______________Met45">#REF!</definedName>
    <definedName name="______________MEt55" localSheetId="7">#REF!</definedName>
    <definedName name="______________MEt55">#REF!</definedName>
    <definedName name="______________Met63" localSheetId="7">#REF!</definedName>
    <definedName name="______________Met63">#REF!</definedName>
    <definedName name="______________ML21" localSheetId="7">#REF!</definedName>
    <definedName name="______________ML21">#REF!</definedName>
    <definedName name="______________ML210" localSheetId="7">#REF!</definedName>
    <definedName name="______________ML210">#REF!</definedName>
    <definedName name="______________ML211" localSheetId="7">#REF!</definedName>
    <definedName name="______________ML211">#REF!</definedName>
    <definedName name="______________ML212" localSheetId="7">#REF!</definedName>
    <definedName name="______________ML212">#REF!</definedName>
    <definedName name="______________ML213" localSheetId="7">#REF!</definedName>
    <definedName name="______________ML213">#REF!</definedName>
    <definedName name="______________ML214" localSheetId="7">#REF!</definedName>
    <definedName name="______________ML214">#REF!</definedName>
    <definedName name="______________ML215" localSheetId="7">#REF!</definedName>
    <definedName name="______________ML215">#REF!</definedName>
    <definedName name="______________ML216" localSheetId="7">#REF!</definedName>
    <definedName name="______________ML216">#REF!</definedName>
    <definedName name="______________ML217" localSheetId="7">#REF!</definedName>
    <definedName name="______________ML217">#REF!</definedName>
    <definedName name="______________ML218" localSheetId="7">#REF!</definedName>
    <definedName name="______________ML218">#REF!</definedName>
    <definedName name="______________ML219" localSheetId="7">#REF!</definedName>
    <definedName name="______________ML219">#REF!</definedName>
    <definedName name="______________ML22" localSheetId="7">#REF!</definedName>
    <definedName name="______________ML22">#REF!</definedName>
    <definedName name="______________ML220" localSheetId="7">#REF!</definedName>
    <definedName name="______________ML220">#REF!</definedName>
    <definedName name="______________ML221" localSheetId="7">#REF!</definedName>
    <definedName name="______________ML221">#REF!</definedName>
    <definedName name="______________ML222" localSheetId="7">#REF!</definedName>
    <definedName name="______________ML222">#REF!</definedName>
    <definedName name="______________ML223" localSheetId="7">#REF!</definedName>
    <definedName name="______________ML223">#REF!</definedName>
    <definedName name="______________ML224" localSheetId="7">#REF!</definedName>
    <definedName name="______________ML224">#REF!</definedName>
    <definedName name="______________ML23" localSheetId="7">#REF!</definedName>
    <definedName name="______________ML23">#REF!</definedName>
    <definedName name="______________ML24" localSheetId="7">#REF!</definedName>
    <definedName name="______________ML24">#REF!</definedName>
    <definedName name="______________ML25" localSheetId="7">#REF!</definedName>
    <definedName name="______________ML25">#REF!</definedName>
    <definedName name="______________ML26" localSheetId="7">#REF!</definedName>
    <definedName name="______________ML26">#REF!</definedName>
    <definedName name="______________ML27" localSheetId="7">#REF!</definedName>
    <definedName name="______________ML27">#REF!</definedName>
    <definedName name="______________ML28" localSheetId="7">#REF!</definedName>
    <definedName name="______________ML28">#REF!</definedName>
    <definedName name="______________ML29" localSheetId="7">#REF!</definedName>
    <definedName name="______________ML29">#REF!</definedName>
    <definedName name="______________ML31" localSheetId="7">#REF!</definedName>
    <definedName name="______________ML31">#REF!</definedName>
    <definedName name="______________ML310" localSheetId="7">#REF!</definedName>
    <definedName name="______________ML310">#REF!</definedName>
    <definedName name="______________ML311" localSheetId="7">#REF!</definedName>
    <definedName name="______________ML311">#REF!</definedName>
    <definedName name="______________ML312" localSheetId="7">#REF!</definedName>
    <definedName name="______________ML312">#REF!</definedName>
    <definedName name="______________ML313" localSheetId="7">#REF!</definedName>
    <definedName name="______________ML313">#REF!</definedName>
    <definedName name="______________ML314" localSheetId="7">#REF!</definedName>
    <definedName name="______________ML314">#REF!</definedName>
    <definedName name="______________ML315" localSheetId="7">#REF!</definedName>
    <definedName name="______________ML315">#REF!</definedName>
    <definedName name="______________ML316" localSheetId="7">#REF!</definedName>
    <definedName name="______________ML316">#REF!</definedName>
    <definedName name="______________ML317" localSheetId="7">#REF!</definedName>
    <definedName name="______________ML317">#REF!</definedName>
    <definedName name="______________ML318" localSheetId="7">#REF!</definedName>
    <definedName name="______________ML318">#REF!</definedName>
    <definedName name="______________ML319" localSheetId="7">#REF!</definedName>
    <definedName name="______________ML319">#REF!</definedName>
    <definedName name="______________ML32" localSheetId="7">#REF!</definedName>
    <definedName name="______________ML32">#REF!</definedName>
    <definedName name="______________ML320" localSheetId="7">#REF!</definedName>
    <definedName name="______________ML320">#REF!</definedName>
    <definedName name="______________ML321" localSheetId="7">#REF!</definedName>
    <definedName name="______________ML321">#REF!</definedName>
    <definedName name="______________ML322" localSheetId="7">#REF!</definedName>
    <definedName name="______________ML322">#REF!</definedName>
    <definedName name="______________ML323" localSheetId="7">#REF!</definedName>
    <definedName name="______________ML323">#REF!</definedName>
    <definedName name="______________ML324" localSheetId="7">#REF!</definedName>
    <definedName name="______________ML324">#REF!</definedName>
    <definedName name="______________ML33" localSheetId="7">#REF!</definedName>
    <definedName name="______________ML33">#REF!</definedName>
    <definedName name="______________ML34" localSheetId="7">#REF!</definedName>
    <definedName name="______________ML34">#REF!</definedName>
    <definedName name="______________ML35" localSheetId="7">#REF!</definedName>
    <definedName name="______________ML35">#REF!</definedName>
    <definedName name="______________ML36" localSheetId="7">#REF!</definedName>
    <definedName name="______________ML36">#REF!</definedName>
    <definedName name="______________ML37" localSheetId="7">#REF!</definedName>
    <definedName name="______________ML37">#REF!</definedName>
    <definedName name="______________ML38" localSheetId="7">#REF!</definedName>
    <definedName name="______________ML38">#REF!</definedName>
    <definedName name="______________ML39" localSheetId="7">#REF!</definedName>
    <definedName name="______________ML39">#REF!</definedName>
    <definedName name="______________ML7" localSheetId="7">#REF!</definedName>
    <definedName name="______________ML7">#REF!</definedName>
    <definedName name="______________ML8" localSheetId="7">#REF!</definedName>
    <definedName name="______________ML8">#REF!</definedName>
    <definedName name="______________ML9" localSheetId="7">#REF!</definedName>
    <definedName name="______________ML9">#REF!</definedName>
    <definedName name="______________mm1">[6]r!$F$4</definedName>
    <definedName name="______________mm1000" localSheetId="7">#REF!</definedName>
    <definedName name="______________mm1000">#REF!</definedName>
    <definedName name="______________mm11">[2]r!$F$4</definedName>
    <definedName name="______________mm111">[5]r!$F$4</definedName>
    <definedName name="______________mm600" localSheetId="7">#REF!</definedName>
    <definedName name="______________mm600">#REF!</definedName>
    <definedName name="______________mm800" localSheetId="7">#REF!</definedName>
    <definedName name="______________mm800">#REF!</definedName>
    <definedName name="______________PC1" localSheetId="7">#REF!</definedName>
    <definedName name="______________PC1">#REF!</definedName>
    <definedName name="______________PC10" localSheetId="7">#REF!</definedName>
    <definedName name="______________PC10">#REF!</definedName>
    <definedName name="______________PC11" localSheetId="7">#REF!</definedName>
    <definedName name="______________PC11">#REF!</definedName>
    <definedName name="______________PC12" localSheetId="7">#REF!</definedName>
    <definedName name="______________PC12">#REF!</definedName>
    <definedName name="______________PC13" localSheetId="7">#REF!</definedName>
    <definedName name="______________PC13">#REF!</definedName>
    <definedName name="______________PC14" localSheetId="7">#REF!</definedName>
    <definedName name="______________PC14">#REF!</definedName>
    <definedName name="______________PC15" localSheetId="7">#REF!</definedName>
    <definedName name="______________PC15">#REF!</definedName>
    <definedName name="______________PC16" localSheetId="7">#REF!</definedName>
    <definedName name="______________PC16">#REF!</definedName>
    <definedName name="______________PC17" localSheetId="7">#REF!</definedName>
    <definedName name="______________PC17">#REF!</definedName>
    <definedName name="______________PC18" localSheetId="7">#REF!</definedName>
    <definedName name="______________PC18">#REF!</definedName>
    <definedName name="______________PC19" localSheetId="7">#REF!</definedName>
    <definedName name="______________PC19">#REF!</definedName>
    <definedName name="______________pc2" localSheetId="7">#REF!</definedName>
    <definedName name="______________pc2">#REF!</definedName>
    <definedName name="______________PC21" localSheetId="7">#REF!</definedName>
    <definedName name="______________PC21">#REF!</definedName>
    <definedName name="______________PC22" localSheetId="7">#REF!</definedName>
    <definedName name="______________PC22">#REF!</definedName>
    <definedName name="______________PC23" localSheetId="7">#REF!</definedName>
    <definedName name="______________PC23">#REF!</definedName>
    <definedName name="______________PC24" localSheetId="7">#REF!</definedName>
    <definedName name="______________PC24">#REF!</definedName>
    <definedName name="______________PC3" localSheetId="7">#REF!</definedName>
    <definedName name="______________PC3">#REF!</definedName>
    <definedName name="______________PC4" localSheetId="7">#REF!</definedName>
    <definedName name="______________PC4">#REF!</definedName>
    <definedName name="______________PC5" localSheetId="7">#REF!</definedName>
    <definedName name="______________PC5">#REF!</definedName>
    <definedName name="______________PC6" localSheetId="7">#REF!</definedName>
    <definedName name="______________PC6">#REF!</definedName>
    <definedName name="______________pc600" localSheetId="7">#REF!</definedName>
    <definedName name="______________pc600">#REF!</definedName>
    <definedName name="______________PC7" localSheetId="7">#REF!</definedName>
    <definedName name="______________PC7">#REF!</definedName>
    <definedName name="______________PC8" localSheetId="7">#REF!</definedName>
    <definedName name="______________PC8">#REF!</definedName>
    <definedName name="______________PC9" localSheetId="7">#REF!</definedName>
    <definedName name="______________PC9">#REF!</definedName>
    <definedName name="______________pc900" localSheetId="7">#REF!</definedName>
    <definedName name="______________pc900">#REF!</definedName>
    <definedName name="______________pla4">[12]DATA_PRG!$H$269</definedName>
    <definedName name="______________pv2" localSheetId="7">#REF!</definedName>
    <definedName name="______________pv2">#REF!</definedName>
    <definedName name="______________rr3">[7]v!$A$2:$E$51</definedName>
    <definedName name="______________rrr1">[7]r!$B$1:$I$145</definedName>
    <definedName name="______________SP10">[13]Sheet1!$C$18</definedName>
    <definedName name="______________SP16">[13]Sheet1!$C$24</definedName>
    <definedName name="______________SP7">[13]Sheet1!$C$15</definedName>
    <definedName name="______________ss12">[8]rdamdata!$J$8</definedName>
    <definedName name="______________ss20">[8]rdamdata!$J$7</definedName>
    <definedName name="______________ss40">[8]rdamdata!$J$6</definedName>
    <definedName name="______________var1" localSheetId="7">#REF!</definedName>
    <definedName name="______________var1">#REF!</definedName>
    <definedName name="______________var4" localSheetId="7">#REF!</definedName>
    <definedName name="______________var4">#REF!</definedName>
    <definedName name="_____________bla1">[1]leads!$H$7</definedName>
    <definedName name="_____________BSG100" localSheetId="7">#REF!</definedName>
    <definedName name="_____________BSG100">#REF!</definedName>
    <definedName name="_____________BSG150" localSheetId="7">#REF!</definedName>
    <definedName name="_____________BSG150">#REF!</definedName>
    <definedName name="_____________BSG5" localSheetId="7">#REF!</definedName>
    <definedName name="_____________BSG5">#REF!</definedName>
    <definedName name="_____________BSG75" localSheetId="7">#REF!</definedName>
    <definedName name="_____________BSG75">#REF!</definedName>
    <definedName name="_____________BTC1" localSheetId="7">#REF!</definedName>
    <definedName name="_____________BTC1">#REF!</definedName>
    <definedName name="_____________BTC10" localSheetId="7">#REF!</definedName>
    <definedName name="_____________BTC10">#REF!</definedName>
    <definedName name="_____________BTC11" localSheetId="7">#REF!</definedName>
    <definedName name="_____________BTC11">#REF!</definedName>
    <definedName name="_____________BTC12" localSheetId="7">#REF!</definedName>
    <definedName name="_____________BTC12">#REF!</definedName>
    <definedName name="_____________BTC13" localSheetId="7">#REF!</definedName>
    <definedName name="_____________BTC13">#REF!</definedName>
    <definedName name="_____________BTC14" localSheetId="7">#REF!</definedName>
    <definedName name="_____________BTC14">#REF!</definedName>
    <definedName name="_____________BTC15" localSheetId="7">#REF!</definedName>
    <definedName name="_____________BTC15">#REF!</definedName>
    <definedName name="_____________BTC16" localSheetId="7">#REF!</definedName>
    <definedName name="_____________BTC16">#REF!</definedName>
    <definedName name="_____________BTC17" localSheetId="7">#REF!</definedName>
    <definedName name="_____________BTC17">#REF!</definedName>
    <definedName name="_____________BTC18" localSheetId="7">#REF!</definedName>
    <definedName name="_____________BTC18">#REF!</definedName>
    <definedName name="_____________BTC19" localSheetId="7">#REF!</definedName>
    <definedName name="_____________BTC19">#REF!</definedName>
    <definedName name="_____________BTC2" localSheetId="7">#REF!</definedName>
    <definedName name="_____________BTC2">#REF!</definedName>
    <definedName name="_____________BTC20" localSheetId="7">#REF!</definedName>
    <definedName name="_____________BTC20">#REF!</definedName>
    <definedName name="_____________BTC21" localSheetId="7">#REF!</definedName>
    <definedName name="_____________BTC21">#REF!</definedName>
    <definedName name="_____________BTC22" localSheetId="7">#REF!</definedName>
    <definedName name="_____________BTC22">#REF!</definedName>
    <definedName name="_____________BTC23" localSheetId="7">#REF!</definedName>
    <definedName name="_____________BTC23">#REF!</definedName>
    <definedName name="_____________BTC24" localSheetId="7">#REF!</definedName>
    <definedName name="_____________BTC24">#REF!</definedName>
    <definedName name="_____________BTC3" localSheetId="7">#REF!</definedName>
    <definedName name="_____________BTC3">#REF!</definedName>
    <definedName name="_____________BTC4" localSheetId="7">#REF!</definedName>
    <definedName name="_____________BTC4">#REF!</definedName>
    <definedName name="_____________BTC5" localSheetId="7">#REF!</definedName>
    <definedName name="_____________BTC5">#REF!</definedName>
    <definedName name="_____________BTC6" localSheetId="7">#REF!</definedName>
    <definedName name="_____________BTC6">#REF!</definedName>
    <definedName name="_____________BTC7" localSheetId="7">#REF!</definedName>
    <definedName name="_____________BTC7">#REF!</definedName>
    <definedName name="_____________BTC8" localSheetId="7">#REF!</definedName>
    <definedName name="_____________BTC8">#REF!</definedName>
    <definedName name="_____________BTC9" localSheetId="7">#REF!</definedName>
    <definedName name="_____________BTC9">#REF!</definedName>
    <definedName name="_____________BTR1" localSheetId="7">#REF!</definedName>
    <definedName name="_____________BTR1">#REF!</definedName>
    <definedName name="_____________BTR10" localSheetId="7">#REF!</definedName>
    <definedName name="_____________BTR10">#REF!</definedName>
    <definedName name="_____________BTR11" localSheetId="7">#REF!</definedName>
    <definedName name="_____________BTR11">#REF!</definedName>
    <definedName name="_____________BTR12" localSheetId="7">#REF!</definedName>
    <definedName name="_____________BTR12">#REF!</definedName>
    <definedName name="_____________BTR13" localSheetId="7">#REF!</definedName>
    <definedName name="_____________BTR13">#REF!</definedName>
    <definedName name="_____________BTR14" localSheetId="7">#REF!</definedName>
    <definedName name="_____________BTR14">#REF!</definedName>
    <definedName name="_____________BTR15" localSheetId="7">#REF!</definedName>
    <definedName name="_____________BTR15">#REF!</definedName>
    <definedName name="_____________BTR16" localSheetId="7">#REF!</definedName>
    <definedName name="_____________BTR16">#REF!</definedName>
    <definedName name="_____________BTR17" localSheetId="7">#REF!</definedName>
    <definedName name="_____________BTR17">#REF!</definedName>
    <definedName name="_____________BTR18" localSheetId="7">#REF!</definedName>
    <definedName name="_____________BTR18">#REF!</definedName>
    <definedName name="_____________BTR19" localSheetId="7">#REF!</definedName>
    <definedName name="_____________BTR19">#REF!</definedName>
    <definedName name="_____________BTR2" localSheetId="7">#REF!</definedName>
    <definedName name="_____________BTR2">#REF!</definedName>
    <definedName name="_____________BTR20" localSheetId="7">#REF!</definedName>
    <definedName name="_____________BTR20">#REF!</definedName>
    <definedName name="_____________BTR21" localSheetId="7">#REF!</definedName>
    <definedName name="_____________BTR21">#REF!</definedName>
    <definedName name="_____________BTR22" localSheetId="7">#REF!</definedName>
    <definedName name="_____________BTR22">#REF!</definedName>
    <definedName name="_____________BTR23" localSheetId="7">#REF!</definedName>
    <definedName name="_____________BTR23">#REF!</definedName>
    <definedName name="_____________BTR24" localSheetId="7">#REF!</definedName>
    <definedName name="_____________BTR24">#REF!</definedName>
    <definedName name="_____________BTR3" localSheetId="7">#REF!</definedName>
    <definedName name="_____________BTR3">#REF!</definedName>
    <definedName name="_____________BTR4" localSheetId="7">#REF!</definedName>
    <definedName name="_____________BTR4">#REF!</definedName>
    <definedName name="_____________BTR5" localSheetId="7">#REF!</definedName>
    <definedName name="_____________BTR5">#REF!</definedName>
    <definedName name="_____________BTR6" localSheetId="7">#REF!</definedName>
    <definedName name="_____________BTR6">#REF!</definedName>
    <definedName name="_____________BTR7" localSheetId="7">#REF!</definedName>
    <definedName name="_____________BTR7">#REF!</definedName>
    <definedName name="_____________BTR8" localSheetId="7">#REF!</definedName>
    <definedName name="_____________BTR8">#REF!</definedName>
    <definedName name="_____________BTR9" localSheetId="7">#REF!</definedName>
    <definedName name="_____________BTR9">#REF!</definedName>
    <definedName name="_____________BTS1" localSheetId="7">#REF!</definedName>
    <definedName name="_____________BTS1">#REF!</definedName>
    <definedName name="_____________BTS10" localSheetId="7">#REF!</definedName>
    <definedName name="_____________BTS10">#REF!</definedName>
    <definedName name="_____________BTS11" localSheetId="7">#REF!</definedName>
    <definedName name="_____________BTS11">#REF!</definedName>
    <definedName name="_____________BTS12" localSheetId="7">#REF!</definedName>
    <definedName name="_____________BTS12">#REF!</definedName>
    <definedName name="_____________BTS13" localSheetId="7">#REF!</definedName>
    <definedName name="_____________BTS13">#REF!</definedName>
    <definedName name="_____________BTS14" localSheetId="7">#REF!</definedName>
    <definedName name="_____________BTS14">#REF!</definedName>
    <definedName name="_____________BTS15" localSheetId="7">#REF!</definedName>
    <definedName name="_____________BTS15">#REF!</definedName>
    <definedName name="_____________BTS16" localSheetId="7">#REF!</definedName>
    <definedName name="_____________BTS16">#REF!</definedName>
    <definedName name="_____________BTS17" localSheetId="7">#REF!</definedName>
    <definedName name="_____________BTS17">#REF!</definedName>
    <definedName name="_____________BTS18" localSheetId="7">#REF!</definedName>
    <definedName name="_____________BTS18">#REF!</definedName>
    <definedName name="_____________BTS19" localSheetId="7">#REF!</definedName>
    <definedName name="_____________BTS19">#REF!</definedName>
    <definedName name="_____________BTS2" localSheetId="7">#REF!</definedName>
    <definedName name="_____________BTS2">#REF!</definedName>
    <definedName name="_____________BTS20" localSheetId="7">#REF!</definedName>
    <definedName name="_____________BTS20">#REF!</definedName>
    <definedName name="_____________BTS21" localSheetId="7">#REF!</definedName>
    <definedName name="_____________BTS21">#REF!</definedName>
    <definedName name="_____________BTS22" localSheetId="7">#REF!</definedName>
    <definedName name="_____________BTS22">#REF!</definedName>
    <definedName name="_____________BTS23" localSheetId="7">#REF!</definedName>
    <definedName name="_____________BTS23">#REF!</definedName>
    <definedName name="_____________BTS24" localSheetId="7">#REF!</definedName>
    <definedName name="_____________BTS24">#REF!</definedName>
    <definedName name="_____________BTS3" localSheetId="7">#REF!</definedName>
    <definedName name="_____________BTS3">#REF!</definedName>
    <definedName name="_____________BTS4" localSheetId="7">#REF!</definedName>
    <definedName name="_____________BTS4">#REF!</definedName>
    <definedName name="_____________BTS5" localSheetId="7">#REF!</definedName>
    <definedName name="_____________BTS5">#REF!</definedName>
    <definedName name="_____________BTS6" localSheetId="7">#REF!</definedName>
    <definedName name="_____________BTS6">#REF!</definedName>
    <definedName name="_____________BTS7" localSheetId="7">#REF!</definedName>
    <definedName name="_____________BTS7">#REF!</definedName>
    <definedName name="_____________BTS8" localSheetId="7">#REF!</definedName>
    <definedName name="_____________BTS8">#REF!</definedName>
    <definedName name="_____________BTS9" localSheetId="7">#REF!</definedName>
    <definedName name="_____________BTS9">#REF!</definedName>
    <definedName name="_____________can430">40.73</definedName>
    <definedName name="_____________can435">43.3</definedName>
    <definedName name="_____________CCW1">[9]DATA!$H$67</definedName>
    <definedName name="_____________CCW2">[9]DATA!$H$97</definedName>
    <definedName name="_____________cur1">[2]r!$F$30</definedName>
    <definedName name="_____________G120907" localSheetId="7">[17]Data!#REF!</definedName>
    <definedName name="_____________G120907">[17]Data!#REF!</definedName>
    <definedName name="_____________GBS110" localSheetId="7">#REF!</definedName>
    <definedName name="_____________GBS110">#REF!</definedName>
    <definedName name="_____________GBS111" localSheetId="7">#REF!</definedName>
    <definedName name="_____________GBS111">#REF!</definedName>
    <definedName name="_____________GBS112" localSheetId="7">#REF!</definedName>
    <definedName name="_____________GBS112">#REF!</definedName>
    <definedName name="_____________GBS113" localSheetId="7">#REF!</definedName>
    <definedName name="_____________GBS113">#REF!</definedName>
    <definedName name="_____________GBS114" localSheetId="7">#REF!</definedName>
    <definedName name="_____________GBS114">#REF!</definedName>
    <definedName name="_____________GBS115" localSheetId="7">#REF!</definedName>
    <definedName name="_____________GBS115">#REF!</definedName>
    <definedName name="_____________GBS116" localSheetId="7">#REF!</definedName>
    <definedName name="_____________GBS116">#REF!</definedName>
    <definedName name="_____________GBS117" localSheetId="7">#REF!</definedName>
    <definedName name="_____________GBS117">#REF!</definedName>
    <definedName name="_____________GBS118" localSheetId="7">#REF!</definedName>
    <definedName name="_____________GBS118">#REF!</definedName>
    <definedName name="_____________GBS119" localSheetId="7">#REF!</definedName>
    <definedName name="_____________GBS119">#REF!</definedName>
    <definedName name="_____________GBS12" localSheetId="7">#REF!</definedName>
    <definedName name="_____________GBS12">#REF!</definedName>
    <definedName name="_____________GBS120" localSheetId="7">#REF!</definedName>
    <definedName name="_____________GBS120">#REF!</definedName>
    <definedName name="_____________GBS121" localSheetId="7">#REF!</definedName>
    <definedName name="_____________GBS121">#REF!</definedName>
    <definedName name="_____________GBS122" localSheetId="7">#REF!</definedName>
    <definedName name="_____________GBS122">#REF!</definedName>
    <definedName name="_____________GBS123" localSheetId="7">#REF!</definedName>
    <definedName name="_____________GBS123">#REF!</definedName>
    <definedName name="_____________GBS124" localSheetId="7">#REF!</definedName>
    <definedName name="_____________GBS124">#REF!</definedName>
    <definedName name="_____________GBS13" localSheetId="7">#REF!</definedName>
    <definedName name="_____________GBS13">#REF!</definedName>
    <definedName name="_____________GBS14" localSheetId="7">#REF!</definedName>
    <definedName name="_____________GBS14">#REF!</definedName>
    <definedName name="_____________GBS15" localSheetId="7">#REF!</definedName>
    <definedName name="_____________GBS15">#REF!</definedName>
    <definedName name="_____________GBS16" localSheetId="7">#REF!</definedName>
    <definedName name="_____________GBS16">#REF!</definedName>
    <definedName name="_____________GBS17" localSheetId="7">#REF!</definedName>
    <definedName name="_____________GBS17">#REF!</definedName>
    <definedName name="_____________GBS18" localSheetId="7">#REF!</definedName>
    <definedName name="_____________GBS18">#REF!</definedName>
    <definedName name="_____________GBS19" localSheetId="7">#REF!</definedName>
    <definedName name="_____________GBS19">#REF!</definedName>
    <definedName name="_____________GBS21" localSheetId="7">#REF!</definedName>
    <definedName name="_____________GBS21">#REF!</definedName>
    <definedName name="_____________GBS210" localSheetId="7">#REF!</definedName>
    <definedName name="_____________GBS210">#REF!</definedName>
    <definedName name="_____________GBS211" localSheetId="7">#REF!</definedName>
    <definedName name="_____________GBS211">#REF!</definedName>
    <definedName name="_____________GBS212" localSheetId="7">#REF!</definedName>
    <definedName name="_____________GBS212">#REF!</definedName>
    <definedName name="_____________GBS213" localSheetId="7">#REF!</definedName>
    <definedName name="_____________GBS213">#REF!</definedName>
    <definedName name="_____________GBS214" localSheetId="7">#REF!</definedName>
    <definedName name="_____________GBS214">#REF!</definedName>
    <definedName name="_____________GBS215" localSheetId="7">#REF!</definedName>
    <definedName name="_____________GBS215">#REF!</definedName>
    <definedName name="_____________GBS216" localSheetId="7">#REF!</definedName>
    <definedName name="_____________GBS216">#REF!</definedName>
    <definedName name="_____________GBS217" localSheetId="7">#REF!</definedName>
    <definedName name="_____________GBS217">#REF!</definedName>
    <definedName name="_____________GBS218" localSheetId="7">#REF!</definedName>
    <definedName name="_____________GBS218">#REF!</definedName>
    <definedName name="_____________GBS219" localSheetId="7">#REF!</definedName>
    <definedName name="_____________GBS219">#REF!</definedName>
    <definedName name="_____________GBS22" localSheetId="7">#REF!</definedName>
    <definedName name="_____________GBS22">#REF!</definedName>
    <definedName name="_____________GBS220" localSheetId="7">#REF!</definedName>
    <definedName name="_____________GBS220">#REF!</definedName>
    <definedName name="_____________GBS221" localSheetId="7">#REF!</definedName>
    <definedName name="_____________GBS221">#REF!</definedName>
    <definedName name="_____________GBS222" localSheetId="7">#REF!</definedName>
    <definedName name="_____________GBS222">#REF!</definedName>
    <definedName name="_____________GBS223" localSheetId="7">#REF!</definedName>
    <definedName name="_____________GBS223">#REF!</definedName>
    <definedName name="_____________GBS224" localSheetId="7">#REF!</definedName>
    <definedName name="_____________GBS224">#REF!</definedName>
    <definedName name="_____________GBS23" localSheetId="7">#REF!</definedName>
    <definedName name="_____________GBS23">#REF!</definedName>
    <definedName name="_____________GBS24" localSheetId="7">#REF!</definedName>
    <definedName name="_____________GBS24">#REF!</definedName>
    <definedName name="_____________GBS25" localSheetId="7">#REF!</definedName>
    <definedName name="_____________GBS25">#REF!</definedName>
    <definedName name="_____________GBS26" localSheetId="7">#REF!</definedName>
    <definedName name="_____________GBS26">#REF!</definedName>
    <definedName name="_____________GBS27" localSheetId="7">#REF!</definedName>
    <definedName name="_____________GBS27">#REF!</definedName>
    <definedName name="_____________GBS28" localSheetId="7">#REF!</definedName>
    <definedName name="_____________GBS28">#REF!</definedName>
    <definedName name="_____________GBS29" localSheetId="7">#REF!</definedName>
    <definedName name="_____________GBS29">#REF!</definedName>
    <definedName name="_____________imp1">[11]DATA_PRG!$H$245</definedName>
    <definedName name="_____________knr2" localSheetId="7">#REF!</definedName>
    <definedName name="_____________knr2">#REF!</definedName>
    <definedName name="_____________l1">[3]leads!$A$3:$E$108</definedName>
    <definedName name="_____________l12" localSheetId="7">#REF!</definedName>
    <definedName name="_____________l12">#REF!</definedName>
    <definedName name="_____________l2">[2]r!$F$29</definedName>
    <definedName name="_____________l3" localSheetId="7">#REF!</definedName>
    <definedName name="_____________l3">#REF!</definedName>
    <definedName name="_____________l4">[4]Sheet1!$W$2:$Y$103</definedName>
    <definedName name="_____________l5" localSheetId="7">#REF!</definedName>
    <definedName name="_____________l5">#REF!</definedName>
    <definedName name="_____________l6">[2]r!$F$4</definedName>
    <definedName name="_____________l7">[5]r!$F$4</definedName>
    <definedName name="_____________l8">[2]r!$F$2</definedName>
    <definedName name="_____________l9">[2]r!$F$3</definedName>
    <definedName name="_____________LJ6">[9]DATA!$H$245</definedName>
    <definedName name="_____________lj600" localSheetId="7">#REF!</definedName>
    <definedName name="_____________lj600">#REF!</definedName>
    <definedName name="_____________lj900" localSheetId="7">#REF!</definedName>
    <definedName name="_____________lj900">#REF!</definedName>
    <definedName name="_____________LL3" localSheetId="7">#REF!</definedName>
    <definedName name="_____________LL3">#REF!</definedName>
    <definedName name="_____________LSO24" localSheetId="7">[10]Lead!#REF!</definedName>
    <definedName name="_____________LSO24">[10]Lead!#REF!</definedName>
    <definedName name="_____________MA1" localSheetId="7">#REF!</definedName>
    <definedName name="_____________MA1">#REF!</definedName>
    <definedName name="_____________MA2" localSheetId="7">#REF!</definedName>
    <definedName name="_____________MA2">#REF!</definedName>
    <definedName name="_____________Met22" localSheetId="7">#REF!</definedName>
    <definedName name="_____________Met22">#REF!</definedName>
    <definedName name="_____________Met45" localSheetId="7">#REF!</definedName>
    <definedName name="_____________Met45">#REF!</definedName>
    <definedName name="_____________MEt55" localSheetId="7">#REF!</definedName>
    <definedName name="_____________MEt55">#REF!</definedName>
    <definedName name="_____________Met63" localSheetId="7">#REF!</definedName>
    <definedName name="_____________Met63">#REF!</definedName>
    <definedName name="_____________ML21" localSheetId="7">#REF!</definedName>
    <definedName name="_____________ML21">#REF!</definedName>
    <definedName name="_____________ML210" localSheetId="7">#REF!</definedName>
    <definedName name="_____________ML210">#REF!</definedName>
    <definedName name="_____________ML211" localSheetId="7">#REF!</definedName>
    <definedName name="_____________ML211">#REF!</definedName>
    <definedName name="_____________ML212" localSheetId="7">#REF!</definedName>
    <definedName name="_____________ML212">#REF!</definedName>
    <definedName name="_____________ML213" localSheetId="7">#REF!</definedName>
    <definedName name="_____________ML213">#REF!</definedName>
    <definedName name="_____________ML214" localSheetId="7">#REF!</definedName>
    <definedName name="_____________ML214">#REF!</definedName>
    <definedName name="_____________ML215" localSheetId="7">#REF!</definedName>
    <definedName name="_____________ML215">#REF!</definedName>
    <definedName name="_____________ML216" localSheetId="7">#REF!</definedName>
    <definedName name="_____________ML216">#REF!</definedName>
    <definedName name="_____________ML217" localSheetId="7">#REF!</definedName>
    <definedName name="_____________ML217">#REF!</definedName>
    <definedName name="_____________ML218" localSheetId="7">#REF!</definedName>
    <definedName name="_____________ML218">#REF!</definedName>
    <definedName name="_____________ML219" localSheetId="7">#REF!</definedName>
    <definedName name="_____________ML219">#REF!</definedName>
    <definedName name="_____________ML22" localSheetId="7">#REF!</definedName>
    <definedName name="_____________ML22">#REF!</definedName>
    <definedName name="_____________ML220" localSheetId="7">#REF!</definedName>
    <definedName name="_____________ML220">#REF!</definedName>
    <definedName name="_____________ML221" localSheetId="7">#REF!</definedName>
    <definedName name="_____________ML221">#REF!</definedName>
    <definedName name="_____________ML222" localSheetId="7">#REF!</definedName>
    <definedName name="_____________ML222">#REF!</definedName>
    <definedName name="_____________ML223" localSheetId="7">#REF!</definedName>
    <definedName name="_____________ML223">#REF!</definedName>
    <definedName name="_____________ML224" localSheetId="7">#REF!</definedName>
    <definedName name="_____________ML224">#REF!</definedName>
    <definedName name="_____________ML23" localSheetId="7">#REF!</definedName>
    <definedName name="_____________ML23">#REF!</definedName>
    <definedName name="_____________ML24" localSheetId="7">#REF!</definedName>
    <definedName name="_____________ML24">#REF!</definedName>
    <definedName name="_____________ML25" localSheetId="7">#REF!</definedName>
    <definedName name="_____________ML25">#REF!</definedName>
    <definedName name="_____________ML26" localSheetId="7">#REF!</definedName>
    <definedName name="_____________ML26">#REF!</definedName>
    <definedName name="_____________ML27" localSheetId="7">#REF!</definedName>
    <definedName name="_____________ML27">#REF!</definedName>
    <definedName name="_____________ML28" localSheetId="7">#REF!</definedName>
    <definedName name="_____________ML28">#REF!</definedName>
    <definedName name="_____________ML29" localSheetId="7">#REF!</definedName>
    <definedName name="_____________ML29">#REF!</definedName>
    <definedName name="_____________ML31" localSheetId="7">#REF!</definedName>
    <definedName name="_____________ML31">#REF!</definedName>
    <definedName name="_____________ML310" localSheetId="7">#REF!</definedName>
    <definedName name="_____________ML310">#REF!</definedName>
    <definedName name="_____________ML311" localSheetId="7">#REF!</definedName>
    <definedName name="_____________ML311">#REF!</definedName>
    <definedName name="_____________ML312" localSheetId="7">#REF!</definedName>
    <definedName name="_____________ML312">#REF!</definedName>
    <definedName name="_____________ML313" localSheetId="7">#REF!</definedName>
    <definedName name="_____________ML313">#REF!</definedName>
    <definedName name="_____________ML314" localSheetId="7">#REF!</definedName>
    <definedName name="_____________ML314">#REF!</definedName>
    <definedName name="_____________ML315" localSheetId="7">#REF!</definedName>
    <definedName name="_____________ML315">#REF!</definedName>
    <definedName name="_____________ML316" localSheetId="7">#REF!</definedName>
    <definedName name="_____________ML316">#REF!</definedName>
    <definedName name="_____________ML317" localSheetId="7">#REF!</definedName>
    <definedName name="_____________ML317">#REF!</definedName>
    <definedName name="_____________ML318" localSheetId="7">#REF!</definedName>
    <definedName name="_____________ML318">#REF!</definedName>
    <definedName name="_____________ML319" localSheetId="7">#REF!</definedName>
    <definedName name="_____________ML319">#REF!</definedName>
    <definedName name="_____________ML32" localSheetId="7">#REF!</definedName>
    <definedName name="_____________ML32">#REF!</definedName>
    <definedName name="_____________ML320" localSheetId="7">#REF!</definedName>
    <definedName name="_____________ML320">#REF!</definedName>
    <definedName name="_____________ML321" localSheetId="7">#REF!</definedName>
    <definedName name="_____________ML321">#REF!</definedName>
    <definedName name="_____________ML322" localSheetId="7">#REF!</definedName>
    <definedName name="_____________ML322">#REF!</definedName>
    <definedName name="_____________ML323" localSheetId="7">#REF!</definedName>
    <definedName name="_____________ML323">#REF!</definedName>
    <definedName name="_____________ML324" localSheetId="7">#REF!</definedName>
    <definedName name="_____________ML324">#REF!</definedName>
    <definedName name="_____________ML33" localSheetId="7">#REF!</definedName>
    <definedName name="_____________ML33">#REF!</definedName>
    <definedName name="_____________ML34" localSheetId="7">#REF!</definedName>
    <definedName name="_____________ML34">#REF!</definedName>
    <definedName name="_____________ML35" localSheetId="7">#REF!</definedName>
    <definedName name="_____________ML35">#REF!</definedName>
    <definedName name="_____________ML36" localSheetId="7">#REF!</definedName>
    <definedName name="_____________ML36">#REF!</definedName>
    <definedName name="_____________ML37" localSheetId="7">#REF!</definedName>
    <definedName name="_____________ML37">#REF!</definedName>
    <definedName name="_____________ML38" localSheetId="7">#REF!</definedName>
    <definedName name="_____________ML38">#REF!</definedName>
    <definedName name="_____________ML39" localSheetId="7">#REF!</definedName>
    <definedName name="_____________ML39">#REF!</definedName>
    <definedName name="_____________ML7" localSheetId="7">#REF!</definedName>
    <definedName name="_____________ML7">#REF!</definedName>
    <definedName name="_____________ML8" localSheetId="7">#REF!</definedName>
    <definedName name="_____________ML8">#REF!</definedName>
    <definedName name="_____________ML9" localSheetId="7">#REF!</definedName>
    <definedName name="_____________ML9">#REF!</definedName>
    <definedName name="_____________mm1">[6]r!$F$4</definedName>
    <definedName name="_____________mm1000" localSheetId="7">#REF!</definedName>
    <definedName name="_____________mm1000">#REF!</definedName>
    <definedName name="_____________mm11">[2]r!$F$4</definedName>
    <definedName name="_____________mm111">[5]r!$F$4</definedName>
    <definedName name="_____________mm600" localSheetId="7">#REF!</definedName>
    <definedName name="_____________mm600">#REF!</definedName>
    <definedName name="_____________mm800" localSheetId="7">#REF!</definedName>
    <definedName name="_____________mm800">#REF!</definedName>
    <definedName name="_____________PC1" localSheetId="7">#REF!</definedName>
    <definedName name="_____________PC1">#REF!</definedName>
    <definedName name="_____________PC10" localSheetId="7">#REF!</definedName>
    <definedName name="_____________PC10">#REF!</definedName>
    <definedName name="_____________PC11" localSheetId="7">#REF!</definedName>
    <definedName name="_____________PC11">#REF!</definedName>
    <definedName name="_____________PC12" localSheetId="7">#REF!</definedName>
    <definedName name="_____________PC12">#REF!</definedName>
    <definedName name="_____________PC13" localSheetId="7">#REF!</definedName>
    <definedName name="_____________PC13">#REF!</definedName>
    <definedName name="_____________PC14" localSheetId="7">#REF!</definedName>
    <definedName name="_____________PC14">#REF!</definedName>
    <definedName name="_____________PC15" localSheetId="7">#REF!</definedName>
    <definedName name="_____________PC15">#REF!</definedName>
    <definedName name="_____________PC16" localSheetId="7">#REF!</definedName>
    <definedName name="_____________PC16">#REF!</definedName>
    <definedName name="_____________PC17" localSheetId="7">#REF!</definedName>
    <definedName name="_____________PC17">#REF!</definedName>
    <definedName name="_____________PC18" localSheetId="7">#REF!</definedName>
    <definedName name="_____________PC18">#REF!</definedName>
    <definedName name="_____________PC19" localSheetId="7">#REF!</definedName>
    <definedName name="_____________PC19">#REF!</definedName>
    <definedName name="_____________pc2" localSheetId="7">#REF!</definedName>
    <definedName name="_____________pc2">#REF!</definedName>
    <definedName name="_____________PC21" localSheetId="7">#REF!</definedName>
    <definedName name="_____________PC21">#REF!</definedName>
    <definedName name="_____________PC22" localSheetId="7">#REF!</definedName>
    <definedName name="_____________PC22">#REF!</definedName>
    <definedName name="_____________PC23" localSheetId="7">#REF!</definedName>
    <definedName name="_____________PC23">#REF!</definedName>
    <definedName name="_____________PC24" localSheetId="7">#REF!</definedName>
    <definedName name="_____________PC24">#REF!</definedName>
    <definedName name="_____________PC3" localSheetId="7">#REF!</definedName>
    <definedName name="_____________PC3">#REF!</definedName>
    <definedName name="_____________PC4" localSheetId="7">#REF!</definedName>
    <definedName name="_____________PC4">#REF!</definedName>
    <definedName name="_____________PC5" localSheetId="7">#REF!</definedName>
    <definedName name="_____________PC5">#REF!</definedName>
    <definedName name="_____________PC6" localSheetId="7">#REF!</definedName>
    <definedName name="_____________PC6">#REF!</definedName>
    <definedName name="_____________pc600" localSheetId="7">#REF!</definedName>
    <definedName name="_____________pc600">#REF!</definedName>
    <definedName name="_____________PC7" localSheetId="7">#REF!</definedName>
    <definedName name="_____________PC7">#REF!</definedName>
    <definedName name="_____________PC8" localSheetId="7">#REF!</definedName>
    <definedName name="_____________PC8">#REF!</definedName>
    <definedName name="_____________PC9" localSheetId="7">#REF!</definedName>
    <definedName name="_____________PC9">#REF!</definedName>
    <definedName name="_____________pc900" localSheetId="7">#REF!</definedName>
    <definedName name="_____________pc900">#REF!</definedName>
    <definedName name="_____________pla4">[12]DATA_PRG!$H$269</definedName>
    <definedName name="_____________pv2" localSheetId="7">#REF!</definedName>
    <definedName name="_____________pv2">#REF!</definedName>
    <definedName name="_____________rr3">[7]v!$A$2:$E$51</definedName>
    <definedName name="_____________rrr1">[7]r!$B$1:$I$145</definedName>
    <definedName name="_____________SP10">[13]Sheet1!$C$18</definedName>
    <definedName name="_____________SP16">[13]Sheet1!$C$24</definedName>
    <definedName name="_____________SP7">[13]Sheet1!$C$15</definedName>
    <definedName name="_____________ss12">[8]rdamdata!$J$8</definedName>
    <definedName name="_____________ss20">[8]rdamdata!$J$7</definedName>
    <definedName name="_____________ss40">[8]rdamdata!$J$6</definedName>
    <definedName name="_____________var1" localSheetId="7">#REF!</definedName>
    <definedName name="_____________var1">#REF!</definedName>
    <definedName name="_____________var4" localSheetId="7">#REF!</definedName>
    <definedName name="_____________var4">#REF!</definedName>
    <definedName name="____________bla1">[1]leads!$H$7</definedName>
    <definedName name="____________BSG100" localSheetId="7">#REF!</definedName>
    <definedName name="____________BSG100">#REF!</definedName>
    <definedName name="____________BSG150" localSheetId="7">#REF!</definedName>
    <definedName name="____________BSG150">#REF!</definedName>
    <definedName name="____________BSG5" localSheetId="7">#REF!</definedName>
    <definedName name="____________BSG5">#REF!</definedName>
    <definedName name="____________BSG75" localSheetId="7">#REF!</definedName>
    <definedName name="____________BSG75">#REF!</definedName>
    <definedName name="____________BTC1" localSheetId="7">#REF!</definedName>
    <definedName name="____________BTC1">#REF!</definedName>
    <definedName name="____________BTC10" localSheetId="7">#REF!</definedName>
    <definedName name="____________BTC10">#REF!</definedName>
    <definedName name="____________BTC11" localSheetId="7">#REF!</definedName>
    <definedName name="____________BTC11">#REF!</definedName>
    <definedName name="____________BTC12" localSheetId="7">#REF!</definedName>
    <definedName name="____________BTC12">#REF!</definedName>
    <definedName name="____________BTC13" localSheetId="7">#REF!</definedName>
    <definedName name="____________BTC13">#REF!</definedName>
    <definedName name="____________BTC14" localSheetId="7">#REF!</definedName>
    <definedName name="____________BTC14">#REF!</definedName>
    <definedName name="____________BTC15" localSheetId="7">#REF!</definedName>
    <definedName name="____________BTC15">#REF!</definedName>
    <definedName name="____________BTC16" localSheetId="7">#REF!</definedName>
    <definedName name="____________BTC16">#REF!</definedName>
    <definedName name="____________BTC17" localSheetId="7">#REF!</definedName>
    <definedName name="____________BTC17">#REF!</definedName>
    <definedName name="____________BTC18" localSheetId="7">#REF!</definedName>
    <definedName name="____________BTC18">#REF!</definedName>
    <definedName name="____________BTC19" localSheetId="7">#REF!</definedName>
    <definedName name="____________BTC19">#REF!</definedName>
    <definedName name="____________BTC2" localSheetId="7">#REF!</definedName>
    <definedName name="____________BTC2">#REF!</definedName>
    <definedName name="____________BTC20" localSheetId="7">#REF!</definedName>
    <definedName name="____________BTC20">#REF!</definedName>
    <definedName name="____________BTC21" localSheetId="7">#REF!</definedName>
    <definedName name="____________BTC21">#REF!</definedName>
    <definedName name="____________BTC22" localSheetId="7">#REF!</definedName>
    <definedName name="____________BTC22">#REF!</definedName>
    <definedName name="____________BTC23" localSheetId="7">#REF!</definedName>
    <definedName name="____________BTC23">#REF!</definedName>
    <definedName name="____________BTC24" localSheetId="7">#REF!</definedName>
    <definedName name="____________BTC24">#REF!</definedName>
    <definedName name="____________BTC3" localSheetId="7">#REF!</definedName>
    <definedName name="____________BTC3">#REF!</definedName>
    <definedName name="____________BTC4" localSheetId="7">#REF!</definedName>
    <definedName name="____________BTC4">#REF!</definedName>
    <definedName name="____________BTC5" localSheetId="7">#REF!</definedName>
    <definedName name="____________BTC5">#REF!</definedName>
    <definedName name="____________BTC6" localSheetId="7">#REF!</definedName>
    <definedName name="____________BTC6">#REF!</definedName>
    <definedName name="____________BTC7" localSheetId="7">#REF!</definedName>
    <definedName name="____________BTC7">#REF!</definedName>
    <definedName name="____________BTC8" localSheetId="7">#REF!</definedName>
    <definedName name="____________BTC8">#REF!</definedName>
    <definedName name="____________BTC9" localSheetId="7">#REF!</definedName>
    <definedName name="____________BTC9">#REF!</definedName>
    <definedName name="____________BTR1" localSheetId="7">#REF!</definedName>
    <definedName name="____________BTR1">#REF!</definedName>
    <definedName name="____________BTR10" localSheetId="7">#REF!</definedName>
    <definedName name="____________BTR10">#REF!</definedName>
    <definedName name="____________BTR11" localSheetId="7">#REF!</definedName>
    <definedName name="____________BTR11">#REF!</definedName>
    <definedName name="____________BTR12" localSheetId="7">#REF!</definedName>
    <definedName name="____________BTR12">#REF!</definedName>
    <definedName name="____________BTR13" localSheetId="7">#REF!</definedName>
    <definedName name="____________BTR13">#REF!</definedName>
    <definedName name="____________BTR14" localSheetId="7">#REF!</definedName>
    <definedName name="____________BTR14">#REF!</definedName>
    <definedName name="____________BTR15" localSheetId="7">#REF!</definedName>
    <definedName name="____________BTR15">#REF!</definedName>
    <definedName name="____________BTR16" localSheetId="7">#REF!</definedName>
    <definedName name="____________BTR16">#REF!</definedName>
    <definedName name="____________BTR17" localSheetId="7">#REF!</definedName>
    <definedName name="____________BTR17">#REF!</definedName>
    <definedName name="____________BTR18" localSheetId="7">#REF!</definedName>
    <definedName name="____________BTR18">#REF!</definedName>
    <definedName name="____________BTR19" localSheetId="7">#REF!</definedName>
    <definedName name="____________BTR19">#REF!</definedName>
    <definedName name="____________BTR2" localSheetId="7">#REF!</definedName>
    <definedName name="____________BTR2">#REF!</definedName>
    <definedName name="____________BTR20" localSheetId="7">#REF!</definedName>
    <definedName name="____________BTR20">#REF!</definedName>
    <definedName name="____________BTR21" localSheetId="7">#REF!</definedName>
    <definedName name="____________BTR21">#REF!</definedName>
    <definedName name="____________BTR22" localSheetId="7">#REF!</definedName>
    <definedName name="____________BTR22">#REF!</definedName>
    <definedName name="____________BTR23" localSheetId="7">#REF!</definedName>
    <definedName name="____________BTR23">#REF!</definedName>
    <definedName name="____________BTR24" localSheetId="7">#REF!</definedName>
    <definedName name="____________BTR24">#REF!</definedName>
    <definedName name="____________BTR3" localSheetId="7">#REF!</definedName>
    <definedName name="____________BTR3">#REF!</definedName>
    <definedName name="____________BTR4" localSheetId="7">#REF!</definedName>
    <definedName name="____________BTR4">#REF!</definedName>
    <definedName name="____________BTR5" localSheetId="7">#REF!</definedName>
    <definedName name="____________BTR5">#REF!</definedName>
    <definedName name="____________BTR6" localSheetId="7">#REF!</definedName>
    <definedName name="____________BTR6">#REF!</definedName>
    <definedName name="____________BTR7" localSheetId="7">#REF!</definedName>
    <definedName name="____________BTR7">#REF!</definedName>
    <definedName name="____________BTR8" localSheetId="7">#REF!</definedName>
    <definedName name="____________BTR8">#REF!</definedName>
    <definedName name="____________BTR9" localSheetId="7">#REF!</definedName>
    <definedName name="____________BTR9">#REF!</definedName>
    <definedName name="____________BTS1" localSheetId="7">#REF!</definedName>
    <definedName name="____________BTS1">#REF!</definedName>
    <definedName name="____________BTS10" localSheetId="7">#REF!</definedName>
    <definedName name="____________BTS10">#REF!</definedName>
    <definedName name="____________BTS11" localSheetId="7">#REF!</definedName>
    <definedName name="____________BTS11">#REF!</definedName>
    <definedName name="____________BTS12" localSheetId="7">#REF!</definedName>
    <definedName name="____________BTS12">#REF!</definedName>
    <definedName name="____________BTS13" localSheetId="7">#REF!</definedName>
    <definedName name="____________BTS13">#REF!</definedName>
    <definedName name="____________BTS14" localSheetId="7">#REF!</definedName>
    <definedName name="____________BTS14">#REF!</definedName>
    <definedName name="____________BTS15" localSheetId="7">#REF!</definedName>
    <definedName name="____________BTS15">#REF!</definedName>
    <definedName name="____________BTS16" localSheetId="7">#REF!</definedName>
    <definedName name="____________BTS16">#REF!</definedName>
    <definedName name="____________BTS17" localSheetId="7">#REF!</definedName>
    <definedName name="____________BTS17">#REF!</definedName>
    <definedName name="____________BTS18" localSheetId="7">#REF!</definedName>
    <definedName name="____________BTS18">#REF!</definedName>
    <definedName name="____________BTS19" localSheetId="7">#REF!</definedName>
    <definedName name="____________BTS19">#REF!</definedName>
    <definedName name="____________BTS2" localSheetId="7">#REF!</definedName>
    <definedName name="____________BTS2">#REF!</definedName>
    <definedName name="____________BTS20" localSheetId="7">#REF!</definedName>
    <definedName name="____________BTS20">#REF!</definedName>
    <definedName name="____________BTS21" localSheetId="7">#REF!</definedName>
    <definedName name="____________BTS21">#REF!</definedName>
    <definedName name="____________BTS22" localSheetId="7">#REF!</definedName>
    <definedName name="____________BTS22">#REF!</definedName>
    <definedName name="____________BTS23" localSheetId="7">#REF!</definedName>
    <definedName name="____________BTS23">#REF!</definedName>
    <definedName name="____________BTS24" localSheetId="7">#REF!</definedName>
    <definedName name="____________BTS24">#REF!</definedName>
    <definedName name="____________BTS3" localSheetId="7">#REF!</definedName>
    <definedName name="____________BTS3">#REF!</definedName>
    <definedName name="____________BTS4" localSheetId="7">#REF!</definedName>
    <definedName name="____________BTS4">#REF!</definedName>
    <definedName name="____________BTS5" localSheetId="7">#REF!</definedName>
    <definedName name="____________BTS5">#REF!</definedName>
    <definedName name="____________BTS6" localSheetId="7">#REF!</definedName>
    <definedName name="____________BTS6">#REF!</definedName>
    <definedName name="____________BTS7" localSheetId="7">#REF!</definedName>
    <definedName name="____________BTS7">#REF!</definedName>
    <definedName name="____________BTS8" localSheetId="7">#REF!</definedName>
    <definedName name="____________BTS8">#REF!</definedName>
    <definedName name="____________BTS9" localSheetId="7">#REF!</definedName>
    <definedName name="____________BTS9">#REF!</definedName>
    <definedName name="____________can430">40.73</definedName>
    <definedName name="____________can435">43.3</definedName>
    <definedName name="____________CCW1">[9]DATA!$H$67</definedName>
    <definedName name="____________CCW2">[9]DATA!$H$97</definedName>
    <definedName name="____________cur1">[2]r!$F$30</definedName>
    <definedName name="____________G120907" localSheetId="7">[18]Data!#REF!</definedName>
    <definedName name="____________G120907">[18]Data!#REF!</definedName>
    <definedName name="____________GBS110" localSheetId="7">#REF!</definedName>
    <definedName name="____________GBS110">#REF!</definedName>
    <definedName name="____________GBS111" localSheetId="7">#REF!</definedName>
    <definedName name="____________GBS111">#REF!</definedName>
    <definedName name="____________GBS112" localSheetId="7">#REF!</definedName>
    <definedName name="____________GBS112">#REF!</definedName>
    <definedName name="____________GBS113" localSheetId="7">#REF!</definedName>
    <definedName name="____________GBS113">#REF!</definedName>
    <definedName name="____________GBS114" localSheetId="7">#REF!</definedName>
    <definedName name="____________GBS114">#REF!</definedName>
    <definedName name="____________GBS115" localSheetId="7">#REF!</definedName>
    <definedName name="____________GBS115">#REF!</definedName>
    <definedName name="____________GBS116" localSheetId="7">#REF!</definedName>
    <definedName name="____________GBS116">#REF!</definedName>
    <definedName name="____________GBS117" localSheetId="7">#REF!</definedName>
    <definedName name="____________GBS117">#REF!</definedName>
    <definedName name="____________GBS118" localSheetId="7">#REF!</definedName>
    <definedName name="____________GBS118">#REF!</definedName>
    <definedName name="____________GBS119" localSheetId="7">#REF!</definedName>
    <definedName name="____________GBS119">#REF!</definedName>
    <definedName name="____________GBS12" localSheetId="7">#REF!</definedName>
    <definedName name="____________GBS12">#REF!</definedName>
    <definedName name="____________GBS120" localSheetId="7">#REF!</definedName>
    <definedName name="____________GBS120">#REF!</definedName>
    <definedName name="____________GBS121" localSheetId="7">#REF!</definedName>
    <definedName name="____________GBS121">#REF!</definedName>
    <definedName name="____________GBS122" localSheetId="7">#REF!</definedName>
    <definedName name="____________GBS122">#REF!</definedName>
    <definedName name="____________GBS123" localSheetId="7">#REF!</definedName>
    <definedName name="____________GBS123">#REF!</definedName>
    <definedName name="____________GBS124" localSheetId="7">#REF!</definedName>
    <definedName name="____________GBS124">#REF!</definedName>
    <definedName name="____________GBS13" localSheetId="7">#REF!</definedName>
    <definedName name="____________GBS13">#REF!</definedName>
    <definedName name="____________GBS14" localSheetId="7">#REF!</definedName>
    <definedName name="____________GBS14">#REF!</definedName>
    <definedName name="____________GBS15" localSheetId="7">#REF!</definedName>
    <definedName name="____________GBS15">#REF!</definedName>
    <definedName name="____________GBS16" localSheetId="7">#REF!</definedName>
    <definedName name="____________GBS16">#REF!</definedName>
    <definedName name="____________GBS17" localSheetId="7">#REF!</definedName>
    <definedName name="____________GBS17">#REF!</definedName>
    <definedName name="____________GBS18" localSheetId="7">#REF!</definedName>
    <definedName name="____________GBS18">#REF!</definedName>
    <definedName name="____________GBS19" localSheetId="7">#REF!</definedName>
    <definedName name="____________GBS19">#REF!</definedName>
    <definedName name="____________GBS21" localSheetId="7">#REF!</definedName>
    <definedName name="____________GBS21">#REF!</definedName>
    <definedName name="____________GBS210" localSheetId="7">#REF!</definedName>
    <definedName name="____________GBS210">#REF!</definedName>
    <definedName name="____________GBS211" localSheetId="7">#REF!</definedName>
    <definedName name="____________GBS211">#REF!</definedName>
    <definedName name="____________GBS212" localSheetId="7">#REF!</definedName>
    <definedName name="____________GBS212">#REF!</definedName>
    <definedName name="____________GBS213" localSheetId="7">#REF!</definedName>
    <definedName name="____________GBS213">#REF!</definedName>
    <definedName name="____________GBS214" localSheetId="7">#REF!</definedName>
    <definedName name="____________GBS214">#REF!</definedName>
    <definedName name="____________GBS215" localSheetId="7">#REF!</definedName>
    <definedName name="____________GBS215">#REF!</definedName>
    <definedName name="____________GBS216" localSheetId="7">#REF!</definedName>
    <definedName name="____________GBS216">#REF!</definedName>
    <definedName name="____________GBS217" localSheetId="7">#REF!</definedName>
    <definedName name="____________GBS217">#REF!</definedName>
    <definedName name="____________GBS218" localSheetId="7">#REF!</definedName>
    <definedName name="____________GBS218">#REF!</definedName>
    <definedName name="____________GBS219" localSheetId="7">#REF!</definedName>
    <definedName name="____________GBS219">#REF!</definedName>
    <definedName name="____________GBS22" localSheetId="7">#REF!</definedName>
    <definedName name="____________GBS22">#REF!</definedName>
    <definedName name="____________GBS220" localSheetId="7">#REF!</definedName>
    <definedName name="____________GBS220">#REF!</definedName>
    <definedName name="____________GBS221" localSheetId="7">#REF!</definedName>
    <definedName name="____________GBS221">#REF!</definedName>
    <definedName name="____________GBS222" localSheetId="7">#REF!</definedName>
    <definedName name="____________GBS222">#REF!</definedName>
    <definedName name="____________GBS223" localSheetId="7">#REF!</definedName>
    <definedName name="____________GBS223">#REF!</definedName>
    <definedName name="____________GBS224" localSheetId="7">#REF!</definedName>
    <definedName name="____________GBS224">#REF!</definedName>
    <definedName name="____________GBS23" localSheetId="7">#REF!</definedName>
    <definedName name="____________GBS23">#REF!</definedName>
    <definedName name="____________GBS24" localSheetId="7">#REF!</definedName>
    <definedName name="____________GBS24">#REF!</definedName>
    <definedName name="____________GBS25" localSheetId="7">#REF!</definedName>
    <definedName name="____________GBS25">#REF!</definedName>
    <definedName name="____________GBS26" localSheetId="7">#REF!</definedName>
    <definedName name="____________GBS26">#REF!</definedName>
    <definedName name="____________GBS27" localSheetId="7">#REF!</definedName>
    <definedName name="____________GBS27">#REF!</definedName>
    <definedName name="____________GBS28" localSheetId="7">#REF!</definedName>
    <definedName name="____________GBS28">#REF!</definedName>
    <definedName name="____________GBS29" localSheetId="7">#REF!</definedName>
    <definedName name="____________GBS29">#REF!</definedName>
    <definedName name="____________imp1">[11]DATA_PRG!$H$245</definedName>
    <definedName name="____________l1">[3]leads!$A$3:$E$108</definedName>
    <definedName name="____________l12" localSheetId="7">#REF!</definedName>
    <definedName name="____________l12">#REF!</definedName>
    <definedName name="____________l2">[2]r!$F$29</definedName>
    <definedName name="____________l3" localSheetId="7">#REF!</definedName>
    <definedName name="____________l3">#REF!</definedName>
    <definedName name="____________l4">[4]Sheet1!$W$2:$Y$103</definedName>
    <definedName name="____________l5" localSheetId="7">#REF!</definedName>
    <definedName name="____________l5">#REF!</definedName>
    <definedName name="____________l6">[2]r!$F$4</definedName>
    <definedName name="____________l7">[5]r!$F$4</definedName>
    <definedName name="____________l8">[2]r!$F$2</definedName>
    <definedName name="____________l9">[2]r!$F$3</definedName>
    <definedName name="____________LJ6">[9]DATA!$H$245</definedName>
    <definedName name="____________lj600" localSheetId="7">#REF!</definedName>
    <definedName name="____________lj600">#REF!</definedName>
    <definedName name="____________lj900" localSheetId="7">#REF!</definedName>
    <definedName name="____________lj900">#REF!</definedName>
    <definedName name="____________LL3" localSheetId="7">#REF!</definedName>
    <definedName name="____________LL3">#REF!</definedName>
    <definedName name="____________LSO24" localSheetId="7">[10]Lead!#REF!</definedName>
    <definedName name="____________LSO24">[10]Lead!#REF!</definedName>
    <definedName name="____________MA1" localSheetId="7">#REF!</definedName>
    <definedName name="____________MA1">#REF!</definedName>
    <definedName name="____________Met45" localSheetId="7">#REF!</definedName>
    <definedName name="____________Met45">#REF!</definedName>
    <definedName name="____________Met54" localSheetId="7">#REF!</definedName>
    <definedName name="____________Met54">#REF!</definedName>
    <definedName name="____________MEt55" localSheetId="7">#REF!</definedName>
    <definedName name="____________MEt55">#REF!</definedName>
    <definedName name="____________Met63" localSheetId="7">#REF!</definedName>
    <definedName name="____________Met63">#REF!</definedName>
    <definedName name="____________ML21" localSheetId="7">#REF!</definedName>
    <definedName name="____________ML21">#REF!</definedName>
    <definedName name="____________ML210" localSheetId="7">#REF!</definedName>
    <definedName name="____________ML210">#REF!</definedName>
    <definedName name="____________ML211" localSheetId="7">#REF!</definedName>
    <definedName name="____________ML211">#REF!</definedName>
    <definedName name="____________ML212" localSheetId="7">#REF!</definedName>
    <definedName name="____________ML212">#REF!</definedName>
    <definedName name="____________ML213" localSheetId="7">#REF!</definedName>
    <definedName name="____________ML213">#REF!</definedName>
    <definedName name="____________ML214" localSheetId="7">#REF!</definedName>
    <definedName name="____________ML214">#REF!</definedName>
    <definedName name="____________ML215" localSheetId="7">#REF!</definedName>
    <definedName name="____________ML215">#REF!</definedName>
    <definedName name="____________ML216" localSheetId="7">#REF!</definedName>
    <definedName name="____________ML216">#REF!</definedName>
    <definedName name="____________ML217" localSheetId="7">#REF!</definedName>
    <definedName name="____________ML217">#REF!</definedName>
    <definedName name="____________ML218" localSheetId="7">#REF!</definedName>
    <definedName name="____________ML218">#REF!</definedName>
    <definedName name="____________ML219" localSheetId="7">#REF!</definedName>
    <definedName name="____________ML219">#REF!</definedName>
    <definedName name="____________ML22" localSheetId="7">#REF!</definedName>
    <definedName name="____________ML22">#REF!</definedName>
    <definedName name="____________ML220" localSheetId="7">#REF!</definedName>
    <definedName name="____________ML220">#REF!</definedName>
    <definedName name="____________ML221" localSheetId="7">#REF!</definedName>
    <definedName name="____________ML221">#REF!</definedName>
    <definedName name="____________ML222" localSheetId="7">#REF!</definedName>
    <definedName name="____________ML222">#REF!</definedName>
    <definedName name="____________ML223" localSheetId="7">#REF!</definedName>
    <definedName name="____________ML223">#REF!</definedName>
    <definedName name="____________ML224" localSheetId="7">#REF!</definedName>
    <definedName name="____________ML224">#REF!</definedName>
    <definedName name="____________ML23" localSheetId="7">#REF!</definedName>
    <definedName name="____________ML23">#REF!</definedName>
    <definedName name="____________ML24" localSheetId="7">#REF!</definedName>
    <definedName name="____________ML24">#REF!</definedName>
    <definedName name="____________ML25" localSheetId="7">#REF!</definedName>
    <definedName name="____________ML25">#REF!</definedName>
    <definedName name="____________ML26" localSheetId="7">#REF!</definedName>
    <definedName name="____________ML26">#REF!</definedName>
    <definedName name="____________ML27" localSheetId="7">#REF!</definedName>
    <definedName name="____________ML27">#REF!</definedName>
    <definedName name="____________ML28" localSheetId="7">#REF!</definedName>
    <definedName name="____________ML28">#REF!</definedName>
    <definedName name="____________ML29" localSheetId="7">#REF!</definedName>
    <definedName name="____________ML29">#REF!</definedName>
    <definedName name="____________ML31" localSheetId="7">#REF!</definedName>
    <definedName name="____________ML31">#REF!</definedName>
    <definedName name="____________ML310" localSheetId="7">#REF!</definedName>
    <definedName name="____________ML310">#REF!</definedName>
    <definedName name="____________ML311" localSheetId="7">#REF!</definedName>
    <definedName name="____________ML311">#REF!</definedName>
    <definedName name="____________ML312" localSheetId="7">#REF!</definedName>
    <definedName name="____________ML312">#REF!</definedName>
    <definedName name="____________ML313" localSheetId="7">#REF!</definedName>
    <definedName name="____________ML313">#REF!</definedName>
    <definedName name="____________ML314" localSheetId="7">#REF!</definedName>
    <definedName name="____________ML314">#REF!</definedName>
    <definedName name="____________ML315" localSheetId="7">#REF!</definedName>
    <definedName name="____________ML315">#REF!</definedName>
    <definedName name="____________ML316" localSheetId="7">#REF!</definedName>
    <definedName name="____________ML316">#REF!</definedName>
    <definedName name="____________ML317" localSheetId="7">#REF!</definedName>
    <definedName name="____________ML317">#REF!</definedName>
    <definedName name="____________ML318" localSheetId="7">#REF!</definedName>
    <definedName name="____________ML318">#REF!</definedName>
    <definedName name="____________ML319" localSheetId="7">#REF!</definedName>
    <definedName name="____________ML319">#REF!</definedName>
    <definedName name="____________ML32" localSheetId="7">#REF!</definedName>
    <definedName name="____________ML32">#REF!</definedName>
    <definedName name="____________ML320" localSheetId="7">#REF!</definedName>
    <definedName name="____________ML320">#REF!</definedName>
    <definedName name="____________ML321" localSheetId="7">#REF!</definedName>
    <definedName name="____________ML321">#REF!</definedName>
    <definedName name="____________ML322" localSheetId="7">#REF!</definedName>
    <definedName name="____________ML322">#REF!</definedName>
    <definedName name="____________ML323" localSheetId="7">#REF!</definedName>
    <definedName name="____________ML323">#REF!</definedName>
    <definedName name="____________ML324" localSheetId="7">#REF!</definedName>
    <definedName name="____________ML324">#REF!</definedName>
    <definedName name="____________ML33" localSheetId="7">#REF!</definedName>
    <definedName name="____________ML33">#REF!</definedName>
    <definedName name="____________ML34" localSheetId="7">#REF!</definedName>
    <definedName name="____________ML34">#REF!</definedName>
    <definedName name="____________ML35" localSheetId="7">#REF!</definedName>
    <definedName name="____________ML35">#REF!</definedName>
    <definedName name="____________ML36" localSheetId="7">#REF!</definedName>
    <definedName name="____________ML36">#REF!</definedName>
    <definedName name="____________ML37" localSheetId="7">#REF!</definedName>
    <definedName name="____________ML37">#REF!</definedName>
    <definedName name="____________ML38" localSheetId="7">#REF!</definedName>
    <definedName name="____________ML38">#REF!</definedName>
    <definedName name="____________ML39" localSheetId="7">#REF!</definedName>
    <definedName name="____________ML39">#REF!</definedName>
    <definedName name="____________ML7" localSheetId="7">#REF!</definedName>
    <definedName name="____________ML7">#REF!</definedName>
    <definedName name="____________ML8" localSheetId="7">#REF!</definedName>
    <definedName name="____________ML8">#REF!</definedName>
    <definedName name="____________ML9" localSheetId="7">#REF!</definedName>
    <definedName name="____________ML9">#REF!</definedName>
    <definedName name="____________mm1">[6]r!$F$4</definedName>
    <definedName name="____________mm1000" localSheetId="7">#REF!</definedName>
    <definedName name="____________mm1000">#REF!</definedName>
    <definedName name="____________mm11">[2]r!$F$4</definedName>
    <definedName name="____________mm111">[5]r!$F$4</definedName>
    <definedName name="____________mm600" localSheetId="7">#REF!</definedName>
    <definedName name="____________mm600">#REF!</definedName>
    <definedName name="____________mm800" localSheetId="7">#REF!</definedName>
    <definedName name="____________mm800">#REF!</definedName>
    <definedName name="____________PC1" localSheetId="7">#REF!</definedName>
    <definedName name="____________PC1">#REF!</definedName>
    <definedName name="____________PC10" localSheetId="7">#REF!</definedName>
    <definedName name="____________PC10">#REF!</definedName>
    <definedName name="____________PC11" localSheetId="7">#REF!</definedName>
    <definedName name="____________PC11">#REF!</definedName>
    <definedName name="____________PC12" localSheetId="7">#REF!</definedName>
    <definedName name="____________PC12">#REF!</definedName>
    <definedName name="____________PC13" localSheetId="7">#REF!</definedName>
    <definedName name="____________PC13">#REF!</definedName>
    <definedName name="____________PC14" localSheetId="7">#REF!</definedName>
    <definedName name="____________PC14">#REF!</definedName>
    <definedName name="____________PC15" localSheetId="7">#REF!</definedName>
    <definedName name="____________PC15">#REF!</definedName>
    <definedName name="____________PC16" localSheetId="7">#REF!</definedName>
    <definedName name="____________PC16">#REF!</definedName>
    <definedName name="____________PC17" localSheetId="7">#REF!</definedName>
    <definedName name="____________PC17">#REF!</definedName>
    <definedName name="____________PC18" localSheetId="7">#REF!</definedName>
    <definedName name="____________PC18">#REF!</definedName>
    <definedName name="____________PC19" localSheetId="7">#REF!</definedName>
    <definedName name="____________PC19">#REF!</definedName>
    <definedName name="____________pc2" localSheetId="7">#REF!</definedName>
    <definedName name="____________pc2">#REF!</definedName>
    <definedName name="____________PC21" localSheetId="7">#REF!</definedName>
    <definedName name="____________PC21">#REF!</definedName>
    <definedName name="____________PC22" localSheetId="7">#REF!</definedName>
    <definedName name="____________PC22">#REF!</definedName>
    <definedName name="____________PC23" localSheetId="7">#REF!</definedName>
    <definedName name="____________PC23">#REF!</definedName>
    <definedName name="____________PC24" localSheetId="7">#REF!</definedName>
    <definedName name="____________PC24">#REF!</definedName>
    <definedName name="____________PC3" localSheetId="7">#REF!</definedName>
    <definedName name="____________PC3">#REF!</definedName>
    <definedName name="____________PC4" localSheetId="7">#REF!</definedName>
    <definedName name="____________PC4">#REF!</definedName>
    <definedName name="____________PC5" localSheetId="7">#REF!</definedName>
    <definedName name="____________PC5">#REF!</definedName>
    <definedName name="____________PC6" localSheetId="7">#REF!</definedName>
    <definedName name="____________PC6">#REF!</definedName>
    <definedName name="____________pc600" localSheetId="7">#REF!</definedName>
    <definedName name="____________pc600">#REF!</definedName>
    <definedName name="____________PC7" localSheetId="7">#REF!</definedName>
    <definedName name="____________PC7">#REF!</definedName>
    <definedName name="____________PC8" localSheetId="7">#REF!</definedName>
    <definedName name="____________PC8">#REF!</definedName>
    <definedName name="____________PC9" localSheetId="7">#REF!</definedName>
    <definedName name="____________PC9">#REF!</definedName>
    <definedName name="____________pc900" localSheetId="7">#REF!</definedName>
    <definedName name="____________pc900">#REF!</definedName>
    <definedName name="____________pla4">[12]DATA_PRG!$H$269</definedName>
    <definedName name="____________pv2" localSheetId="7">#REF!</definedName>
    <definedName name="____________pv2">#REF!</definedName>
    <definedName name="____________rr3">[7]v!$A$2:$E$51</definedName>
    <definedName name="____________rrr1">[7]r!$B$1:$I$145</definedName>
    <definedName name="____________SP10">[13]Sheet1!$C$18</definedName>
    <definedName name="____________SP16">[13]Sheet1!$C$24</definedName>
    <definedName name="____________SP7">[13]Sheet1!$C$15</definedName>
    <definedName name="____________ss12">[8]rdamdata!$J$8</definedName>
    <definedName name="____________ss20">[8]rdamdata!$J$7</definedName>
    <definedName name="____________ss40">[8]rdamdata!$J$6</definedName>
    <definedName name="____________var1" localSheetId="7">#REF!</definedName>
    <definedName name="____________var1">#REF!</definedName>
    <definedName name="____________var4" localSheetId="7">#REF!</definedName>
    <definedName name="____________var4">#REF!</definedName>
    <definedName name="____________xh2256">[19]HDPE!$L$30</definedName>
    <definedName name="____________xh2506">[19]HDPE!$M$30</definedName>
    <definedName name="____________xh2806">[19]HDPE!$N$30</definedName>
    <definedName name="____________xh3156">[19]HDPE!$O$30</definedName>
    <definedName name="____________xh634">[19]HDPE!$C$16</definedName>
    <definedName name="____________xk7100">[19]DI!$C$37</definedName>
    <definedName name="____________xk7150">[19]DI!$D$37</definedName>
    <definedName name="____________xk7250">[19]DI!$F$37</definedName>
    <definedName name="____________xk7300">[19]DI!$G$37</definedName>
    <definedName name="____________xp11010">[19]pvc!$F$61</definedName>
    <definedName name="____________xp1104">[19]pvc!$F$31</definedName>
    <definedName name="____________xp1106">[19]pvc!$F$46</definedName>
    <definedName name="____________xp1254">[19]pvc!$G$31</definedName>
    <definedName name="____________xp1256">[19]pvc!$G$46</definedName>
    <definedName name="____________xp14010">[19]pvc!$H$61</definedName>
    <definedName name="____________xp1404">[19]pvc!$H$31</definedName>
    <definedName name="____________xp1406">[19]pvc!$H$46</definedName>
    <definedName name="____________xp1604">[19]pvc!$I$31</definedName>
    <definedName name="____________xp1606">[19]pvc!$I$46</definedName>
    <definedName name="____________xp1804">[19]pvc!$J$31</definedName>
    <definedName name="____________xp1806">[19]pvc!$J$46</definedName>
    <definedName name="____________xp2006">[19]pvc!$K$46</definedName>
    <definedName name="____________xp6310">[19]pvc!$C$61</definedName>
    <definedName name="____________xp636">[19]pvc!$C$46</definedName>
    <definedName name="____________xp7510">[19]pvc!$D$61</definedName>
    <definedName name="____________xp754">[19]pvc!$D$31</definedName>
    <definedName name="____________xp756">[19]pvc!$D$46</definedName>
    <definedName name="____________xp9010">[19]pvc!$E$61</definedName>
    <definedName name="____________xp904">[19]pvc!$E$31</definedName>
    <definedName name="____________xp906">[19]pvc!$E$46</definedName>
    <definedName name="___________bla1">[1]leads!$H$7</definedName>
    <definedName name="___________BSG100" localSheetId="7">#REF!</definedName>
    <definedName name="___________BSG100">#REF!</definedName>
    <definedName name="___________BSG150" localSheetId="7">#REF!</definedName>
    <definedName name="___________BSG150">#REF!</definedName>
    <definedName name="___________BSG5" localSheetId="7">#REF!</definedName>
    <definedName name="___________BSG5">#REF!</definedName>
    <definedName name="___________BSG75" localSheetId="7">#REF!</definedName>
    <definedName name="___________BSG75">#REF!</definedName>
    <definedName name="___________BTC1" localSheetId="7">#REF!</definedName>
    <definedName name="___________BTC1">#REF!</definedName>
    <definedName name="___________BTC10" localSheetId="7">#REF!</definedName>
    <definedName name="___________BTC10">#REF!</definedName>
    <definedName name="___________BTC11" localSheetId="7">#REF!</definedName>
    <definedName name="___________BTC11">#REF!</definedName>
    <definedName name="___________BTC12" localSheetId="7">#REF!</definedName>
    <definedName name="___________BTC12">#REF!</definedName>
    <definedName name="___________BTC13" localSheetId="7">#REF!</definedName>
    <definedName name="___________BTC13">#REF!</definedName>
    <definedName name="___________BTC14" localSheetId="7">#REF!</definedName>
    <definedName name="___________BTC14">#REF!</definedName>
    <definedName name="___________BTC15" localSheetId="7">#REF!</definedName>
    <definedName name="___________BTC15">#REF!</definedName>
    <definedName name="___________BTC16" localSheetId="7">#REF!</definedName>
    <definedName name="___________BTC16">#REF!</definedName>
    <definedName name="___________BTC17" localSheetId="7">#REF!</definedName>
    <definedName name="___________BTC17">#REF!</definedName>
    <definedName name="___________BTC18" localSheetId="7">#REF!</definedName>
    <definedName name="___________BTC18">#REF!</definedName>
    <definedName name="___________BTC19" localSheetId="7">#REF!</definedName>
    <definedName name="___________BTC19">#REF!</definedName>
    <definedName name="___________BTC2" localSheetId="7">#REF!</definedName>
    <definedName name="___________BTC2">#REF!</definedName>
    <definedName name="___________BTC20" localSheetId="7">#REF!</definedName>
    <definedName name="___________BTC20">#REF!</definedName>
    <definedName name="___________BTC21" localSheetId="7">#REF!</definedName>
    <definedName name="___________BTC21">#REF!</definedName>
    <definedName name="___________BTC22" localSheetId="7">#REF!</definedName>
    <definedName name="___________BTC22">#REF!</definedName>
    <definedName name="___________BTC23" localSheetId="7">#REF!</definedName>
    <definedName name="___________BTC23">#REF!</definedName>
    <definedName name="___________BTC24" localSheetId="7">#REF!</definedName>
    <definedName name="___________BTC24">#REF!</definedName>
    <definedName name="___________BTC3" localSheetId="7">#REF!</definedName>
    <definedName name="___________BTC3">#REF!</definedName>
    <definedName name="___________BTC4" localSheetId="7">#REF!</definedName>
    <definedName name="___________BTC4">#REF!</definedName>
    <definedName name="___________BTC5" localSheetId="7">#REF!</definedName>
    <definedName name="___________BTC5">#REF!</definedName>
    <definedName name="___________BTC6" localSheetId="7">#REF!</definedName>
    <definedName name="___________BTC6">#REF!</definedName>
    <definedName name="___________BTC7" localSheetId="7">#REF!</definedName>
    <definedName name="___________BTC7">#REF!</definedName>
    <definedName name="___________BTC8" localSheetId="7">#REF!</definedName>
    <definedName name="___________BTC8">#REF!</definedName>
    <definedName name="___________BTC9" localSheetId="7">#REF!</definedName>
    <definedName name="___________BTC9">#REF!</definedName>
    <definedName name="___________BTR1" localSheetId="7">#REF!</definedName>
    <definedName name="___________BTR1">#REF!</definedName>
    <definedName name="___________BTR10" localSheetId="7">#REF!</definedName>
    <definedName name="___________BTR10">#REF!</definedName>
    <definedName name="___________BTR11" localSheetId="7">#REF!</definedName>
    <definedName name="___________BTR11">#REF!</definedName>
    <definedName name="___________BTR12" localSheetId="7">#REF!</definedName>
    <definedName name="___________BTR12">#REF!</definedName>
    <definedName name="___________BTR13" localSheetId="7">#REF!</definedName>
    <definedName name="___________BTR13">#REF!</definedName>
    <definedName name="___________BTR14" localSheetId="7">#REF!</definedName>
    <definedName name="___________BTR14">#REF!</definedName>
    <definedName name="___________BTR15" localSheetId="7">#REF!</definedName>
    <definedName name="___________BTR15">#REF!</definedName>
    <definedName name="___________BTR16" localSheetId="7">#REF!</definedName>
    <definedName name="___________BTR16">#REF!</definedName>
    <definedName name="___________BTR17" localSheetId="7">#REF!</definedName>
    <definedName name="___________BTR17">#REF!</definedName>
    <definedName name="___________BTR18" localSheetId="7">#REF!</definedName>
    <definedName name="___________BTR18">#REF!</definedName>
    <definedName name="___________BTR19" localSheetId="7">#REF!</definedName>
    <definedName name="___________BTR19">#REF!</definedName>
    <definedName name="___________BTR2" localSheetId="7">#REF!</definedName>
    <definedName name="___________BTR2">#REF!</definedName>
    <definedName name="___________BTR20" localSheetId="7">#REF!</definedName>
    <definedName name="___________BTR20">#REF!</definedName>
    <definedName name="___________BTR21" localSheetId="7">#REF!</definedName>
    <definedName name="___________BTR21">#REF!</definedName>
    <definedName name="___________BTR22" localSheetId="7">#REF!</definedName>
    <definedName name="___________BTR22">#REF!</definedName>
    <definedName name="___________BTR23" localSheetId="7">#REF!</definedName>
    <definedName name="___________BTR23">#REF!</definedName>
    <definedName name="___________BTR24" localSheetId="7">#REF!</definedName>
    <definedName name="___________BTR24">#REF!</definedName>
    <definedName name="___________BTR3" localSheetId="7">#REF!</definedName>
    <definedName name="___________BTR3">#REF!</definedName>
    <definedName name="___________BTR4" localSheetId="7">#REF!</definedName>
    <definedName name="___________BTR4">#REF!</definedName>
    <definedName name="___________BTR5" localSheetId="7">#REF!</definedName>
    <definedName name="___________BTR5">#REF!</definedName>
    <definedName name="___________BTR6" localSheetId="7">#REF!</definedName>
    <definedName name="___________BTR6">#REF!</definedName>
    <definedName name="___________BTR7" localSheetId="7">#REF!</definedName>
    <definedName name="___________BTR7">#REF!</definedName>
    <definedName name="___________BTR8" localSheetId="7">#REF!</definedName>
    <definedName name="___________BTR8">#REF!</definedName>
    <definedName name="___________BTR9" localSheetId="7">#REF!</definedName>
    <definedName name="___________BTR9">#REF!</definedName>
    <definedName name="___________BTS1" localSheetId="7">#REF!</definedName>
    <definedName name="___________BTS1">#REF!</definedName>
    <definedName name="___________BTS10" localSheetId="7">#REF!</definedName>
    <definedName name="___________BTS10">#REF!</definedName>
    <definedName name="___________BTS11" localSheetId="7">#REF!</definedName>
    <definedName name="___________BTS11">#REF!</definedName>
    <definedName name="___________BTS12" localSheetId="7">#REF!</definedName>
    <definedName name="___________BTS12">#REF!</definedName>
    <definedName name="___________BTS13" localSheetId="7">#REF!</definedName>
    <definedName name="___________BTS13">#REF!</definedName>
    <definedName name="___________BTS14" localSheetId="7">#REF!</definedName>
    <definedName name="___________BTS14">#REF!</definedName>
    <definedName name="___________BTS15" localSheetId="7">#REF!</definedName>
    <definedName name="___________BTS15">#REF!</definedName>
    <definedName name="___________BTS16" localSheetId="7">#REF!</definedName>
    <definedName name="___________BTS16">#REF!</definedName>
    <definedName name="___________BTS17" localSheetId="7">#REF!</definedName>
    <definedName name="___________BTS17">#REF!</definedName>
    <definedName name="___________BTS18" localSheetId="7">#REF!</definedName>
    <definedName name="___________BTS18">#REF!</definedName>
    <definedName name="___________BTS19" localSheetId="7">#REF!</definedName>
    <definedName name="___________BTS19">#REF!</definedName>
    <definedName name="___________BTS2" localSheetId="7">#REF!</definedName>
    <definedName name="___________BTS2">#REF!</definedName>
    <definedName name="___________BTS20" localSheetId="7">#REF!</definedName>
    <definedName name="___________BTS20">#REF!</definedName>
    <definedName name="___________BTS21" localSheetId="7">#REF!</definedName>
    <definedName name="___________BTS21">#REF!</definedName>
    <definedName name="___________BTS22" localSheetId="7">#REF!</definedName>
    <definedName name="___________BTS22">#REF!</definedName>
    <definedName name="___________BTS23" localSheetId="7">#REF!</definedName>
    <definedName name="___________BTS23">#REF!</definedName>
    <definedName name="___________BTS24" localSheetId="7">#REF!</definedName>
    <definedName name="___________BTS24">#REF!</definedName>
    <definedName name="___________BTS3" localSheetId="7">#REF!</definedName>
    <definedName name="___________BTS3">#REF!</definedName>
    <definedName name="___________BTS4" localSheetId="7">#REF!</definedName>
    <definedName name="___________BTS4">#REF!</definedName>
    <definedName name="___________BTS5" localSheetId="7">#REF!</definedName>
    <definedName name="___________BTS5">#REF!</definedName>
    <definedName name="___________BTS6" localSheetId="7">#REF!</definedName>
    <definedName name="___________BTS6">#REF!</definedName>
    <definedName name="___________BTS7" localSheetId="7">#REF!</definedName>
    <definedName name="___________BTS7">#REF!</definedName>
    <definedName name="___________BTS8" localSheetId="7">#REF!</definedName>
    <definedName name="___________BTS8">#REF!</definedName>
    <definedName name="___________BTS9" localSheetId="7">#REF!</definedName>
    <definedName name="___________BTS9">#REF!</definedName>
    <definedName name="___________can430">40.73</definedName>
    <definedName name="___________can435">43.3</definedName>
    <definedName name="___________CCW1">[9]DATA!$H$67</definedName>
    <definedName name="___________CCW2">[9]DATA!$H$97</definedName>
    <definedName name="___________cur1">[2]r!$F$30</definedName>
    <definedName name="___________GBS11" localSheetId="7">#REF!</definedName>
    <definedName name="___________GBS11">#REF!</definedName>
    <definedName name="___________GBS110" localSheetId="7">#REF!</definedName>
    <definedName name="___________GBS110">#REF!</definedName>
    <definedName name="___________GBS111" localSheetId="7">#REF!</definedName>
    <definedName name="___________GBS111">#REF!</definedName>
    <definedName name="___________GBS112" localSheetId="7">#REF!</definedName>
    <definedName name="___________GBS112">#REF!</definedName>
    <definedName name="___________GBS113" localSheetId="7">#REF!</definedName>
    <definedName name="___________GBS113">#REF!</definedName>
    <definedName name="___________GBS114" localSheetId="7">#REF!</definedName>
    <definedName name="___________GBS114">#REF!</definedName>
    <definedName name="___________GBS115" localSheetId="7">#REF!</definedName>
    <definedName name="___________GBS115">#REF!</definedName>
    <definedName name="___________GBS116" localSheetId="7">#REF!</definedName>
    <definedName name="___________GBS116">#REF!</definedName>
    <definedName name="___________GBS117" localSheetId="7">#REF!</definedName>
    <definedName name="___________GBS117">#REF!</definedName>
    <definedName name="___________GBS118" localSheetId="7">#REF!</definedName>
    <definedName name="___________GBS118">#REF!</definedName>
    <definedName name="___________GBS119" localSheetId="7">#REF!</definedName>
    <definedName name="___________GBS119">#REF!</definedName>
    <definedName name="___________GBS12" localSheetId="7">#REF!</definedName>
    <definedName name="___________GBS12">#REF!</definedName>
    <definedName name="___________GBS120" localSheetId="7">#REF!</definedName>
    <definedName name="___________GBS120">#REF!</definedName>
    <definedName name="___________GBS121" localSheetId="7">#REF!</definedName>
    <definedName name="___________GBS121">#REF!</definedName>
    <definedName name="___________GBS122" localSheetId="7">#REF!</definedName>
    <definedName name="___________GBS122">#REF!</definedName>
    <definedName name="___________GBS123" localSheetId="7">#REF!</definedName>
    <definedName name="___________GBS123">#REF!</definedName>
    <definedName name="___________GBS124" localSheetId="7">#REF!</definedName>
    <definedName name="___________GBS124">#REF!</definedName>
    <definedName name="___________GBS13" localSheetId="7">#REF!</definedName>
    <definedName name="___________GBS13">#REF!</definedName>
    <definedName name="___________GBS14" localSheetId="7">#REF!</definedName>
    <definedName name="___________GBS14">#REF!</definedName>
    <definedName name="___________GBS15" localSheetId="7">#REF!</definedName>
    <definedName name="___________GBS15">#REF!</definedName>
    <definedName name="___________GBS16" localSheetId="7">#REF!</definedName>
    <definedName name="___________GBS16">#REF!</definedName>
    <definedName name="___________GBS17" localSheetId="7">#REF!</definedName>
    <definedName name="___________GBS17">#REF!</definedName>
    <definedName name="___________GBS18" localSheetId="7">#REF!</definedName>
    <definedName name="___________GBS18">#REF!</definedName>
    <definedName name="___________GBS19" localSheetId="7">#REF!</definedName>
    <definedName name="___________GBS19">#REF!</definedName>
    <definedName name="___________GBS21" localSheetId="7">#REF!</definedName>
    <definedName name="___________GBS21">#REF!</definedName>
    <definedName name="___________GBS210" localSheetId="7">#REF!</definedName>
    <definedName name="___________GBS210">#REF!</definedName>
    <definedName name="___________GBS211" localSheetId="7">#REF!</definedName>
    <definedName name="___________GBS211">#REF!</definedName>
    <definedName name="___________GBS212" localSheetId="7">#REF!</definedName>
    <definedName name="___________GBS212">#REF!</definedName>
    <definedName name="___________GBS213" localSheetId="7">#REF!</definedName>
    <definedName name="___________GBS213">#REF!</definedName>
    <definedName name="___________GBS214" localSheetId="7">#REF!</definedName>
    <definedName name="___________GBS214">#REF!</definedName>
    <definedName name="___________GBS215" localSheetId="7">#REF!</definedName>
    <definedName name="___________GBS215">#REF!</definedName>
    <definedName name="___________GBS216" localSheetId="7">#REF!</definedName>
    <definedName name="___________GBS216">#REF!</definedName>
    <definedName name="___________GBS217" localSheetId="7">#REF!</definedName>
    <definedName name="___________GBS217">#REF!</definedName>
    <definedName name="___________GBS218" localSheetId="7">#REF!</definedName>
    <definedName name="___________GBS218">#REF!</definedName>
    <definedName name="___________GBS219" localSheetId="7">#REF!</definedName>
    <definedName name="___________GBS219">#REF!</definedName>
    <definedName name="___________GBS22" localSheetId="7">#REF!</definedName>
    <definedName name="___________GBS22">#REF!</definedName>
    <definedName name="___________GBS220" localSheetId="7">#REF!</definedName>
    <definedName name="___________GBS220">#REF!</definedName>
    <definedName name="___________GBS221" localSheetId="7">#REF!</definedName>
    <definedName name="___________GBS221">#REF!</definedName>
    <definedName name="___________GBS222" localSheetId="7">#REF!</definedName>
    <definedName name="___________GBS222">#REF!</definedName>
    <definedName name="___________GBS223" localSheetId="7">#REF!</definedName>
    <definedName name="___________GBS223">#REF!</definedName>
    <definedName name="___________GBS224" localSheetId="7">#REF!</definedName>
    <definedName name="___________GBS224">#REF!</definedName>
    <definedName name="___________GBS23" localSheetId="7">#REF!</definedName>
    <definedName name="___________GBS23">#REF!</definedName>
    <definedName name="___________GBS24" localSheetId="7">#REF!</definedName>
    <definedName name="___________GBS24">#REF!</definedName>
    <definedName name="___________GBS25" localSheetId="7">#REF!</definedName>
    <definedName name="___________GBS25">#REF!</definedName>
    <definedName name="___________GBS26" localSheetId="7">#REF!</definedName>
    <definedName name="___________GBS26">#REF!</definedName>
    <definedName name="___________GBS27" localSheetId="7">#REF!</definedName>
    <definedName name="___________GBS27">#REF!</definedName>
    <definedName name="___________GBS28" localSheetId="7">#REF!</definedName>
    <definedName name="___________GBS28">#REF!</definedName>
    <definedName name="___________GBS29" localSheetId="7">#REF!</definedName>
    <definedName name="___________GBS29">#REF!</definedName>
    <definedName name="___________imp1">[11]DATA_PRG!$H$245</definedName>
    <definedName name="___________l1">[3]leads!$A$3:$E$108</definedName>
    <definedName name="___________l12" localSheetId="7">#REF!</definedName>
    <definedName name="___________l12">#REF!</definedName>
    <definedName name="___________l2">[2]r!$F$29</definedName>
    <definedName name="___________l3" localSheetId="7">#REF!</definedName>
    <definedName name="___________l3">#REF!</definedName>
    <definedName name="___________l4">[4]Sheet1!$W$2:$Y$103</definedName>
    <definedName name="___________l5" localSheetId="7">#REF!</definedName>
    <definedName name="___________l5">#REF!</definedName>
    <definedName name="___________l6">[2]r!$F$4</definedName>
    <definedName name="___________l7">[5]r!$F$4</definedName>
    <definedName name="___________l8">[2]r!$F$2</definedName>
    <definedName name="___________l9">[2]r!$F$3</definedName>
    <definedName name="___________LJ6">[9]DATA!$H$245</definedName>
    <definedName name="___________lj600" localSheetId="7">#REF!</definedName>
    <definedName name="___________lj600">#REF!</definedName>
    <definedName name="___________lj900" localSheetId="7">#REF!</definedName>
    <definedName name="___________lj900">#REF!</definedName>
    <definedName name="___________LL3" localSheetId="7">#REF!</definedName>
    <definedName name="___________LL3">#REF!</definedName>
    <definedName name="___________Met45" localSheetId="7">#REF!</definedName>
    <definedName name="___________Met45">#REF!</definedName>
    <definedName name="___________MEt55" localSheetId="7">#REF!</definedName>
    <definedName name="___________MEt55">#REF!</definedName>
    <definedName name="___________Met63" localSheetId="7">#REF!</definedName>
    <definedName name="___________Met63">#REF!</definedName>
    <definedName name="___________ML21" localSheetId="7">#REF!</definedName>
    <definedName name="___________ML21">#REF!</definedName>
    <definedName name="___________ML210" localSheetId="7">#REF!</definedName>
    <definedName name="___________ML210">#REF!</definedName>
    <definedName name="___________ML211" localSheetId="7">#REF!</definedName>
    <definedName name="___________ML211">#REF!</definedName>
    <definedName name="___________ML212" localSheetId="7">#REF!</definedName>
    <definedName name="___________ML212">#REF!</definedName>
    <definedName name="___________ML213" localSheetId="7">#REF!</definedName>
    <definedName name="___________ML213">#REF!</definedName>
    <definedName name="___________ML214" localSheetId="7">#REF!</definedName>
    <definedName name="___________ML214">#REF!</definedName>
    <definedName name="___________ML215" localSheetId="7">#REF!</definedName>
    <definedName name="___________ML215">#REF!</definedName>
    <definedName name="___________ML216" localSheetId="7">#REF!</definedName>
    <definedName name="___________ML216">#REF!</definedName>
    <definedName name="___________ML217" localSheetId="7">#REF!</definedName>
    <definedName name="___________ML217">#REF!</definedName>
    <definedName name="___________ML218" localSheetId="7">#REF!</definedName>
    <definedName name="___________ML218">#REF!</definedName>
    <definedName name="___________ML219" localSheetId="7">#REF!</definedName>
    <definedName name="___________ML219">#REF!</definedName>
    <definedName name="___________ML22" localSheetId="7">#REF!</definedName>
    <definedName name="___________ML22">#REF!</definedName>
    <definedName name="___________ML220" localSheetId="7">#REF!</definedName>
    <definedName name="___________ML220">#REF!</definedName>
    <definedName name="___________ML221" localSheetId="7">#REF!</definedName>
    <definedName name="___________ML221">#REF!</definedName>
    <definedName name="___________ML222" localSheetId="7">#REF!</definedName>
    <definedName name="___________ML222">#REF!</definedName>
    <definedName name="___________ML223" localSheetId="7">#REF!</definedName>
    <definedName name="___________ML223">#REF!</definedName>
    <definedName name="___________ML224" localSheetId="7">#REF!</definedName>
    <definedName name="___________ML224">#REF!</definedName>
    <definedName name="___________ML23" localSheetId="7">#REF!</definedName>
    <definedName name="___________ML23">#REF!</definedName>
    <definedName name="___________ML24" localSheetId="7">#REF!</definedName>
    <definedName name="___________ML24">#REF!</definedName>
    <definedName name="___________ML25" localSheetId="7">#REF!</definedName>
    <definedName name="___________ML25">#REF!</definedName>
    <definedName name="___________ML26" localSheetId="7">#REF!</definedName>
    <definedName name="___________ML26">#REF!</definedName>
    <definedName name="___________ML27" localSheetId="7">#REF!</definedName>
    <definedName name="___________ML27">#REF!</definedName>
    <definedName name="___________ML28" localSheetId="7">#REF!</definedName>
    <definedName name="___________ML28">#REF!</definedName>
    <definedName name="___________ML29" localSheetId="7">#REF!</definedName>
    <definedName name="___________ML29">#REF!</definedName>
    <definedName name="___________ML31" localSheetId="7">#REF!</definedName>
    <definedName name="___________ML31">#REF!</definedName>
    <definedName name="___________ML310" localSheetId="7">#REF!</definedName>
    <definedName name="___________ML310">#REF!</definedName>
    <definedName name="___________ML311" localSheetId="7">#REF!</definedName>
    <definedName name="___________ML311">#REF!</definedName>
    <definedName name="___________ML312" localSheetId="7">#REF!</definedName>
    <definedName name="___________ML312">#REF!</definedName>
    <definedName name="___________ML313" localSheetId="7">#REF!</definedName>
    <definedName name="___________ML313">#REF!</definedName>
    <definedName name="___________ML314" localSheetId="7">#REF!</definedName>
    <definedName name="___________ML314">#REF!</definedName>
    <definedName name="___________ML315" localSheetId="7">#REF!</definedName>
    <definedName name="___________ML315">#REF!</definedName>
    <definedName name="___________ML316" localSheetId="7">#REF!</definedName>
    <definedName name="___________ML316">#REF!</definedName>
    <definedName name="___________ML317" localSheetId="7">#REF!</definedName>
    <definedName name="___________ML317">#REF!</definedName>
    <definedName name="___________ML318" localSheetId="7">#REF!</definedName>
    <definedName name="___________ML318">#REF!</definedName>
    <definedName name="___________ML319" localSheetId="7">#REF!</definedName>
    <definedName name="___________ML319">#REF!</definedName>
    <definedName name="___________ML32" localSheetId="7">#REF!</definedName>
    <definedName name="___________ML32">#REF!</definedName>
    <definedName name="___________ML320" localSheetId="7">#REF!</definedName>
    <definedName name="___________ML320">#REF!</definedName>
    <definedName name="___________ML321" localSheetId="7">#REF!</definedName>
    <definedName name="___________ML321">#REF!</definedName>
    <definedName name="___________ML322" localSheetId="7">#REF!</definedName>
    <definedName name="___________ML322">#REF!</definedName>
    <definedName name="___________ML323" localSheetId="7">#REF!</definedName>
    <definedName name="___________ML323">#REF!</definedName>
    <definedName name="___________ML324" localSheetId="7">#REF!</definedName>
    <definedName name="___________ML324">#REF!</definedName>
    <definedName name="___________ML33" localSheetId="7">#REF!</definedName>
    <definedName name="___________ML33">#REF!</definedName>
    <definedName name="___________ML34" localSheetId="7">#REF!</definedName>
    <definedName name="___________ML34">#REF!</definedName>
    <definedName name="___________ML35" localSheetId="7">#REF!</definedName>
    <definedName name="___________ML35">#REF!</definedName>
    <definedName name="___________ML36" localSheetId="7">#REF!</definedName>
    <definedName name="___________ML36">#REF!</definedName>
    <definedName name="___________ML37" localSheetId="7">#REF!</definedName>
    <definedName name="___________ML37">#REF!</definedName>
    <definedName name="___________ML38" localSheetId="7">#REF!</definedName>
    <definedName name="___________ML38">#REF!</definedName>
    <definedName name="___________ML39" localSheetId="7">#REF!</definedName>
    <definedName name="___________ML39">#REF!</definedName>
    <definedName name="___________ML7" localSheetId="7">#REF!</definedName>
    <definedName name="___________ML7">#REF!</definedName>
    <definedName name="___________ML8" localSheetId="7">#REF!</definedName>
    <definedName name="___________ML8">#REF!</definedName>
    <definedName name="___________ML9" localSheetId="7">#REF!</definedName>
    <definedName name="___________ML9">#REF!</definedName>
    <definedName name="___________mm1">[6]r!$F$4</definedName>
    <definedName name="___________mm1000" localSheetId="7">#REF!</definedName>
    <definedName name="___________mm1000">#REF!</definedName>
    <definedName name="___________mm11">[2]r!$F$4</definedName>
    <definedName name="___________mm111">[5]r!$F$4</definedName>
    <definedName name="___________mm600" localSheetId="7">#REF!</definedName>
    <definedName name="___________mm600">#REF!</definedName>
    <definedName name="___________mm800" localSheetId="7">#REF!</definedName>
    <definedName name="___________mm800">#REF!</definedName>
    <definedName name="___________PC1" localSheetId="7">#REF!</definedName>
    <definedName name="___________PC1">#REF!</definedName>
    <definedName name="___________PC10" localSheetId="7">#REF!</definedName>
    <definedName name="___________PC10">#REF!</definedName>
    <definedName name="___________PC11" localSheetId="7">#REF!</definedName>
    <definedName name="___________PC11">#REF!</definedName>
    <definedName name="___________PC12" localSheetId="7">#REF!</definedName>
    <definedName name="___________PC12">#REF!</definedName>
    <definedName name="___________PC13" localSheetId="7">#REF!</definedName>
    <definedName name="___________PC13">#REF!</definedName>
    <definedName name="___________PC14" localSheetId="7">#REF!</definedName>
    <definedName name="___________PC14">#REF!</definedName>
    <definedName name="___________PC15" localSheetId="7">#REF!</definedName>
    <definedName name="___________PC15">#REF!</definedName>
    <definedName name="___________PC16" localSheetId="7">#REF!</definedName>
    <definedName name="___________PC16">#REF!</definedName>
    <definedName name="___________PC17" localSheetId="7">#REF!</definedName>
    <definedName name="___________PC17">#REF!</definedName>
    <definedName name="___________PC18" localSheetId="7">#REF!</definedName>
    <definedName name="___________PC18">#REF!</definedName>
    <definedName name="___________PC19" localSheetId="7">#REF!</definedName>
    <definedName name="___________PC19">#REF!</definedName>
    <definedName name="___________pc2" localSheetId="7">#REF!</definedName>
    <definedName name="___________pc2">#REF!</definedName>
    <definedName name="___________PC21" localSheetId="7">#REF!</definedName>
    <definedName name="___________PC21">#REF!</definedName>
    <definedName name="___________PC22" localSheetId="7">#REF!</definedName>
    <definedName name="___________PC22">#REF!</definedName>
    <definedName name="___________PC23" localSheetId="7">#REF!</definedName>
    <definedName name="___________PC23">#REF!</definedName>
    <definedName name="___________PC24" localSheetId="7">#REF!</definedName>
    <definedName name="___________PC24">#REF!</definedName>
    <definedName name="___________PC3" localSheetId="7">#REF!</definedName>
    <definedName name="___________PC3">#REF!</definedName>
    <definedName name="___________PC4" localSheetId="7">#REF!</definedName>
    <definedName name="___________PC4">#REF!</definedName>
    <definedName name="___________PC5" localSheetId="7">#REF!</definedName>
    <definedName name="___________PC5">#REF!</definedName>
    <definedName name="___________PC6" localSheetId="7">#REF!</definedName>
    <definedName name="___________PC6">#REF!</definedName>
    <definedName name="___________pc600" localSheetId="7">#REF!</definedName>
    <definedName name="___________pc600">#REF!</definedName>
    <definedName name="___________PC7" localSheetId="7">#REF!</definedName>
    <definedName name="___________PC7">#REF!</definedName>
    <definedName name="___________PC8" localSheetId="7">#REF!</definedName>
    <definedName name="___________PC8">#REF!</definedName>
    <definedName name="___________PC9" localSheetId="7">#REF!</definedName>
    <definedName name="___________PC9">#REF!</definedName>
    <definedName name="___________pc900" localSheetId="7">#REF!</definedName>
    <definedName name="___________pc900">#REF!</definedName>
    <definedName name="___________pla4">[12]DATA_PRG!$H$269</definedName>
    <definedName name="___________pv2" localSheetId="7">#REF!</definedName>
    <definedName name="___________pv2">#REF!</definedName>
    <definedName name="___________rr3">[7]v!$A$2:$E$51</definedName>
    <definedName name="___________rrr1">[7]r!$B$1:$I$145</definedName>
    <definedName name="___________SP10">[13]Sheet1!$C$18</definedName>
    <definedName name="___________SP16">[13]Sheet1!$C$24</definedName>
    <definedName name="___________SP7">[13]Sheet1!$C$15</definedName>
    <definedName name="___________ss12">[8]rdamdata!$J$8</definedName>
    <definedName name="___________ss20">[8]rdamdata!$J$7</definedName>
    <definedName name="___________ss40">[8]rdamdata!$J$6</definedName>
    <definedName name="___________var1" localSheetId="7">#REF!</definedName>
    <definedName name="___________var1">#REF!</definedName>
    <definedName name="___________var4" localSheetId="7">#REF!</definedName>
    <definedName name="___________var4">#REF!</definedName>
    <definedName name="___________xh2256">[19]HDPE!$L$30</definedName>
    <definedName name="___________xh2506">[19]HDPE!$M$30</definedName>
    <definedName name="___________xh2806">[19]HDPE!$N$30</definedName>
    <definedName name="___________xh3156">[19]HDPE!$O$30</definedName>
    <definedName name="___________xh634">[19]HDPE!$C$16</definedName>
    <definedName name="___________xk7100">[19]DI!$C$37</definedName>
    <definedName name="___________xk7150">[19]DI!$D$37</definedName>
    <definedName name="___________xk7250">[19]DI!$F$37</definedName>
    <definedName name="___________xk7300">[19]DI!$G$37</definedName>
    <definedName name="___________xp11010">[19]pvc!$F$61</definedName>
    <definedName name="___________xp1104">[19]pvc!$F$31</definedName>
    <definedName name="___________xp1106">[19]pvc!$F$46</definedName>
    <definedName name="___________xp1254">[19]pvc!$G$31</definedName>
    <definedName name="___________xp1256">[19]pvc!$G$46</definedName>
    <definedName name="___________xp14010">[19]pvc!$H$61</definedName>
    <definedName name="___________xp1404">[19]pvc!$H$31</definedName>
    <definedName name="___________xp1406">[19]pvc!$H$46</definedName>
    <definedName name="___________xp1604">[19]pvc!$I$31</definedName>
    <definedName name="___________xp1606">[19]pvc!$I$46</definedName>
    <definedName name="___________xp1804">[19]pvc!$J$31</definedName>
    <definedName name="___________xp1806">[19]pvc!$J$46</definedName>
    <definedName name="___________xp2006">[19]pvc!$K$46</definedName>
    <definedName name="___________xp6310">[19]pvc!$C$61</definedName>
    <definedName name="___________xp636">[19]pvc!$C$46</definedName>
    <definedName name="___________xp7510">[19]pvc!$D$61</definedName>
    <definedName name="___________xp754">[19]pvc!$D$31</definedName>
    <definedName name="___________xp756">[19]pvc!$D$46</definedName>
    <definedName name="___________xp9010">[19]pvc!$E$61</definedName>
    <definedName name="___________xp904">[19]pvc!$E$31</definedName>
    <definedName name="___________xp906">[19]pvc!$E$46</definedName>
    <definedName name="__________bla1">[1]leads!$H$7</definedName>
    <definedName name="__________BSG100" localSheetId="7">#REF!</definedName>
    <definedName name="__________BSG100">#REF!</definedName>
    <definedName name="__________BSG150" localSheetId="7">#REF!</definedName>
    <definedName name="__________BSG150">#REF!</definedName>
    <definedName name="__________BSG5" localSheetId="7">#REF!</definedName>
    <definedName name="__________BSG5">#REF!</definedName>
    <definedName name="__________BSG75" localSheetId="7">#REF!</definedName>
    <definedName name="__________BSG75">#REF!</definedName>
    <definedName name="__________BTC1" localSheetId="7">#REF!</definedName>
    <definedName name="__________BTC1">#REF!</definedName>
    <definedName name="__________BTC10" localSheetId="7">#REF!</definedName>
    <definedName name="__________BTC10">#REF!</definedName>
    <definedName name="__________BTC11" localSheetId="7">#REF!</definedName>
    <definedName name="__________BTC11">#REF!</definedName>
    <definedName name="__________BTC12" localSheetId="7">#REF!</definedName>
    <definedName name="__________BTC12">#REF!</definedName>
    <definedName name="__________BTC13" localSheetId="7">#REF!</definedName>
    <definedName name="__________BTC13">#REF!</definedName>
    <definedName name="__________BTC14" localSheetId="7">#REF!</definedName>
    <definedName name="__________BTC14">#REF!</definedName>
    <definedName name="__________BTC15" localSheetId="7">#REF!</definedName>
    <definedName name="__________BTC15">#REF!</definedName>
    <definedName name="__________BTC16" localSheetId="7">#REF!</definedName>
    <definedName name="__________BTC16">#REF!</definedName>
    <definedName name="__________BTC17" localSheetId="7">#REF!</definedName>
    <definedName name="__________BTC17">#REF!</definedName>
    <definedName name="__________BTC18" localSheetId="7">#REF!</definedName>
    <definedName name="__________BTC18">#REF!</definedName>
    <definedName name="__________BTC19" localSheetId="7">#REF!</definedName>
    <definedName name="__________BTC19">#REF!</definedName>
    <definedName name="__________BTC2" localSheetId="7">#REF!</definedName>
    <definedName name="__________BTC2">#REF!</definedName>
    <definedName name="__________BTC20" localSheetId="7">#REF!</definedName>
    <definedName name="__________BTC20">#REF!</definedName>
    <definedName name="__________BTC21" localSheetId="7">#REF!</definedName>
    <definedName name="__________BTC21">#REF!</definedName>
    <definedName name="__________BTC22" localSheetId="7">#REF!</definedName>
    <definedName name="__________BTC22">#REF!</definedName>
    <definedName name="__________BTC23" localSheetId="7">#REF!</definedName>
    <definedName name="__________BTC23">#REF!</definedName>
    <definedName name="__________BTC24" localSheetId="7">#REF!</definedName>
    <definedName name="__________BTC24">#REF!</definedName>
    <definedName name="__________BTC3" localSheetId="7">#REF!</definedName>
    <definedName name="__________BTC3">#REF!</definedName>
    <definedName name="__________BTC4" localSheetId="7">#REF!</definedName>
    <definedName name="__________BTC4">#REF!</definedName>
    <definedName name="__________BTC5" localSheetId="7">#REF!</definedName>
    <definedName name="__________BTC5">#REF!</definedName>
    <definedName name="__________BTC6" localSheetId="7">#REF!</definedName>
    <definedName name="__________BTC6">#REF!</definedName>
    <definedName name="__________BTC7" localSheetId="7">#REF!</definedName>
    <definedName name="__________BTC7">#REF!</definedName>
    <definedName name="__________BTC8" localSheetId="7">#REF!</definedName>
    <definedName name="__________BTC8">#REF!</definedName>
    <definedName name="__________BTC9" localSheetId="7">#REF!</definedName>
    <definedName name="__________BTC9">#REF!</definedName>
    <definedName name="__________BTR1" localSheetId="7">#REF!</definedName>
    <definedName name="__________BTR1">#REF!</definedName>
    <definedName name="__________BTR10" localSheetId="7">#REF!</definedName>
    <definedName name="__________BTR10">#REF!</definedName>
    <definedName name="__________BTR11" localSheetId="7">#REF!</definedName>
    <definedName name="__________BTR11">#REF!</definedName>
    <definedName name="__________BTR12" localSheetId="7">#REF!</definedName>
    <definedName name="__________BTR12">#REF!</definedName>
    <definedName name="__________BTR13" localSheetId="7">#REF!</definedName>
    <definedName name="__________BTR13">#REF!</definedName>
    <definedName name="__________BTR14" localSheetId="7">#REF!</definedName>
    <definedName name="__________BTR14">#REF!</definedName>
    <definedName name="__________BTR15" localSheetId="7">#REF!</definedName>
    <definedName name="__________BTR15">#REF!</definedName>
    <definedName name="__________BTR16" localSheetId="7">#REF!</definedName>
    <definedName name="__________BTR16">#REF!</definedName>
    <definedName name="__________BTR17" localSheetId="7">#REF!</definedName>
    <definedName name="__________BTR17">#REF!</definedName>
    <definedName name="__________BTR18" localSheetId="7">#REF!</definedName>
    <definedName name="__________BTR18">#REF!</definedName>
    <definedName name="__________BTR19" localSheetId="7">#REF!</definedName>
    <definedName name="__________BTR19">#REF!</definedName>
    <definedName name="__________BTR2" localSheetId="7">#REF!</definedName>
    <definedName name="__________BTR2">#REF!</definedName>
    <definedName name="__________BTR20" localSheetId="7">#REF!</definedName>
    <definedName name="__________BTR20">#REF!</definedName>
    <definedName name="__________BTR21" localSheetId="7">#REF!</definedName>
    <definedName name="__________BTR21">#REF!</definedName>
    <definedName name="__________BTR22" localSheetId="7">#REF!</definedName>
    <definedName name="__________BTR22">#REF!</definedName>
    <definedName name="__________BTR23" localSheetId="7">#REF!</definedName>
    <definedName name="__________BTR23">#REF!</definedName>
    <definedName name="__________BTR24" localSheetId="7">#REF!</definedName>
    <definedName name="__________BTR24">#REF!</definedName>
    <definedName name="__________BTR3" localSheetId="7">#REF!</definedName>
    <definedName name="__________BTR3">#REF!</definedName>
    <definedName name="__________BTR4" localSheetId="7">#REF!</definedName>
    <definedName name="__________BTR4">#REF!</definedName>
    <definedName name="__________BTR5" localSheetId="7">#REF!</definedName>
    <definedName name="__________BTR5">#REF!</definedName>
    <definedName name="__________BTR6" localSheetId="7">#REF!</definedName>
    <definedName name="__________BTR6">#REF!</definedName>
    <definedName name="__________BTR7" localSheetId="7">#REF!</definedName>
    <definedName name="__________BTR7">#REF!</definedName>
    <definedName name="__________BTR8" localSheetId="7">#REF!</definedName>
    <definedName name="__________BTR8">#REF!</definedName>
    <definedName name="__________BTR9" localSheetId="7">#REF!</definedName>
    <definedName name="__________BTR9">#REF!</definedName>
    <definedName name="__________BTS1" localSheetId="7">#REF!</definedName>
    <definedName name="__________BTS1">#REF!</definedName>
    <definedName name="__________BTS10" localSheetId="7">#REF!</definedName>
    <definedName name="__________BTS10">#REF!</definedName>
    <definedName name="__________BTS11" localSheetId="7">#REF!</definedName>
    <definedName name="__________BTS11">#REF!</definedName>
    <definedName name="__________BTS12" localSheetId="7">#REF!</definedName>
    <definedName name="__________BTS12">#REF!</definedName>
    <definedName name="__________BTS13" localSheetId="7">#REF!</definedName>
    <definedName name="__________BTS13">#REF!</definedName>
    <definedName name="__________BTS14" localSheetId="7">#REF!</definedName>
    <definedName name="__________BTS14">#REF!</definedName>
    <definedName name="__________BTS15" localSheetId="7">#REF!</definedName>
    <definedName name="__________BTS15">#REF!</definedName>
    <definedName name="__________BTS16" localSheetId="7">#REF!</definedName>
    <definedName name="__________BTS16">#REF!</definedName>
    <definedName name="__________BTS17" localSheetId="7">#REF!</definedName>
    <definedName name="__________BTS17">#REF!</definedName>
    <definedName name="__________BTS18" localSheetId="7">#REF!</definedName>
    <definedName name="__________BTS18">#REF!</definedName>
    <definedName name="__________BTS19" localSheetId="7">#REF!</definedName>
    <definedName name="__________BTS19">#REF!</definedName>
    <definedName name="__________BTS2" localSheetId="7">#REF!</definedName>
    <definedName name="__________BTS2">#REF!</definedName>
    <definedName name="__________BTS20" localSheetId="7">#REF!</definedName>
    <definedName name="__________BTS20">#REF!</definedName>
    <definedName name="__________BTS21" localSheetId="7">#REF!</definedName>
    <definedName name="__________BTS21">#REF!</definedName>
    <definedName name="__________BTS22" localSheetId="7">#REF!</definedName>
    <definedName name="__________BTS22">#REF!</definedName>
    <definedName name="__________BTS23" localSheetId="7">#REF!</definedName>
    <definedName name="__________BTS23">#REF!</definedName>
    <definedName name="__________BTS24" localSheetId="7">#REF!</definedName>
    <definedName name="__________BTS24">#REF!</definedName>
    <definedName name="__________BTS3" localSheetId="7">#REF!</definedName>
    <definedName name="__________BTS3">#REF!</definedName>
    <definedName name="__________BTS4" localSheetId="7">#REF!</definedName>
    <definedName name="__________BTS4">#REF!</definedName>
    <definedName name="__________BTS5" localSheetId="7">#REF!</definedName>
    <definedName name="__________BTS5">#REF!</definedName>
    <definedName name="__________BTS6" localSheetId="7">#REF!</definedName>
    <definedName name="__________BTS6">#REF!</definedName>
    <definedName name="__________BTS7" localSheetId="7">#REF!</definedName>
    <definedName name="__________BTS7">#REF!</definedName>
    <definedName name="__________BTS8" localSheetId="7">#REF!</definedName>
    <definedName name="__________BTS8">#REF!</definedName>
    <definedName name="__________BTS9" localSheetId="7">#REF!</definedName>
    <definedName name="__________BTS9">#REF!</definedName>
    <definedName name="__________can430">40.73</definedName>
    <definedName name="__________can435">43.3</definedName>
    <definedName name="__________CCW1">[9]DATA!$H$67</definedName>
    <definedName name="__________CCW2">[9]DATA!$H$97</definedName>
    <definedName name="__________cur1">[2]r!$F$30</definedName>
    <definedName name="__________G120907" localSheetId="7">[18]Data!#REF!</definedName>
    <definedName name="__________G120907">[18]Data!#REF!</definedName>
    <definedName name="__________GBS110" localSheetId="7">#REF!</definedName>
    <definedName name="__________GBS110">#REF!</definedName>
    <definedName name="__________GBS111" localSheetId="7">#REF!</definedName>
    <definedName name="__________GBS111">#REF!</definedName>
    <definedName name="__________GBS112" localSheetId="7">#REF!</definedName>
    <definedName name="__________GBS112">#REF!</definedName>
    <definedName name="__________GBS113" localSheetId="7">#REF!</definedName>
    <definedName name="__________GBS113">#REF!</definedName>
    <definedName name="__________GBS114" localSheetId="7">#REF!</definedName>
    <definedName name="__________GBS114">#REF!</definedName>
    <definedName name="__________GBS115" localSheetId="7">#REF!</definedName>
    <definedName name="__________GBS115">#REF!</definedName>
    <definedName name="__________GBS116" localSheetId="7">#REF!</definedName>
    <definedName name="__________GBS116">#REF!</definedName>
    <definedName name="__________GBS117" localSheetId="7">#REF!</definedName>
    <definedName name="__________GBS117">#REF!</definedName>
    <definedName name="__________GBS118" localSheetId="7">#REF!</definedName>
    <definedName name="__________GBS118">#REF!</definedName>
    <definedName name="__________GBS119" localSheetId="7">#REF!</definedName>
    <definedName name="__________GBS119">#REF!</definedName>
    <definedName name="__________GBS12" localSheetId="7">#REF!</definedName>
    <definedName name="__________GBS12">#REF!</definedName>
    <definedName name="__________GBS120" localSheetId="7">#REF!</definedName>
    <definedName name="__________GBS120">#REF!</definedName>
    <definedName name="__________GBS121" localSheetId="7">#REF!</definedName>
    <definedName name="__________GBS121">#REF!</definedName>
    <definedName name="__________GBS122" localSheetId="7">#REF!</definedName>
    <definedName name="__________GBS122">#REF!</definedName>
    <definedName name="__________GBS123" localSheetId="7">#REF!</definedName>
    <definedName name="__________GBS123">#REF!</definedName>
    <definedName name="__________GBS124" localSheetId="7">#REF!</definedName>
    <definedName name="__________GBS124">#REF!</definedName>
    <definedName name="__________GBS13" localSheetId="7">#REF!</definedName>
    <definedName name="__________GBS13">#REF!</definedName>
    <definedName name="__________GBS14" localSheetId="7">#REF!</definedName>
    <definedName name="__________GBS14">#REF!</definedName>
    <definedName name="__________GBS15" localSheetId="7">#REF!</definedName>
    <definedName name="__________GBS15">#REF!</definedName>
    <definedName name="__________GBS16" localSheetId="7">#REF!</definedName>
    <definedName name="__________GBS16">#REF!</definedName>
    <definedName name="__________GBS17" localSheetId="7">#REF!</definedName>
    <definedName name="__________GBS17">#REF!</definedName>
    <definedName name="__________GBS18" localSheetId="7">#REF!</definedName>
    <definedName name="__________GBS18">#REF!</definedName>
    <definedName name="__________GBS19" localSheetId="7">#REF!</definedName>
    <definedName name="__________GBS19">#REF!</definedName>
    <definedName name="__________GBS21" localSheetId="7">#REF!</definedName>
    <definedName name="__________GBS21">#REF!</definedName>
    <definedName name="__________GBS210" localSheetId="7">#REF!</definedName>
    <definedName name="__________GBS210">#REF!</definedName>
    <definedName name="__________GBS211" localSheetId="7">#REF!</definedName>
    <definedName name="__________GBS211">#REF!</definedName>
    <definedName name="__________GBS212" localSheetId="7">#REF!</definedName>
    <definedName name="__________GBS212">#REF!</definedName>
    <definedName name="__________GBS213" localSheetId="7">#REF!</definedName>
    <definedName name="__________GBS213">#REF!</definedName>
    <definedName name="__________GBS214" localSheetId="7">#REF!</definedName>
    <definedName name="__________GBS214">#REF!</definedName>
    <definedName name="__________GBS215" localSheetId="7">#REF!</definedName>
    <definedName name="__________GBS215">#REF!</definedName>
    <definedName name="__________GBS216" localSheetId="7">#REF!</definedName>
    <definedName name="__________GBS216">#REF!</definedName>
    <definedName name="__________GBS217" localSheetId="7">#REF!</definedName>
    <definedName name="__________GBS217">#REF!</definedName>
    <definedName name="__________GBS218" localSheetId="7">#REF!</definedName>
    <definedName name="__________GBS218">#REF!</definedName>
    <definedName name="__________GBS219" localSheetId="7">#REF!</definedName>
    <definedName name="__________GBS219">#REF!</definedName>
    <definedName name="__________GBS22" localSheetId="7">#REF!</definedName>
    <definedName name="__________GBS22">#REF!</definedName>
    <definedName name="__________GBS220" localSheetId="7">#REF!</definedName>
    <definedName name="__________GBS220">#REF!</definedName>
    <definedName name="__________GBS221" localSheetId="7">#REF!</definedName>
    <definedName name="__________GBS221">#REF!</definedName>
    <definedName name="__________GBS222" localSheetId="7">#REF!</definedName>
    <definedName name="__________GBS222">#REF!</definedName>
    <definedName name="__________GBS223" localSheetId="7">#REF!</definedName>
    <definedName name="__________GBS223">#REF!</definedName>
    <definedName name="__________GBS224" localSheetId="7">#REF!</definedName>
    <definedName name="__________GBS224">#REF!</definedName>
    <definedName name="__________GBS23" localSheetId="7">#REF!</definedName>
    <definedName name="__________GBS23">#REF!</definedName>
    <definedName name="__________GBS24" localSheetId="7">#REF!</definedName>
    <definedName name="__________GBS24">#REF!</definedName>
    <definedName name="__________GBS25" localSheetId="7">#REF!</definedName>
    <definedName name="__________GBS25">#REF!</definedName>
    <definedName name="__________GBS26" localSheetId="7">#REF!</definedName>
    <definedName name="__________GBS26">#REF!</definedName>
    <definedName name="__________GBS27" localSheetId="7">#REF!</definedName>
    <definedName name="__________GBS27">#REF!</definedName>
    <definedName name="__________GBS28" localSheetId="7">#REF!</definedName>
    <definedName name="__________GBS28">#REF!</definedName>
    <definedName name="__________GBS29" localSheetId="7">#REF!</definedName>
    <definedName name="__________GBS29">#REF!</definedName>
    <definedName name="__________imp1">[11]DATA_PRG!$H$245</definedName>
    <definedName name="__________l1">[3]leads!$A$3:$E$108</definedName>
    <definedName name="__________l12" localSheetId="7">#REF!</definedName>
    <definedName name="__________l12">#REF!</definedName>
    <definedName name="__________l2">[2]r!$F$29</definedName>
    <definedName name="__________l3" localSheetId="7">#REF!</definedName>
    <definedName name="__________l3">#REF!</definedName>
    <definedName name="__________l4">[4]Sheet1!$W$2:$Y$103</definedName>
    <definedName name="__________l5" localSheetId="7">#REF!</definedName>
    <definedName name="__________l5">#REF!</definedName>
    <definedName name="__________l6">[2]r!$F$4</definedName>
    <definedName name="__________l7">[5]r!$F$4</definedName>
    <definedName name="__________l8">[2]r!$F$2</definedName>
    <definedName name="__________l9">[2]r!$F$3</definedName>
    <definedName name="__________LJ6">[9]DATA!$H$245</definedName>
    <definedName name="__________lj600" localSheetId="7">#REF!</definedName>
    <definedName name="__________lj600">#REF!</definedName>
    <definedName name="__________lj900" localSheetId="7">#REF!</definedName>
    <definedName name="__________lj900">#REF!</definedName>
    <definedName name="__________LL3" localSheetId="7">#REF!</definedName>
    <definedName name="__________LL3">#REF!</definedName>
    <definedName name="__________LSO24" localSheetId="7">[10]Lead!#REF!</definedName>
    <definedName name="__________LSO24">[10]Lead!#REF!</definedName>
    <definedName name="__________Met45" localSheetId="7">#REF!</definedName>
    <definedName name="__________Met45">#REF!</definedName>
    <definedName name="__________MEt55" localSheetId="7">#REF!</definedName>
    <definedName name="__________MEt55">#REF!</definedName>
    <definedName name="__________Met63" localSheetId="7">#REF!</definedName>
    <definedName name="__________Met63">#REF!</definedName>
    <definedName name="__________ML21" localSheetId="7">#REF!</definedName>
    <definedName name="__________ML21">#REF!</definedName>
    <definedName name="__________ML210" localSheetId="7">#REF!</definedName>
    <definedName name="__________ML210">#REF!</definedName>
    <definedName name="__________ML211" localSheetId="7">#REF!</definedName>
    <definedName name="__________ML211">#REF!</definedName>
    <definedName name="__________ML212" localSheetId="7">#REF!</definedName>
    <definedName name="__________ML212">#REF!</definedName>
    <definedName name="__________ML213" localSheetId="7">#REF!</definedName>
    <definedName name="__________ML213">#REF!</definedName>
    <definedName name="__________ML214" localSheetId="7">#REF!</definedName>
    <definedName name="__________ML214">#REF!</definedName>
    <definedName name="__________ML215" localSheetId="7">#REF!</definedName>
    <definedName name="__________ML215">#REF!</definedName>
    <definedName name="__________ML216" localSheetId="7">#REF!</definedName>
    <definedName name="__________ML216">#REF!</definedName>
    <definedName name="__________ML217" localSheetId="7">#REF!</definedName>
    <definedName name="__________ML217">#REF!</definedName>
    <definedName name="__________ML218" localSheetId="7">#REF!</definedName>
    <definedName name="__________ML218">#REF!</definedName>
    <definedName name="__________ML219" localSheetId="7">#REF!</definedName>
    <definedName name="__________ML219">#REF!</definedName>
    <definedName name="__________ML22" localSheetId="7">#REF!</definedName>
    <definedName name="__________ML22">#REF!</definedName>
    <definedName name="__________ML220" localSheetId="7">#REF!</definedName>
    <definedName name="__________ML220">#REF!</definedName>
    <definedName name="__________ML221" localSheetId="7">#REF!</definedName>
    <definedName name="__________ML221">#REF!</definedName>
    <definedName name="__________ML222" localSheetId="7">#REF!</definedName>
    <definedName name="__________ML222">#REF!</definedName>
    <definedName name="__________ML223" localSheetId="7">#REF!</definedName>
    <definedName name="__________ML223">#REF!</definedName>
    <definedName name="__________ML224" localSheetId="7">#REF!</definedName>
    <definedName name="__________ML224">#REF!</definedName>
    <definedName name="__________ML23" localSheetId="7">#REF!</definedName>
    <definedName name="__________ML23">#REF!</definedName>
    <definedName name="__________ML24" localSheetId="7">#REF!</definedName>
    <definedName name="__________ML24">#REF!</definedName>
    <definedName name="__________ML25" localSheetId="7">#REF!</definedName>
    <definedName name="__________ML25">#REF!</definedName>
    <definedName name="__________ML26" localSheetId="7">#REF!</definedName>
    <definedName name="__________ML26">#REF!</definedName>
    <definedName name="__________ML27" localSheetId="7">#REF!</definedName>
    <definedName name="__________ML27">#REF!</definedName>
    <definedName name="__________ML28" localSheetId="7">#REF!</definedName>
    <definedName name="__________ML28">#REF!</definedName>
    <definedName name="__________ML29" localSheetId="7">#REF!</definedName>
    <definedName name="__________ML29">#REF!</definedName>
    <definedName name="__________ML31" localSheetId="7">#REF!</definedName>
    <definedName name="__________ML31">#REF!</definedName>
    <definedName name="__________ML310" localSheetId="7">#REF!</definedName>
    <definedName name="__________ML310">#REF!</definedName>
    <definedName name="__________ML311" localSheetId="7">#REF!</definedName>
    <definedName name="__________ML311">#REF!</definedName>
    <definedName name="__________ML312" localSheetId="7">#REF!</definedName>
    <definedName name="__________ML312">#REF!</definedName>
    <definedName name="__________ML313" localSheetId="7">#REF!</definedName>
    <definedName name="__________ML313">#REF!</definedName>
    <definedName name="__________ML314" localSheetId="7">#REF!</definedName>
    <definedName name="__________ML314">#REF!</definedName>
    <definedName name="__________ML315" localSheetId="7">#REF!</definedName>
    <definedName name="__________ML315">#REF!</definedName>
    <definedName name="__________ML316" localSheetId="7">#REF!</definedName>
    <definedName name="__________ML316">#REF!</definedName>
    <definedName name="__________ML317" localSheetId="7">#REF!</definedName>
    <definedName name="__________ML317">#REF!</definedName>
    <definedName name="__________ML318" localSheetId="7">#REF!</definedName>
    <definedName name="__________ML318">#REF!</definedName>
    <definedName name="__________ML319" localSheetId="7">#REF!</definedName>
    <definedName name="__________ML319">#REF!</definedName>
    <definedName name="__________ML32" localSheetId="7">#REF!</definedName>
    <definedName name="__________ML32">#REF!</definedName>
    <definedName name="__________ML320" localSheetId="7">#REF!</definedName>
    <definedName name="__________ML320">#REF!</definedName>
    <definedName name="__________ML321" localSheetId="7">#REF!</definedName>
    <definedName name="__________ML321">#REF!</definedName>
    <definedName name="__________ML322" localSheetId="7">#REF!</definedName>
    <definedName name="__________ML322">#REF!</definedName>
    <definedName name="__________ML323" localSheetId="7">#REF!</definedName>
    <definedName name="__________ML323">#REF!</definedName>
    <definedName name="__________ML324" localSheetId="7">#REF!</definedName>
    <definedName name="__________ML324">#REF!</definedName>
    <definedName name="__________ML33" localSheetId="7">#REF!</definedName>
    <definedName name="__________ML33">#REF!</definedName>
    <definedName name="__________ML34" localSheetId="7">#REF!</definedName>
    <definedName name="__________ML34">#REF!</definedName>
    <definedName name="__________ML35" localSheetId="7">#REF!</definedName>
    <definedName name="__________ML35">#REF!</definedName>
    <definedName name="__________ML36" localSheetId="7">#REF!</definedName>
    <definedName name="__________ML36">#REF!</definedName>
    <definedName name="__________ML37" localSheetId="7">#REF!</definedName>
    <definedName name="__________ML37">#REF!</definedName>
    <definedName name="__________ML38" localSheetId="7">#REF!</definedName>
    <definedName name="__________ML38">#REF!</definedName>
    <definedName name="__________ML39" localSheetId="7">#REF!</definedName>
    <definedName name="__________ML39">#REF!</definedName>
    <definedName name="__________ML7" localSheetId="7">#REF!</definedName>
    <definedName name="__________ML7">#REF!</definedName>
    <definedName name="__________ML8" localSheetId="7">#REF!</definedName>
    <definedName name="__________ML8">#REF!</definedName>
    <definedName name="__________ML9" localSheetId="7">#REF!</definedName>
    <definedName name="__________ML9">#REF!</definedName>
    <definedName name="__________mm1">[6]r!$F$4</definedName>
    <definedName name="__________mm1000" localSheetId="7">#REF!</definedName>
    <definedName name="__________mm1000">#REF!</definedName>
    <definedName name="__________mm11">[2]r!$F$4</definedName>
    <definedName name="__________mm111">[5]r!$F$4</definedName>
    <definedName name="__________mm600" localSheetId="7">#REF!</definedName>
    <definedName name="__________mm600">#REF!</definedName>
    <definedName name="__________mm800" localSheetId="7">#REF!</definedName>
    <definedName name="__________mm800">#REF!</definedName>
    <definedName name="__________PC1" localSheetId="7">#REF!</definedName>
    <definedName name="__________PC1">#REF!</definedName>
    <definedName name="__________PC10" localSheetId="7">#REF!</definedName>
    <definedName name="__________PC10">#REF!</definedName>
    <definedName name="__________PC11" localSheetId="7">#REF!</definedName>
    <definedName name="__________PC11">#REF!</definedName>
    <definedName name="__________PC12" localSheetId="7">#REF!</definedName>
    <definedName name="__________PC12">#REF!</definedName>
    <definedName name="__________PC13" localSheetId="7">#REF!</definedName>
    <definedName name="__________PC13">#REF!</definedName>
    <definedName name="__________PC14" localSheetId="7">#REF!</definedName>
    <definedName name="__________PC14">#REF!</definedName>
    <definedName name="__________PC15" localSheetId="7">#REF!</definedName>
    <definedName name="__________PC15">#REF!</definedName>
    <definedName name="__________PC16" localSheetId="7">#REF!</definedName>
    <definedName name="__________PC16">#REF!</definedName>
    <definedName name="__________PC17" localSheetId="7">#REF!</definedName>
    <definedName name="__________PC17">#REF!</definedName>
    <definedName name="__________PC18" localSheetId="7">#REF!</definedName>
    <definedName name="__________PC18">#REF!</definedName>
    <definedName name="__________PC19" localSheetId="7">#REF!</definedName>
    <definedName name="__________PC19">#REF!</definedName>
    <definedName name="__________pc2" localSheetId="7">#REF!</definedName>
    <definedName name="__________pc2">#REF!</definedName>
    <definedName name="__________PC21" localSheetId="7">#REF!</definedName>
    <definedName name="__________PC21">#REF!</definedName>
    <definedName name="__________PC22" localSheetId="7">#REF!</definedName>
    <definedName name="__________PC22">#REF!</definedName>
    <definedName name="__________PC23" localSheetId="7">#REF!</definedName>
    <definedName name="__________PC23">#REF!</definedName>
    <definedName name="__________PC24" localSheetId="7">#REF!</definedName>
    <definedName name="__________PC24">#REF!</definedName>
    <definedName name="__________PC3" localSheetId="7">#REF!</definedName>
    <definedName name="__________PC3">#REF!</definedName>
    <definedName name="__________PC4" localSheetId="7">#REF!</definedName>
    <definedName name="__________PC4">#REF!</definedName>
    <definedName name="__________PC5" localSheetId="7">#REF!</definedName>
    <definedName name="__________PC5">#REF!</definedName>
    <definedName name="__________PC6" localSheetId="7">#REF!</definedName>
    <definedName name="__________PC6">#REF!</definedName>
    <definedName name="__________pc600" localSheetId="7">#REF!</definedName>
    <definedName name="__________pc600">#REF!</definedName>
    <definedName name="__________PC7" localSheetId="7">#REF!</definedName>
    <definedName name="__________PC7">#REF!</definedName>
    <definedName name="__________PC8" localSheetId="7">#REF!</definedName>
    <definedName name="__________PC8">#REF!</definedName>
    <definedName name="__________PC9" localSheetId="7">#REF!</definedName>
    <definedName name="__________PC9">#REF!</definedName>
    <definedName name="__________pc900" localSheetId="7">#REF!</definedName>
    <definedName name="__________pc900">#REF!</definedName>
    <definedName name="__________pla4">[12]DATA_PRG!$H$269</definedName>
    <definedName name="__________pv2" localSheetId="7">#REF!</definedName>
    <definedName name="__________pv2">#REF!</definedName>
    <definedName name="__________rr3">[7]v!$A$2:$E$51</definedName>
    <definedName name="__________rrr1">[7]r!$B$1:$I$145</definedName>
    <definedName name="__________SP10">[13]Sheet1!$C$18</definedName>
    <definedName name="__________SP16">[13]Sheet1!$C$24</definedName>
    <definedName name="__________SP7">[13]Sheet1!$C$15</definedName>
    <definedName name="__________ss12">[8]rdamdata!$J$8</definedName>
    <definedName name="__________ss20">[8]rdamdata!$J$7</definedName>
    <definedName name="__________ss40">[8]rdamdata!$J$6</definedName>
    <definedName name="__________var1" localSheetId="7">#REF!</definedName>
    <definedName name="__________var1">#REF!</definedName>
    <definedName name="__________var4" localSheetId="7">#REF!</definedName>
    <definedName name="__________var4">#REF!</definedName>
    <definedName name="__________xh2256">[19]HDPE!$L$30</definedName>
    <definedName name="__________xh2506">[19]HDPE!$M$30</definedName>
    <definedName name="__________xh2806">[19]HDPE!$N$30</definedName>
    <definedName name="__________xh3156">[19]HDPE!$O$30</definedName>
    <definedName name="__________xh634">[19]HDPE!$C$16</definedName>
    <definedName name="__________xk7100">[19]DI!$C$37</definedName>
    <definedName name="__________xk7150">[19]DI!$D$37</definedName>
    <definedName name="__________xk7250">[19]DI!$F$37</definedName>
    <definedName name="__________xk7300">[19]DI!$G$37</definedName>
    <definedName name="__________xp11010">[19]pvc!$F$61</definedName>
    <definedName name="__________xp1104">[19]pvc!$F$31</definedName>
    <definedName name="__________xp1106">[19]pvc!$F$46</definedName>
    <definedName name="__________xp1254">[19]pvc!$G$31</definedName>
    <definedName name="__________xp1256">[19]pvc!$G$46</definedName>
    <definedName name="__________xp14010">[19]pvc!$H$61</definedName>
    <definedName name="__________xp1404">[19]pvc!$H$31</definedName>
    <definedName name="__________xp1406">[19]pvc!$H$46</definedName>
    <definedName name="__________xp1604">[19]pvc!$I$31</definedName>
    <definedName name="__________xp1606">[19]pvc!$I$46</definedName>
    <definedName name="__________xp1804">[19]pvc!$J$31</definedName>
    <definedName name="__________xp1806">[19]pvc!$J$46</definedName>
    <definedName name="__________xp2006">[19]pvc!$K$46</definedName>
    <definedName name="__________xp6310">[19]pvc!$C$61</definedName>
    <definedName name="__________xp636">[19]pvc!$C$46</definedName>
    <definedName name="__________xp7510">[19]pvc!$D$61</definedName>
    <definedName name="__________xp754">[19]pvc!$D$31</definedName>
    <definedName name="__________xp756">[19]pvc!$D$46</definedName>
    <definedName name="__________xp9010">[19]pvc!$E$61</definedName>
    <definedName name="__________xp904">[19]pvc!$E$31</definedName>
    <definedName name="__________xp906">[19]pvc!$E$46</definedName>
    <definedName name="_________bla1">[1]leads!$H$7</definedName>
    <definedName name="_________can430">40.73</definedName>
    <definedName name="_________can435">43.3</definedName>
    <definedName name="_________CCW1">[9]DATA!$H$67</definedName>
    <definedName name="_________CCW2">[9]DATA!$H$97</definedName>
    <definedName name="_________cur1">[2]r!$F$30</definedName>
    <definedName name="_________imp1">[11]DATA_PRG!$H$245</definedName>
    <definedName name="_________l1">[3]leads!$A$3:$E$108</definedName>
    <definedName name="_________l12" localSheetId="7">#REF!</definedName>
    <definedName name="_________l12">#REF!</definedName>
    <definedName name="_________l2">[2]r!$F$29</definedName>
    <definedName name="_________l3" localSheetId="7">#REF!</definedName>
    <definedName name="_________l3">#REF!</definedName>
    <definedName name="_________l4">[4]Sheet1!$W$2:$Y$103</definedName>
    <definedName name="_________l5" localSheetId="7">#REF!</definedName>
    <definedName name="_________l5">#REF!</definedName>
    <definedName name="_________l6">[2]r!$F$4</definedName>
    <definedName name="_________l7">[5]r!$F$4</definedName>
    <definedName name="_________l8">[2]r!$F$2</definedName>
    <definedName name="_________l9">[2]r!$F$3</definedName>
    <definedName name="_________LJ6">[9]DATA!$H$245</definedName>
    <definedName name="_________Met45" localSheetId="7">#REF!</definedName>
    <definedName name="_________Met45">#REF!</definedName>
    <definedName name="_________MEt55" localSheetId="7">#REF!</definedName>
    <definedName name="_________MEt55">#REF!</definedName>
    <definedName name="_________Met63" localSheetId="7">#REF!</definedName>
    <definedName name="_________Met63">#REF!</definedName>
    <definedName name="_________mm1">[6]r!$F$4</definedName>
    <definedName name="_________mm1000" localSheetId="7">#REF!</definedName>
    <definedName name="_________mm1000">#REF!</definedName>
    <definedName name="_________mm11">[2]r!$F$4</definedName>
    <definedName name="_________mm111">[5]r!$F$4</definedName>
    <definedName name="_________mm600" localSheetId="7">#REF!</definedName>
    <definedName name="_________mm600">#REF!</definedName>
    <definedName name="_________mm800" localSheetId="7">#REF!</definedName>
    <definedName name="_________mm800">#REF!</definedName>
    <definedName name="_________pc2" localSheetId="7">#REF!</definedName>
    <definedName name="_________pc2">#REF!</definedName>
    <definedName name="_________pla4">[12]DATA_PRG!$H$269</definedName>
    <definedName name="_________pv2" localSheetId="7">#REF!</definedName>
    <definedName name="_________pv2">#REF!</definedName>
    <definedName name="_________rr3">[7]v!$A$2:$E$51</definedName>
    <definedName name="_________rrr1">[7]r!$B$1:$I$145</definedName>
    <definedName name="_________RT5565" localSheetId="7">#REF!</definedName>
    <definedName name="_________RT5565">#REF!</definedName>
    <definedName name="_________SP10">[13]Sheet1!$C$18</definedName>
    <definedName name="_________SP16">[13]Sheet1!$C$24</definedName>
    <definedName name="_________SP7">[13]Sheet1!$C$15</definedName>
    <definedName name="_________ss12">[8]rdamdata!$J$8</definedName>
    <definedName name="_________ss20">[8]rdamdata!$J$7</definedName>
    <definedName name="_________ss40">[8]rdamdata!$J$6</definedName>
    <definedName name="_________var1" localSheetId="7">#REF!</definedName>
    <definedName name="_________var1">#REF!</definedName>
    <definedName name="_________var4" localSheetId="7">#REF!</definedName>
    <definedName name="_________var4">#REF!</definedName>
    <definedName name="_________xh2506">[20]HDPE!$M$30</definedName>
    <definedName name="_________xh2806">[20]HDPE!$N$30</definedName>
    <definedName name="_________xh3156">[20]HDPE!$O$30</definedName>
    <definedName name="_________xh634">[20]HDPE!$C$16</definedName>
    <definedName name="_________xk7100">[20]DI!$C$37</definedName>
    <definedName name="_________xk7150">[20]DI!$D$37</definedName>
    <definedName name="_________xk7250">[20]DI!$F$37</definedName>
    <definedName name="_________xk7300">[20]DI!$G$37</definedName>
    <definedName name="_________xp11010">[20]pvc!$F$61</definedName>
    <definedName name="_________xp1104">[20]pvc!$F$31</definedName>
    <definedName name="_________xp1106">[20]pvc!$F$46</definedName>
    <definedName name="_________xp1254">[20]pvc!$G$31</definedName>
    <definedName name="_________xp1256">[20]pvc!$G$46</definedName>
    <definedName name="_________xp14010">[20]pvc!$H$61</definedName>
    <definedName name="_________xp1404">[20]pvc!$H$31</definedName>
    <definedName name="_________xp1406">[20]pvc!$H$46</definedName>
    <definedName name="_________xp1604">[20]pvc!$I$31</definedName>
    <definedName name="_________xp1606">[20]pvc!$I$46</definedName>
    <definedName name="_________xp1804">[20]pvc!$J$31</definedName>
    <definedName name="_________xp1806">[20]pvc!$J$46</definedName>
    <definedName name="_________xp2006">[20]pvc!$K$46</definedName>
    <definedName name="_________xp6310">[20]pvc!$C$61</definedName>
    <definedName name="_________xp636">[20]pvc!$C$46</definedName>
    <definedName name="_________xp7510">[20]pvc!$D$61</definedName>
    <definedName name="_________xp754">[20]pvc!$D$31</definedName>
    <definedName name="_________xp756">[20]pvc!$D$46</definedName>
    <definedName name="_________xp9010">[20]pvc!$E$61</definedName>
    <definedName name="_________xp904">[20]pvc!$E$31</definedName>
    <definedName name="_________xp906">[20]pvc!$E$46</definedName>
    <definedName name="________bla1">[1]leads!$H$7</definedName>
    <definedName name="________can430">40.73</definedName>
    <definedName name="________can435">43.3</definedName>
    <definedName name="________CCW1">[9]DATA!$H$67</definedName>
    <definedName name="________CCW2">[9]DATA!$H$97</definedName>
    <definedName name="________cur1">[2]r!$F$30</definedName>
    <definedName name="________G120907" localSheetId="7">[21]Data!#REF!</definedName>
    <definedName name="________G120907">[21]Data!#REF!</definedName>
    <definedName name="________imp1">[11]DATA_PRG!$H$245</definedName>
    <definedName name="________l1">[3]leads!$A$3:$E$108</definedName>
    <definedName name="________l12" localSheetId="7">#REF!</definedName>
    <definedName name="________l12">#REF!</definedName>
    <definedName name="________l2">[2]r!$F$29</definedName>
    <definedName name="________l3" localSheetId="7">#REF!</definedName>
    <definedName name="________l3">#REF!</definedName>
    <definedName name="________l4">[4]Sheet1!$W$2:$Y$103</definedName>
    <definedName name="________l5" localSheetId="7">#REF!</definedName>
    <definedName name="________l5">#REF!</definedName>
    <definedName name="________l6">[2]r!$F$4</definedName>
    <definedName name="________l7">[5]r!$F$4</definedName>
    <definedName name="________l8">[2]r!$F$2</definedName>
    <definedName name="________l9">[2]r!$F$3</definedName>
    <definedName name="________LJ6">[9]DATA!$H$245</definedName>
    <definedName name="________mm1">[6]r!$F$4</definedName>
    <definedName name="________mm11">[2]r!$F$4</definedName>
    <definedName name="________mm111">[5]r!$F$4</definedName>
    <definedName name="________pc2" localSheetId="7">#REF!</definedName>
    <definedName name="________pc2">#REF!</definedName>
    <definedName name="________pla4">[12]DATA_PRG!$H$269</definedName>
    <definedName name="________pv2" localSheetId="7">#REF!</definedName>
    <definedName name="________pv2">#REF!</definedName>
    <definedName name="________rr3">[7]v!$A$2:$E$51</definedName>
    <definedName name="________rrr1">[7]r!$B$1:$I$145</definedName>
    <definedName name="________SP10">[13]Sheet1!$C$18</definedName>
    <definedName name="________SP16">[13]Sheet1!$C$24</definedName>
    <definedName name="________SP7">[13]Sheet1!$C$15</definedName>
    <definedName name="________ss12">[8]rdamdata!$J$8</definedName>
    <definedName name="________ss20">[8]rdamdata!$J$7</definedName>
    <definedName name="________ss40">[8]rdamdata!$J$6</definedName>
    <definedName name="________var1" localSheetId="7">#REF!</definedName>
    <definedName name="________var1">#REF!</definedName>
    <definedName name="________var4" localSheetId="7">#REF!</definedName>
    <definedName name="________var4">#REF!</definedName>
    <definedName name="________xh2256">[20]HDPE!$L$30</definedName>
    <definedName name="________xh2506">[20]HDPE!$M$30</definedName>
    <definedName name="________xh2806">[20]HDPE!$N$30</definedName>
    <definedName name="________xh3156">[20]HDPE!$O$30</definedName>
    <definedName name="________xh634">[20]HDPE!$C$16</definedName>
    <definedName name="________xk7100">[20]DI!$C$37</definedName>
    <definedName name="________xk7150">[20]DI!$D$37</definedName>
    <definedName name="________xk7250">[20]DI!$F$37</definedName>
    <definedName name="________xk7300">[20]DI!$G$37</definedName>
    <definedName name="________xp11010">[20]pvc!$F$61</definedName>
    <definedName name="________xp1104">[20]pvc!$F$31</definedName>
    <definedName name="________xp1106">[20]pvc!$F$46</definedName>
    <definedName name="________xp1254">[20]pvc!$G$31</definedName>
    <definedName name="________xp1256">[20]pvc!$G$46</definedName>
    <definedName name="________xp14010">[20]pvc!$H$61</definedName>
    <definedName name="________xp1404">[20]pvc!$H$31</definedName>
    <definedName name="________xp1406">[20]pvc!$H$46</definedName>
    <definedName name="________xp1604">[20]pvc!$I$31</definedName>
    <definedName name="________xp1606">[20]pvc!$I$46</definedName>
    <definedName name="________xp1804">[20]pvc!$J$31</definedName>
    <definedName name="________xp1806">[20]pvc!$J$46</definedName>
    <definedName name="________xp2006">[20]pvc!$K$46</definedName>
    <definedName name="________xp6310">[20]pvc!$C$61</definedName>
    <definedName name="________xp636">[20]pvc!$C$46</definedName>
    <definedName name="________xp7510">[20]pvc!$D$61</definedName>
    <definedName name="________xp754">[20]pvc!$D$31</definedName>
    <definedName name="________xp756">[20]pvc!$D$46</definedName>
    <definedName name="________xp9010">[20]pvc!$E$61</definedName>
    <definedName name="________xp904">[20]pvc!$E$31</definedName>
    <definedName name="________xp906">[20]pvc!$E$46</definedName>
    <definedName name="_______bla1">[1]leads!$H$7</definedName>
    <definedName name="_______can430">40.73</definedName>
    <definedName name="_______can435">43.3</definedName>
    <definedName name="_______CCW1">[9]DATA!$H$67</definedName>
    <definedName name="_______CCW2">[9]DATA!$H$97</definedName>
    <definedName name="_______cur1">[2]r!$F$30</definedName>
    <definedName name="_______G120907" localSheetId="7">[21]Data!#REF!</definedName>
    <definedName name="_______G120907">[21]Data!#REF!</definedName>
    <definedName name="_______imp1">[11]DATA_PRG!$H$245</definedName>
    <definedName name="_______l1">[3]leads!$A$3:$E$108</definedName>
    <definedName name="_______l12" localSheetId="7">#REF!</definedName>
    <definedName name="_______l12">#REF!</definedName>
    <definedName name="_______l2">[2]r!$F$29</definedName>
    <definedName name="_______l3" localSheetId="7">#REF!</definedName>
    <definedName name="_______l3">#REF!</definedName>
    <definedName name="_______l4">[4]Sheet1!$W$2:$Y$103</definedName>
    <definedName name="_______l5" localSheetId="7">#REF!</definedName>
    <definedName name="_______l5">#REF!</definedName>
    <definedName name="_______l6">[2]r!$F$4</definedName>
    <definedName name="_______l7">[5]r!$F$4</definedName>
    <definedName name="_______l8">[2]r!$F$2</definedName>
    <definedName name="_______l9">[2]r!$F$3</definedName>
    <definedName name="_______LJ6">[9]DATA!$H$245</definedName>
    <definedName name="_______MA1" localSheetId="7">#REF!</definedName>
    <definedName name="_______MA1">#REF!</definedName>
    <definedName name="_______mm1">[6]r!$F$4</definedName>
    <definedName name="_______mm11">[2]r!$F$4</definedName>
    <definedName name="_______mm111">[5]r!$F$4</definedName>
    <definedName name="_______pc2" localSheetId="7">#REF!</definedName>
    <definedName name="_______pc2">#REF!</definedName>
    <definedName name="_______pla4">[12]DATA_PRG!$H$269</definedName>
    <definedName name="_______pv2" localSheetId="7">#REF!</definedName>
    <definedName name="_______pv2">#REF!</definedName>
    <definedName name="_______rr3">[7]v!$A$2:$E$51</definedName>
    <definedName name="_______rrr1">[7]r!$B$1:$I$145</definedName>
    <definedName name="_______RT5565" localSheetId="7">#REF!</definedName>
    <definedName name="_______RT5565">#REF!</definedName>
    <definedName name="_______SP10">[13]Sheet1!$C$18</definedName>
    <definedName name="_______SP16">[13]Sheet1!$C$24</definedName>
    <definedName name="_______SP7">[13]Sheet1!$C$15</definedName>
    <definedName name="_______ss12">[8]rdamdata!$J$8</definedName>
    <definedName name="_______ss20">[8]rdamdata!$J$7</definedName>
    <definedName name="_______ss40">[8]rdamdata!$J$6</definedName>
    <definedName name="_______var1" localSheetId="7">#REF!</definedName>
    <definedName name="_______var1">#REF!</definedName>
    <definedName name="_______var4" localSheetId="7">#REF!</definedName>
    <definedName name="_______var4">#REF!</definedName>
    <definedName name="_______xh2256">[20]HDPE!$L$30</definedName>
    <definedName name="_______xh2506">[20]HDPE!$M$30</definedName>
    <definedName name="_______xh2806">[20]HDPE!$N$30</definedName>
    <definedName name="_______xh3156">[20]HDPE!$O$30</definedName>
    <definedName name="_______xh634">[20]HDPE!$C$16</definedName>
    <definedName name="_______xk7100">[20]DI!$C$37</definedName>
    <definedName name="_______xk7150">[20]DI!$D$37</definedName>
    <definedName name="_______xk7250">[20]DI!$F$37</definedName>
    <definedName name="_______xk7300">[20]DI!$G$37</definedName>
    <definedName name="_______xp11010">[20]pvc!$F$61</definedName>
    <definedName name="_______xp1104">[20]pvc!$F$31</definedName>
    <definedName name="_______xp1106">[20]pvc!$F$46</definedName>
    <definedName name="_______xp1254">[20]pvc!$G$31</definedName>
    <definedName name="_______xp1256">[20]pvc!$G$46</definedName>
    <definedName name="_______xp14010">[20]pvc!$H$61</definedName>
    <definedName name="_______xp1404">[20]pvc!$H$31</definedName>
    <definedName name="_______xp1406">[20]pvc!$H$46</definedName>
    <definedName name="_______xp1604">[20]pvc!$I$31</definedName>
    <definedName name="_______xp1606">[20]pvc!$I$46</definedName>
    <definedName name="_______xp1804">[20]pvc!$J$31</definedName>
    <definedName name="_______xp1806">[20]pvc!$J$46</definedName>
    <definedName name="_______xp2006">[20]pvc!$K$46</definedName>
    <definedName name="_______xp6310">[20]pvc!$C$61</definedName>
    <definedName name="_______xp636">[20]pvc!$C$46</definedName>
    <definedName name="_______xp7510">[20]pvc!$D$61</definedName>
    <definedName name="_______xp754">[20]pvc!$D$31</definedName>
    <definedName name="_______xp756">[20]pvc!$D$46</definedName>
    <definedName name="_______xp9010">[20]pvc!$E$61</definedName>
    <definedName name="_______xp904">[20]pvc!$E$31</definedName>
    <definedName name="_______xp906">[20]pvc!$E$46</definedName>
    <definedName name="______bla1">[1]leads!$H$7</definedName>
    <definedName name="______can430">40.73</definedName>
    <definedName name="______can435">43.3</definedName>
    <definedName name="______CCW1">[9]DATA!$H$67</definedName>
    <definedName name="______CCW2">[9]DATA!$H$97</definedName>
    <definedName name="______cur1">[2]r!$F$30</definedName>
    <definedName name="______er1" localSheetId="7">#REF!</definedName>
    <definedName name="______er1">#REF!</definedName>
    <definedName name="______G120907" localSheetId="7">[22]Data!#REF!</definedName>
    <definedName name="______G120907">[22]Data!#REF!</definedName>
    <definedName name="______imp1">[11]DATA_PRG!$H$245</definedName>
    <definedName name="______l1">[3]leads!$A$3:$E$108</definedName>
    <definedName name="______l12" localSheetId="7">#REF!</definedName>
    <definedName name="______l12">#REF!</definedName>
    <definedName name="______l2">[2]r!$F$29</definedName>
    <definedName name="______l3" localSheetId="7">#REF!</definedName>
    <definedName name="______l3">#REF!</definedName>
    <definedName name="______l4">[4]Sheet1!$W$2:$Y$103</definedName>
    <definedName name="______l5" localSheetId="7">#REF!</definedName>
    <definedName name="______l5">#REF!</definedName>
    <definedName name="______l6">[2]r!$F$4</definedName>
    <definedName name="______l7">[5]r!$F$4</definedName>
    <definedName name="______l8">[2]r!$F$2</definedName>
    <definedName name="______l9">[2]r!$F$3</definedName>
    <definedName name="______LJ6">[9]DATA!$H$245</definedName>
    <definedName name="______me12" localSheetId="7">'[23]Lead statement'!#REF!</definedName>
    <definedName name="______me12">'[23]Lead statement'!#REF!</definedName>
    <definedName name="______mm1">[6]r!$F$4</definedName>
    <definedName name="______mm11">[2]r!$F$4</definedName>
    <definedName name="______mm111">[5]r!$F$4</definedName>
    <definedName name="______pc2" localSheetId="7">#REF!</definedName>
    <definedName name="______pc2">#REF!</definedName>
    <definedName name="______pla4">[12]DATA_PRG!$H$269</definedName>
    <definedName name="______pv2" localSheetId="7">#REF!</definedName>
    <definedName name="______pv2">#REF!</definedName>
    <definedName name="______rr3">[7]v!$A$2:$E$51</definedName>
    <definedName name="______rrr1">[7]r!$B$1:$I$145</definedName>
    <definedName name="______SP10">[13]Sheet1!$C$18</definedName>
    <definedName name="______SP16">[13]Sheet1!$C$24</definedName>
    <definedName name="______SP7">[13]Sheet1!$C$15</definedName>
    <definedName name="______ss12">[8]rdamdata!$J$8</definedName>
    <definedName name="______ss20">[8]rdamdata!$J$7</definedName>
    <definedName name="______ss40">[8]rdamdata!$J$6</definedName>
    <definedName name="______var1" localSheetId="7">#REF!</definedName>
    <definedName name="______var1">#REF!</definedName>
    <definedName name="______var4" localSheetId="7">#REF!</definedName>
    <definedName name="______var4">#REF!</definedName>
    <definedName name="______xh2256">[20]HDPE!$L$30</definedName>
    <definedName name="______xh2506">[20]HDPE!$M$30</definedName>
    <definedName name="______xh2806">[20]HDPE!$N$30</definedName>
    <definedName name="______xh3156">[20]HDPE!$O$30</definedName>
    <definedName name="______xh634">[20]HDPE!$C$16</definedName>
    <definedName name="______xk7100">[20]DI!$C$37</definedName>
    <definedName name="______xk7150">[20]DI!$D$37</definedName>
    <definedName name="______xk7250">[20]DI!$F$37</definedName>
    <definedName name="______xk7300">[20]DI!$G$37</definedName>
    <definedName name="______xp11010">[20]pvc!$F$61</definedName>
    <definedName name="______xp1104">[20]pvc!$F$31</definedName>
    <definedName name="______xp1106">[20]pvc!$F$46</definedName>
    <definedName name="______xp1254">[20]pvc!$G$31</definedName>
    <definedName name="______xp1256">[20]pvc!$G$46</definedName>
    <definedName name="______xp14010">[20]pvc!$H$61</definedName>
    <definedName name="______xp1404">[20]pvc!$H$31</definedName>
    <definedName name="______xp1406">[20]pvc!$H$46</definedName>
    <definedName name="______xp1604">[20]pvc!$I$31</definedName>
    <definedName name="______xp1606">[20]pvc!$I$46</definedName>
    <definedName name="______xp1804">[20]pvc!$J$31</definedName>
    <definedName name="______xp1806">[20]pvc!$J$46</definedName>
    <definedName name="______xp2006">[20]pvc!$K$46</definedName>
    <definedName name="______xp6310">[20]pvc!$C$61</definedName>
    <definedName name="______xp636">[20]pvc!$C$46</definedName>
    <definedName name="______xp7510">[20]pvc!$D$61</definedName>
    <definedName name="______xp754">[20]pvc!$D$31</definedName>
    <definedName name="______xp756">[20]pvc!$D$46</definedName>
    <definedName name="______xp9010">[20]pvc!$E$61</definedName>
    <definedName name="______xp904">[20]pvc!$E$31</definedName>
    <definedName name="______xp906">[20]pvc!$E$46</definedName>
    <definedName name="_____12" localSheetId="7">#REF!</definedName>
    <definedName name="_____12">#REF!</definedName>
    <definedName name="_____bla1">[1]leads!$H$7</definedName>
    <definedName name="_____BSG100" localSheetId="7">#REF!</definedName>
    <definedName name="_____BSG100">#REF!</definedName>
    <definedName name="_____BSG150" localSheetId="7">#REF!</definedName>
    <definedName name="_____BSG150">#REF!</definedName>
    <definedName name="_____BSG5" localSheetId="7">#REF!</definedName>
    <definedName name="_____BSG5">#REF!</definedName>
    <definedName name="_____BSG75" localSheetId="7">#REF!</definedName>
    <definedName name="_____BSG75">#REF!</definedName>
    <definedName name="_____BTC1" localSheetId="7">#REF!</definedName>
    <definedName name="_____BTC1">#REF!</definedName>
    <definedName name="_____BTC10" localSheetId="7">#REF!</definedName>
    <definedName name="_____BTC10">#REF!</definedName>
    <definedName name="_____BTC11" localSheetId="7">#REF!</definedName>
    <definedName name="_____BTC11">#REF!</definedName>
    <definedName name="_____BTC12" localSheetId="7">#REF!</definedName>
    <definedName name="_____BTC12">#REF!</definedName>
    <definedName name="_____BTC13" localSheetId="7">#REF!</definedName>
    <definedName name="_____BTC13">#REF!</definedName>
    <definedName name="_____BTC14" localSheetId="7">#REF!</definedName>
    <definedName name="_____BTC14">#REF!</definedName>
    <definedName name="_____BTC15" localSheetId="7">#REF!</definedName>
    <definedName name="_____BTC15">#REF!</definedName>
    <definedName name="_____BTC16" localSheetId="7">#REF!</definedName>
    <definedName name="_____BTC16">#REF!</definedName>
    <definedName name="_____BTC17" localSheetId="7">#REF!</definedName>
    <definedName name="_____BTC17">#REF!</definedName>
    <definedName name="_____BTC18" localSheetId="7">#REF!</definedName>
    <definedName name="_____BTC18">#REF!</definedName>
    <definedName name="_____BTC19" localSheetId="7">#REF!</definedName>
    <definedName name="_____BTC19">#REF!</definedName>
    <definedName name="_____BTC2" localSheetId="7">#REF!</definedName>
    <definedName name="_____BTC2">#REF!</definedName>
    <definedName name="_____BTC20" localSheetId="7">#REF!</definedName>
    <definedName name="_____BTC20">#REF!</definedName>
    <definedName name="_____BTC21" localSheetId="7">#REF!</definedName>
    <definedName name="_____BTC21">#REF!</definedName>
    <definedName name="_____BTC22" localSheetId="7">#REF!</definedName>
    <definedName name="_____BTC22">#REF!</definedName>
    <definedName name="_____BTC23" localSheetId="7">#REF!</definedName>
    <definedName name="_____BTC23">#REF!</definedName>
    <definedName name="_____BTC24" localSheetId="7">#REF!</definedName>
    <definedName name="_____BTC24">#REF!</definedName>
    <definedName name="_____BTC3" localSheetId="7">#REF!</definedName>
    <definedName name="_____BTC3">#REF!</definedName>
    <definedName name="_____BTC4" localSheetId="7">#REF!</definedName>
    <definedName name="_____BTC4">#REF!</definedName>
    <definedName name="_____BTC5" localSheetId="7">#REF!</definedName>
    <definedName name="_____BTC5">#REF!</definedName>
    <definedName name="_____BTC6" localSheetId="7">#REF!</definedName>
    <definedName name="_____BTC6">#REF!</definedName>
    <definedName name="_____BTC7" localSheetId="7">#REF!</definedName>
    <definedName name="_____BTC7">#REF!</definedName>
    <definedName name="_____BTC8" localSheetId="7">#REF!</definedName>
    <definedName name="_____BTC8">#REF!</definedName>
    <definedName name="_____BTC9" localSheetId="7">#REF!</definedName>
    <definedName name="_____BTC9">#REF!</definedName>
    <definedName name="_____BTR1" localSheetId="7">#REF!</definedName>
    <definedName name="_____BTR1">#REF!</definedName>
    <definedName name="_____BTR10" localSheetId="7">#REF!</definedName>
    <definedName name="_____BTR10">#REF!</definedName>
    <definedName name="_____BTR11" localSheetId="7">#REF!</definedName>
    <definedName name="_____BTR11">#REF!</definedName>
    <definedName name="_____BTR12" localSheetId="7">#REF!</definedName>
    <definedName name="_____BTR12">#REF!</definedName>
    <definedName name="_____BTR13" localSheetId="7">#REF!</definedName>
    <definedName name="_____BTR13">#REF!</definedName>
    <definedName name="_____BTR14" localSheetId="7">#REF!</definedName>
    <definedName name="_____BTR14">#REF!</definedName>
    <definedName name="_____BTR15" localSheetId="7">#REF!</definedName>
    <definedName name="_____BTR15">#REF!</definedName>
    <definedName name="_____BTR16" localSheetId="7">#REF!</definedName>
    <definedName name="_____BTR16">#REF!</definedName>
    <definedName name="_____BTR17" localSheetId="7">#REF!</definedName>
    <definedName name="_____BTR17">#REF!</definedName>
    <definedName name="_____BTR18" localSheetId="7">#REF!</definedName>
    <definedName name="_____BTR18">#REF!</definedName>
    <definedName name="_____BTR19" localSheetId="7">#REF!</definedName>
    <definedName name="_____BTR19">#REF!</definedName>
    <definedName name="_____BTR2" localSheetId="7">#REF!</definedName>
    <definedName name="_____BTR2">#REF!</definedName>
    <definedName name="_____BTR20" localSheetId="7">#REF!</definedName>
    <definedName name="_____BTR20">#REF!</definedName>
    <definedName name="_____BTR21" localSheetId="7">#REF!</definedName>
    <definedName name="_____BTR21">#REF!</definedName>
    <definedName name="_____BTR22" localSheetId="7">#REF!</definedName>
    <definedName name="_____BTR22">#REF!</definedName>
    <definedName name="_____BTR23" localSheetId="7">#REF!</definedName>
    <definedName name="_____BTR23">#REF!</definedName>
    <definedName name="_____BTR24" localSheetId="7">#REF!</definedName>
    <definedName name="_____BTR24">#REF!</definedName>
    <definedName name="_____BTR3" localSheetId="7">#REF!</definedName>
    <definedName name="_____BTR3">#REF!</definedName>
    <definedName name="_____BTR4" localSheetId="7">#REF!</definedName>
    <definedName name="_____BTR4">#REF!</definedName>
    <definedName name="_____BTR5" localSheetId="7">#REF!</definedName>
    <definedName name="_____BTR5">#REF!</definedName>
    <definedName name="_____BTR6" localSheetId="7">#REF!</definedName>
    <definedName name="_____BTR6">#REF!</definedName>
    <definedName name="_____BTR7" localSheetId="7">#REF!</definedName>
    <definedName name="_____BTR7">#REF!</definedName>
    <definedName name="_____BTR8" localSheetId="7">#REF!</definedName>
    <definedName name="_____BTR8">#REF!</definedName>
    <definedName name="_____BTR9" localSheetId="7">#REF!</definedName>
    <definedName name="_____BTR9">#REF!</definedName>
    <definedName name="_____BTS1" localSheetId="7">#REF!</definedName>
    <definedName name="_____BTS1">#REF!</definedName>
    <definedName name="_____BTS10" localSheetId="7">#REF!</definedName>
    <definedName name="_____BTS10">#REF!</definedName>
    <definedName name="_____BTS11" localSheetId="7">#REF!</definedName>
    <definedName name="_____BTS11">#REF!</definedName>
    <definedName name="_____BTS12" localSheetId="7">#REF!</definedName>
    <definedName name="_____BTS12">#REF!</definedName>
    <definedName name="_____BTS13" localSheetId="7">#REF!</definedName>
    <definedName name="_____BTS13">#REF!</definedName>
    <definedName name="_____BTS14" localSheetId="7">#REF!</definedName>
    <definedName name="_____BTS14">#REF!</definedName>
    <definedName name="_____BTS15" localSheetId="7">#REF!</definedName>
    <definedName name="_____BTS15">#REF!</definedName>
    <definedName name="_____BTS16" localSheetId="7">#REF!</definedName>
    <definedName name="_____BTS16">#REF!</definedName>
    <definedName name="_____BTS17" localSheetId="7">#REF!</definedName>
    <definedName name="_____BTS17">#REF!</definedName>
    <definedName name="_____BTS18" localSheetId="7">#REF!</definedName>
    <definedName name="_____BTS18">#REF!</definedName>
    <definedName name="_____BTS19" localSheetId="7">#REF!</definedName>
    <definedName name="_____BTS19">#REF!</definedName>
    <definedName name="_____BTS2" localSheetId="7">#REF!</definedName>
    <definedName name="_____BTS2">#REF!</definedName>
    <definedName name="_____BTS20" localSheetId="7">#REF!</definedName>
    <definedName name="_____BTS20">#REF!</definedName>
    <definedName name="_____BTS21" localSheetId="7">#REF!</definedName>
    <definedName name="_____BTS21">#REF!</definedName>
    <definedName name="_____BTS22" localSheetId="7">#REF!</definedName>
    <definedName name="_____BTS22">#REF!</definedName>
    <definedName name="_____BTS23" localSheetId="7">#REF!</definedName>
    <definedName name="_____BTS23">#REF!</definedName>
    <definedName name="_____BTS24" localSheetId="7">#REF!</definedName>
    <definedName name="_____BTS24">#REF!</definedName>
    <definedName name="_____BTS3" localSheetId="7">#REF!</definedName>
    <definedName name="_____BTS3">#REF!</definedName>
    <definedName name="_____BTS4" localSheetId="7">#REF!</definedName>
    <definedName name="_____BTS4">#REF!</definedName>
    <definedName name="_____BTS5" localSheetId="7">#REF!</definedName>
    <definedName name="_____BTS5">#REF!</definedName>
    <definedName name="_____BTS6" localSheetId="7">#REF!</definedName>
    <definedName name="_____BTS6">#REF!</definedName>
    <definedName name="_____BTS7" localSheetId="7">#REF!</definedName>
    <definedName name="_____BTS7">#REF!</definedName>
    <definedName name="_____BTS8" localSheetId="7">#REF!</definedName>
    <definedName name="_____BTS8">#REF!</definedName>
    <definedName name="_____BTS9" localSheetId="7">#REF!</definedName>
    <definedName name="_____BTS9">#REF!</definedName>
    <definedName name="_____can430">40.73</definedName>
    <definedName name="_____can435">43.3</definedName>
    <definedName name="_____CCW1">[9]DATA!$H$67</definedName>
    <definedName name="_____CCW2">[9]DATA!$H$97</definedName>
    <definedName name="_____cur1">[2]r!$F$30</definedName>
    <definedName name="_____er1" localSheetId="7">#REF!</definedName>
    <definedName name="_____er1">#REF!</definedName>
    <definedName name="_____G120907" localSheetId="7">[22]Data!#REF!</definedName>
    <definedName name="_____G120907">[22]Data!#REF!</definedName>
    <definedName name="_____GBS110" localSheetId="7">#REF!</definedName>
    <definedName name="_____GBS110">#REF!</definedName>
    <definedName name="_____GBS111" localSheetId="7">#REF!</definedName>
    <definedName name="_____GBS111">#REF!</definedName>
    <definedName name="_____GBS112" localSheetId="7">#REF!</definedName>
    <definedName name="_____GBS112">#REF!</definedName>
    <definedName name="_____GBS113" localSheetId="7">#REF!</definedName>
    <definedName name="_____GBS113">#REF!</definedName>
    <definedName name="_____GBS114" localSheetId="7">#REF!</definedName>
    <definedName name="_____GBS114">#REF!</definedName>
    <definedName name="_____GBS115" localSheetId="7">#REF!</definedName>
    <definedName name="_____GBS115">#REF!</definedName>
    <definedName name="_____GBS116" localSheetId="7">#REF!</definedName>
    <definedName name="_____GBS116">#REF!</definedName>
    <definedName name="_____GBS117" localSheetId="7">#REF!</definedName>
    <definedName name="_____GBS117">#REF!</definedName>
    <definedName name="_____GBS118" localSheetId="7">#REF!</definedName>
    <definedName name="_____GBS118">#REF!</definedName>
    <definedName name="_____GBS119" localSheetId="7">#REF!</definedName>
    <definedName name="_____GBS119">#REF!</definedName>
    <definedName name="_____GBS12" localSheetId="7">#REF!</definedName>
    <definedName name="_____GBS12">#REF!</definedName>
    <definedName name="_____GBS120" localSheetId="7">#REF!</definedName>
    <definedName name="_____GBS120">#REF!</definedName>
    <definedName name="_____GBS121" localSheetId="7">#REF!</definedName>
    <definedName name="_____GBS121">#REF!</definedName>
    <definedName name="_____GBS122" localSheetId="7">#REF!</definedName>
    <definedName name="_____GBS122">#REF!</definedName>
    <definedName name="_____GBS123" localSheetId="7">#REF!</definedName>
    <definedName name="_____GBS123">#REF!</definedName>
    <definedName name="_____GBS124" localSheetId="7">#REF!</definedName>
    <definedName name="_____GBS124">#REF!</definedName>
    <definedName name="_____GBS13" localSheetId="7">#REF!</definedName>
    <definedName name="_____GBS13">#REF!</definedName>
    <definedName name="_____GBS14" localSheetId="7">#REF!</definedName>
    <definedName name="_____GBS14">#REF!</definedName>
    <definedName name="_____GBS15" localSheetId="7">#REF!</definedName>
    <definedName name="_____GBS15">#REF!</definedName>
    <definedName name="_____GBS16" localSheetId="7">#REF!</definedName>
    <definedName name="_____GBS16">#REF!</definedName>
    <definedName name="_____GBS17" localSheetId="7">#REF!</definedName>
    <definedName name="_____GBS17">#REF!</definedName>
    <definedName name="_____GBS18" localSheetId="7">#REF!</definedName>
    <definedName name="_____GBS18">#REF!</definedName>
    <definedName name="_____GBS19" localSheetId="7">#REF!</definedName>
    <definedName name="_____GBS19">#REF!</definedName>
    <definedName name="_____GBS21" localSheetId="7">#REF!</definedName>
    <definedName name="_____GBS21">#REF!</definedName>
    <definedName name="_____GBS210" localSheetId="7">#REF!</definedName>
    <definedName name="_____GBS210">#REF!</definedName>
    <definedName name="_____GBS211" localSheetId="7">#REF!</definedName>
    <definedName name="_____GBS211">#REF!</definedName>
    <definedName name="_____GBS212" localSheetId="7">#REF!</definedName>
    <definedName name="_____GBS212">#REF!</definedName>
    <definedName name="_____GBS213" localSheetId="7">#REF!</definedName>
    <definedName name="_____GBS213">#REF!</definedName>
    <definedName name="_____GBS214" localSheetId="7">#REF!</definedName>
    <definedName name="_____GBS214">#REF!</definedName>
    <definedName name="_____GBS215" localSheetId="7">#REF!</definedName>
    <definedName name="_____GBS215">#REF!</definedName>
    <definedName name="_____GBS216" localSheetId="7">#REF!</definedName>
    <definedName name="_____GBS216">#REF!</definedName>
    <definedName name="_____GBS217" localSheetId="7">#REF!</definedName>
    <definedName name="_____GBS217">#REF!</definedName>
    <definedName name="_____GBS218" localSheetId="7">#REF!</definedName>
    <definedName name="_____GBS218">#REF!</definedName>
    <definedName name="_____GBS219" localSheetId="7">#REF!</definedName>
    <definedName name="_____GBS219">#REF!</definedName>
    <definedName name="_____GBS22" localSheetId="7">#REF!</definedName>
    <definedName name="_____GBS22">#REF!</definedName>
    <definedName name="_____GBS220" localSheetId="7">#REF!</definedName>
    <definedName name="_____GBS220">#REF!</definedName>
    <definedName name="_____GBS221" localSheetId="7">#REF!</definedName>
    <definedName name="_____GBS221">#REF!</definedName>
    <definedName name="_____GBS222" localSheetId="7">#REF!</definedName>
    <definedName name="_____GBS222">#REF!</definedName>
    <definedName name="_____GBS223" localSheetId="7">#REF!</definedName>
    <definedName name="_____GBS223">#REF!</definedName>
    <definedName name="_____GBS224" localSheetId="7">#REF!</definedName>
    <definedName name="_____GBS224">#REF!</definedName>
    <definedName name="_____GBS23" localSheetId="7">#REF!</definedName>
    <definedName name="_____GBS23">#REF!</definedName>
    <definedName name="_____GBS24" localSheetId="7">#REF!</definedName>
    <definedName name="_____GBS24">#REF!</definedName>
    <definedName name="_____GBS25" localSheetId="7">#REF!</definedName>
    <definedName name="_____GBS25">#REF!</definedName>
    <definedName name="_____GBS26" localSheetId="7">#REF!</definedName>
    <definedName name="_____GBS26">#REF!</definedName>
    <definedName name="_____GBS27" localSheetId="7">#REF!</definedName>
    <definedName name="_____GBS27">#REF!</definedName>
    <definedName name="_____GBS28" localSheetId="7">#REF!</definedName>
    <definedName name="_____GBS28">#REF!</definedName>
    <definedName name="_____GBS29" localSheetId="7">#REF!</definedName>
    <definedName name="_____GBS29">#REF!</definedName>
    <definedName name="_____imp1">[11]DATA_PRG!$H$245</definedName>
    <definedName name="_____l1">[3]leads!$A$3:$E$108</definedName>
    <definedName name="_____l12" localSheetId="7">#REF!</definedName>
    <definedName name="_____l12">#REF!</definedName>
    <definedName name="_____l2">[2]r!$F$29</definedName>
    <definedName name="_____l3" localSheetId="7">#REF!</definedName>
    <definedName name="_____l3">#REF!</definedName>
    <definedName name="_____l4">[4]Sheet1!$W$2:$Y$103</definedName>
    <definedName name="_____l5" localSheetId="7">#REF!</definedName>
    <definedName name="_____l5">#REF!</definedName>
    <definedName name="_____l6">[2]r!$F$4</definedName>
    <definedName name="_____l7">[5]r!$F$4</definedName>
    <definedName name="_____l8">[2]r!$F$2</definedName>
    <definedName name="_____l9">[2]r!$F$3</definedName>
    <definedName name="_____LJ6">[9]DATA!$H$245</definedName>
    <definedName name="_____lj600" localSheetId="7">#REF!</definedName>
    <definedName name="_____lj600">#REF!</definedName>
    <definedName name="_____lj900" localSheetId="7">#REF!</definedName>
    <definedName name="_____lj900">#REF!</definedName>
    <definedName name="_____LL3" localSheetId="7">#REF!</definedName>
    <definedName name="_____LL3">#REF!</definedName>
    <definedName name="_____ML21" localSheetId="7">#REF!</definedName>
    <definedName name="_____ML21">#REF!</definedName>
    <definedName name="_____ML210" localSheetId="7">#REF!</definedName>
    <definedName name="_____ML210">#REF!</definedName>
    <definedName name="_____ML211" localSheetId="7">#REF!</definedName>
    <definedName name="_____ML211">#REF!</definedName>
    <definedName name="_____ML212" localSheetId="7">#REF!</definedName>
    <definedName name="_____ML212">#REF!</definedName>
    <definedName name="_____ML213" localSheetId="7">#REF!</definedName>
    <definedName name="_____ML213">#REF!</definedName>
    <definedName name="_____ML214" localSheetId="7">#REF!</definedName>
    <definedName name="_____ML214">#REF!</definedName>
    <definedName name="_____ML215" localSheetId="7">#REF!</definedName>
    <definedName name="_____ML215">#REF!</definedName>
    <definedName name="_____ML216" localSheetId="7">#REF!</definedName>
    <definedName name="_____ML216">#REF!</definedName>
    <definedName name="_____ML217" localSheetId="7">#REF!</definedName>
    <definedName name="_____ML217">#REF!</definedName>
    <definedName name="_____ML218" localSheetId="7">#REF!</definedName>
    <definedName name="_____ML218">#REF!</definedName>
    <definedName name="_____ML219" localSheetId="7">#REF!</definedName>
    <definedName name="_____ML219">#REF!</definedName>
    <definedName name="_____ML22" localSheetId="7">#REF!</definedName>
    <definedName name="_____ML22">#REF!</definedName>
    <definedName name="_____ML220" localSheetId="7">#REF!</definedName>
    <definedName name="_____ML220">#REF!</definedName>
    <definedName name="_____ML221" localSheetId="7">#REF!</definedName>
    <definedName name="_____ML221">#REF!</definedName>
    <definedName name="_____ML222" localSheetId="7">#REF!</definedName>
    <definedName name="_____ML222">#REF!</definedName>
    <definedName name="_____ML223" localSheetId="7">#REF!</definedName>
    <definedName name="_____ML223">#REF!</definedName>
    <definedName name="_____ML224" localSheetId="7">#REF!</definedName>
    <definedName name="_____ML224">#REF!</definedName>
    <definedName name="_____ML23" localSheetId="7">#REF!</definedName>
    <definedName name="_____ML23">#REF!</definedName>
    <definedName name="_____ML24" localSheetId="7">#REF!</definedName>
    <definedName name="_____ML24">#REF!</definedName>
    <definedName name="_____ML25" localSheetId="7">#REF!</definedName>
    <definedName name="_____ML25">#REF!</definedName>
    <definedName name="_____ML26" localSheetId="7">#REF!</definedName>
    <definedName name="_____ML26">#REF!</definedName>
    <definedName name="_____ML27" localSheetId="7">#REF!</definedName>
    <definedName name="_____ML27">#REF!</definedName>
    <definedName name="_____ML28" localSheetId="7">#REF!</definedName>
    <definedName name="_____ML28">#REF!</definedName>
    <definedName name="_____ML29" localSheetId="7">#REF!</definedName>
    <definedName name="_____ML29">#REF!</definedName>
    <definedName name="_____ML31" localSheetId="7">#REF!</definedName>
    <definedName name="_____ML31">#REF!</definedName>
    <definedName name="_____ML310" localSheetId="7">#REF!</definedName>
    <definedName name="_____ML310">#REF!</definedName>
    <definedName name="_____ML311" localSheetId="7">#REF!</definedName>
    <definedName name="_____ML311">#REF!</definedName>
    <definedName name="_____ML312" localSheetId="7">#REF!</definedName>
    <definedName name="_____ML312">#REF!</definedName>
    <definedName name="_____ML313" localSheetId="7">#REF!</definedName>
    <definedName name="_____ML313">#REF!</definedName>
    <definedName name="_____ML314" localSheetId="7">#REF!</definedName>
    <definedName name="_____ML314">#REF!</definedName>
    <definedName name="_____ML315" localSheetId="7">#REF!</definedName>
    <definedName name="_____ML315">#REF!</definedName>
    <definedName name="_____ML316" localSheetId="7">#REF!</definedName>
    <definedName name="_____ML316">#REF!</definedName>
    <definedName name="_____ML317" localSheetId="7">#REF!</definedName>
    <definedName name="_____ML317">#REF!</definedName>
    <definedName name="_____ML318" localSheetId="7">#REF!</definedName>
    <definedName name="_____ML318">#REF!</definedName>
    <definedName name="_____ML319" localSheetId="7">#REF!</definedName>
    <definedName name="_____ML319">#REF!</definedName>
    <definedName name="_____ML32" localSheetId="7">#REF!</definedName>
    <definedName name="_____ML32">#REF!</definedName>
    <definedName name="_____ML320" localSheetId="7">#REF!</definedName>
    <definedName name="_____ML320">#REF!</definedName>
    <definedName name="_____ML321" localSheetId="7">#REF!</definedName>
    <definedName name="_____ML321">#REF!</definedName>
    <definedName name="_____ML322" localSheetId="7">#REF!</definedName>
    <definedName name="_____ML322">#REF!</definedName>
    <definedName name="_____ML323" localSheetId="7">#REF!</definedName>
    <definedName name="_____ML323">#REF!</definedName>
    <definedName name="_____ML324" localSheetId="7">#REF!</definedName>
    <definedName name="_____ML324">#REF!</definedName>
    <definedName name="_____ML33" localSheetId="7">#REF!</definedName>
    <definedName name="_____ML33">#REF!</definedName>
    <definedName name="_____ML34" localSheetId="7">#REF!</definedName>
    <definedName name="_____ML34">#REF!</definedName>
    <definedName name="_____ML35" localSheetId="7">#REF!</definedName>
    <definedName name="_____ML35">#REF!</definedName>
    <definedName name="_____ML36" localSheetId="7">#REF!</definedName>
    <definedName name="_____ML36">#REF!</definedName>
    <definedName name="_____ML37" localSheetId="7">#REF!</definedName>
    <definedName name="_____ML37">#REF!</definedName>
    <definedName name="_____ML38" localSheetId="7">#REF!</definedName>
    <definedName name="_____ML38">#REF!</definedName>
    <definedName name="_____ML39" localSheetId="7">#REF!</definedName>
    <definedName name="_____ML39">#REF!</definedName>
    <definedName name="_____ML7" localSheetId="7">#REF!</definedName>
    <definedName name="_____ML7">#REF!</definedName>
    <definedName name="_____ML8" localSheetId="7">#REF!</definedName>
    <definedName name="_____ML8">#REF!</definedName>
    <definedName name="_____ML9" localSheetId="7">#REF!</definedName>
    <definedName name="_____ML9">#REF!</definedName>
    <definedName name="_____mm1">[6]r!$F$4</definedName>
    <definedName name="_____mm11">[2]r!$F$4</definedName>
    <definedName name="_____mm111">[5]r!$F$4</definedName>
    <definedName name="_____OH1">[24]MRATES!$T$26</definedName>
    <definedName name="_____PC1" localSheetId="7">#REF!</definedName>
    <definedName name="_____PC1">#REF!</definedName>
    <definedName name="_____PC10" localSheetId="7">#REF!</definedName>
    <definedName name="_____PC10">#REF!</definedName>
    <definedName name="_____PC11" localSheetId="7">#REF!</definedName>
    <definedName name="_____PC11">#REF!</definedName>
    <definedName name="_____PC12" localSheetId="7">#REF!</definedName>
    <definedName name="_____PC12">#REF!</definedName>
    <definedName name="_____PC13" localSheetId="7">#REF!</definedName>
    <definedName name="_____PC13">#REF!</definedName>
    <definedName name="_____PC14" localSheetId="7">#REF!</definedName>
    <definedName name="_____PC14">#REF!</definedName>
    <definedName name="_____PC15" localSheetId="7">#REF!</definedName>
    <definedName name="_____PC15">#REF!</definedName>
    <definedName name="_____PC16" localSheetId="7">#REF!</definedName>
    <definedName name="_____PC16">#REF!</definedName>
    <definedName name="_____PC17" localSheetId="7">#REF!</definedName>
    <definedName name="_____PC17">#REF!</definedName>
    <definedName name="_____PC18" localSheetId="7">#REF!</definedName>
    <definedName name="_____PC18">#REF!</definedName>
    <definedName name="_____PC19" localSheetId="7">#REF!</definedName>
    <definedName name="_____PC19">#REF!</definedName>
    <definedName name="_____pc2" localSheetId="7">#REF!</definedName>
    <definedName name="_____pc2">#REF!</definedName>
    <definedName name="_____PC21" localSheetId="7">#REF!</definedName>
    <definedName name="_____PC21">#REF!</definedName>
    <definedName name="_____PC22" localSheetId="7">#REF!</definedName>
    <definedName name="_____PC22">#REF!</definedName>
    <definedName name="_____PC23" localSheetId="7">#REF!</definedName>
    <definedName name="_____PC23">#REF!</definedName>
    <definedName name="_____PC24" localSheetId="7">#REF!</definedName>
    <definedName name="_____PC24">#REF!</definedName>
    <definedName name="_____PC3" localSheetId="7">#REF!</definedName>
    <definedName name="_____PC3">#REF!</definedName>
    <definedName name="_____PC4" localSheetId="7">#REF!</definedName>
    <definedName name="_____PC4">#REF!</definedName>
    <definedName name="_____PC5" localSheetId="7">#REF!</definedName>
    <definedName name="_____PC5">#REF!</definedName>
    <definedName name="_____PC6" localSheetId="7">#REF!</definedName>
    <definedName name="_____PC6">#REF!</definedName>
    <definedName name="_____pc600" localSheetId="7">#REF!</definedName>
    <definedName name="_____pc600">#REF!</definedName>
    <definedName name="_____PC7" localSheetId="7">#REF!</definedName>
    <definedName name="_____PC7">#REF!</definedName>
    <definedName name="_____PC8" localSheetId="7">#REF!</definedName>
    <definedName name="_____PC8">#REF!</definedName>
    <definedName name="_____PC9" localSheetId="7">#REF!</definedName>
    <definedName name="_____PC9">#REF!</definedName>
    <definedName name="_____pc900" localSheetId="7">#REF!</definedName>
    <definedName name="_____pc900">#REF!</definedName>
    <definedName name="_____pla4">[12]DATA_PRG!$H$269</definedName>
    <definedName name="_____pv2" localSheetId="7">#REF!</definedName>
    <definedName name="_____pv2">#REF!</definedName>
    <definedName name="_____rr3">[7]v!$A$2:$E$51</definedName>
    <definedName name="_____rrr1">[7]r!$B$1:$I$145</definedName>
    <definedName name="_____RT5565" localSheetId="7">#REF!</definedName>
    <definedName name="_____RT5565">#REF!</definedName>
    <definedName name="_____SP10">[13]Sheet1!$C$18</definedName>
    <definedName name="_____SP16">[13]Sheet1!$C$24</definedName>
    <definedName name="_____SP7">[13]Sheet1!$C$15</definedName>
    <definedName name="_____ss12">[8]rdamdata!$J$8</definedName>
    <definedName name="_____ss20">[8]rdamdata!$J$7</definedName>
    <definedName name="_____ss40">[8]rdamdata!$J$6</definedName>
    <definedName name="_____var1" localSheetId="7">#REF!</definedName>
    <definedName name="_____var1">#REF!</definedName>
    <definedName name="_____var4" localSheetId="7">#REF!</definedName>
    <definedName name="_____var4">#REF!</definedName>
    <definedName name="_____xh2256">[20]HDPE!$L$30</definedName>
    <definedName name="_____xh2506">[20]HDPE!$M$30</definedName>
    <definedName name="_____xh2806">[20]HDPE!$N$30</definedName>
    <definedName name="_____xh3156">[20]HDPE!$O$30</definedName>
    <definedName name="_____xh634">[20]HDPE!$C$16</definedName>
    <definedName name="_____xk7100">[20]DI!$C$37</definedName>
    <definedName name="_____xk7150">[20]DI!$D$37</definedName>
    <definedName name="_____xk7250">[20]DI!$F$37</definedName>
    <definedName name="_____xk7300">[20]DI!$G$37</definedName>
    <definedName name="_____xp11010">[20]pvc!$F$61</definedName>
    <definedName name="_____xp1104">[20]pvc!$F$31</definedName>
    <definedName name="_____xp1106">[20]pvc!$F$46</definedName>
    <definedName name="_____xp1254">[20]pvc!$G$31</definedName>
    <definedName name="_____xp1256">[20]pvc!$G$46</definedName>
    <definedName name="_____xp14010">[20]pvc!$H$61</definedName>
    <definedName name="_____xp1404">[20]pvc!$H$31</definedName>
    <definedName name="_____xp1406">[20]pvc!$H$46</definedName>
    <definedName name="_____xp1604">[20]pvc!$I$31</definedName>
    <definedName name="_____xp1606">[20]pvc!$I$46</definedName>
    <definedName name="_____xp1804">[20]pvc!$J$31</definedName>
    <definedName name="_____xp1806">[20]pvc!$J$46</definedName>
    <definedName name="_____xp2006">[20]pvc!$K$46</definedName>
    <definedName name="_____xp6310">[20]pvc!$C$61</definedName>
    <definedName name="_____xp636">[20]pvc!$C$46</definedName>
    <definedName name="_____xp7510">[20]pvc!$D$61</definedName>
    <definedName name="_____xp754">[20]pvc!$D$31</definedName>
    <definedName name="_____xp756">[20]pvc!$D$46</definedName>
    <definedName name="_____xp9010">[20]pvc!$E$61</definedName>
    <definedName name="_____xp904">[20]pvc!$E$31</definedName>
    <definedName name="_____xp906">[20]pvc!$E$46</definedName>
    <definedName name="____bla1">[1]leads!$H$7</definedName>
    <definedName name="____can430">40.73</definedName>
    <definedName name="____can435">43.3</definedName>
    <definedName name="____CCW1">[9]DATA!$H$67</definedName>
    <definedName name="____CCW2">[9]DATA!$H$97</definedName>
    <definedName name="____cur1">[2]r!$F$30</definedName>
    <definedName name="____er1" localSheetId="7">#REF!</definedName>
    <definedName name="____er1">#REF!</definedName>
    <definedName name="____G120907" localSheetId="7">[25]Data!#REF!</definedName>
    <definedName name="____G120907">[25]Data!#REF!</definedName>
    <definedName name="____imp1">[11]DATA_PRG!$H$245</definedName>
    <definedName name="____knr2" localSheetId="7">#REF!</definedName>
    <definedName name="____knr2">#REF!</definedName>
    <definedName name="____l1">[3]leads!$A$3:$E$108</definedName>
    <definedName name="____l12" localSheetId="7">#REF!</definedName>
    <definedName name="____l12">#REF!</definedName>
    <definedName name="____l2">[2]r!$F$29</definedName>
    <definedName name="____l3" localSheetId="7">#REF!</definedName>
    <definedName name="____l3">#REF!</definedName>
    <definedName name="____l4">[4]Sheet1!$W$2:$Y$103</definedName>
    <definedName name="____l5" localSheetId="7">#REF!</definedName>
    <definedName name="____l5">#REF!</definedName>
    <definedName name="____l6">[2]r!$F$4</definedName>
    <definedName name="____l7">[5]r!$F$4</definedName>
    <definedName name="____l8">[2]r!$F$2</definedName>
    <definedName name="____l9">[2]r!$F$3</definedName>
    <definedName name="____LJ6">[9]DATA!$H$245</definedName>
    <definedName name="____mm1">[6]r!$F$4</definedName>
    <definedName name="____mm11">[2]r!$F$4</definedName>
    <definedName name="____mm111">[5]r!$F$4</definedName>
    <definedName name="____OH1">[24]MRATES!$T$26</definedName>
    <definedName name="____pc2" localSheetId="7">#REF!</definedName>
    <definedName name="____pc2">#REF!</definedName>
    <definedName name="____pla4">[12]DATA_PRG!$H$269</definedName>
    <definedName name="____pv2" localSheetId="7">#REF!</definedName>
    <definedName name="____pv2">#REF!</definedName>
    <definedName name="____rr3">[7]v!$A$2:$E$51</definedName>
    <definedName name="____rrr1">[7]r!$B$1:$I$145</definedName>
    <definedName name="____SP10">[13]Sheet1!$C$18</definedName>
    <definedName name="____SP16">[13]Sheet1!$C$24</definedName>
    <definedName name="____SP7">[13]Sheet1!$C$15</definedName>
    <definedName name="____ss12">[8]rdamdata!$J$8</definedName>
    <definedName name="____ss20">[8]rdamdata!$J$7</definedName>
    <definedName name="____ss40">[8]rdamdata!$J$6</definedName>
    <definedName name="____var1" localSheetId="7">#REF!</definedName>
    <definedName name="____var1">#REF!</definedName>
    <definedName name="____var4" localSheetId="7">#REF!</definedName>
    <definedName name="____var4">#REF!</definedName>
    <definedName name="____xh2256">[20]HDPE!$L$30</definedName>
    <definedName name="____xh2506">[20]HDPE!$M$30</definedName>
    <definedName name="____xh2806">[20]HDPE!$N$30</definedName>
    <definedName name="____xh3156">[20]HDPE!$O$30</definedName>
    <definedName name="____xh634">[20]HDPE!$C$16</definedName>
    <definedName name="____xk7100">[20]DI!$C$37</definedName>
    <definedName name="____xk7150">[20]DI!$D$37</definedName>
    <definedName name="____xk7250">[20]DI!$F$37</definedName>
    <definedName name="____xk7300">[20]DI!$G$37</definedName>
    <definedName name="____xp11010">[20]pvc!$F$61</definedName>
    <definedName name="____xp1104">[20]pvc!$F$31</definedName>
    <definedName name="____xp1106">[20]pvc!$F$46</definedName>
    <definedName name="____xp1254">[20]pvc!$G$31</definedName>
    <definedName name="____xp1256">[20]pvc!$G$46</definedName>
    <definedName name="____xp14010">[20]pvc!$H$61</definedName>
    <definedName name="____xp1404">[20]pvc!$H$31</definedName>
    <definedName name="____xp1406">[20]pvc!$H$46</definedName>
    <definedName name="____xp1604">[20]pvc!$I$31</definedName>
    <definedName name="____xp1606">[20]pvc!$I$46</definedName>
    <definedName name="____xp1804">[20]pvc!$J$31</definedName>
    <definedName name="____xp1806">[20]pvc!$J$46</definedName>
    <definedName name="____xp2006">[20]pvc!$K$46</definedName>
    <definedName name="____xp6310">[20]pvc!$C$61</definedName>
    <definedName name="____xp636">[20]pvc!$C$46</definedName>
    <definedName name="____xp7510">[20]pvc!$D$61</definedName>
    <definedName name="____xp754">[20]pvc!$D$31</definedName>
    <definedName name="____xp756">[20]pvc!$D$46</definedName>
    <definedName name="____xp9010">[20]pvc!$E$61</definedName>
    <definedName name="____xp904">[20]pvc!$E$31</definedName>
    <definedName name="____xp906">[20]pvc!$E$46</definedName>
    <definedName name="___bla1">[1]leads!$H$7</definedName>
    <definedName name="___BSG100" localSheetId="7">#REF!</definedName>
    <definedName name="___BSG100">#REF!</definedName>
    <definedName name="___BSG150" localSheetId="7">#REF!</definedName>
    <definedName name="___BSG150">#REF!</definedName>
    <definedName name="___BSG5" localSheetId="7">#REF!</definedName>
    <definedName name="___BSG5">#REF!</definedName>
    <definedName name="___BSG75" localSheetId="7">#REF!</definedName>
    <definedName name="___BSG75">#REF!</definedName>
    <definedName name="___BTC1" localSheetId="7">#REF!</definedName>
    <definedName name="___BTC1">#REF!</definedName>
    <definedName name="___BTC10" localSheetId="7">#REF!</definedName>
    <definedName name="___BTC10">#REF!</definedName>
    <definedName name="___BTC11" localSheetId="7">#REF!</definedName>
    <definedName name="___BTC11">#REF!</definedName>
    <definedName name="___BTC12" localSheetId="7">#REF!</definedName>
    <definedName name="___BTC12">#REF!</definedName>
    <definedName name="___BTC13" localSheetId="7">#REF!</definedName>
    <definedName name="___BTC13">#REF!</definedName>
    <definedName name="___BTC14" localSheetId="7">#REF!</definedName>
    <definedName name="___BTC14">#REF!</definedName>
    <definedName name="___BTC15" localSheetId="7">#REF!</definedName>
    <definedName name="___BTC15">#REF!</definedName>
    <definedName name="___BTC16" localSheetId="7">#REF!</definedName>
    <definedName name="___BTC16">#REF!</definedName>
    <definedName name="___BTC17" localSheetId="7">#REF!</definedName>
    <definedName name="___BTC17">#REF!</definedName>
    <definedName name="___BTC18" localSheetId="7">#REF!</definedName>
    <definedName name="___BTC18">#REF!</definedName>
    <definedName name="___BTC19" localSheetId="7">#REF!</definedName>
    <definedName name="___BTC19">#REF!</definedName>
    <definedName name="___BTC2" localSheetId="7">#REF!</definedName>
    <definedName name="___BTC2">#REF!</definedName>
    <definedName name="___BTC20" localSheetId="7">#REF!</definedName>
    <definedName name="___BTC20">#REF!</definedName>
    <definedName name="___BTC21" localSheetId="7">#REF!</definedName>
    <definedName name="___BTC21">#REF!</definedName>
    <definedName name="___BTC22" localSheetId="7">#REF!</definedName>
    <definedName name="___BTC22">#REF!</definedName>
    <definedName name="___BTC23" localSheetId="7">#REF!</definedName>
    <definedName name="___BTC23">#REF!</definedName>
    <definedName name="___BTC24" localSheetId="7">#REF!</definedName>
    <definedName name="___BTC24">#REF!</definedName>
    <definedName name="___BTC3" localSheetId="7">#REF!</definedName>
    <definedName name="___BTC3">#REF!</definedName>
    <definedName name="___BTC4" localSheetId="7">#REF!</definedName>
    <definedName name="___BTC4">#REF!</definedName>
    <definedName name="___BTC5" localSheetId="7">#REF!</definedName>
    <definedName name="___BTC5">#REF!</definedName>
    <definedName name="___BTC6" localSheetId="7">#REF!</definedName>
    <definedName name="___BTC6">#REF!</definedName>
    <definedName name="___BTC7" localSheetId="7">#REF!</definedName>
    <definedName name="___BTC7">#REF!</definedName>
    <definedName name="___BTC8" localSheetId="7">#REF!</definedName>
    <definedName name="___BTC8">#REF!</definedName>
    <definedName name="___BTC9" localSheetId="7">#REF!</definedName>
    <definedName name="___BTC9">#REF!</definedName>
    <definedName name="___BTR1" localSheetId="7">#REF!</definedName>
    <definedName name="___BTR1">#REF!</definedName>
    <definedName name="___BTR10" localSheetId="7">#REF!</definedName>
    <definedName name="___BTR10">#REF!</definedName>
    <definedName name="___BTR11" localSheetId="7">#REF!</definedName>
    <definedName name="___BTR11">#REF!</definedName>
    <definedName name="___BTR12" localSheetId="7">#REF!</definedName>
    <definedName name="___BTR12">#REF!</definedName>
    <definedName name="___BTR13" localSheetId="7">#REF!</definedName>
    <definedName name="___BTR13">#REF!</definedName>
    <definedName name="___BTR14" localSheetId="7">#REF!</definedName>
    <definedName name="___BTR14">#REF!</definedName>
    <definedName name="___BTR15" localSheetId="7">#REF!</definedName>
    <definedName name="___BTR15">#REF!</definedName>
    <definedName name="___BTR16" localSheetId="7">#REF!</definedName>
    <definedName name="___BTR16">#REF!</definedName>
    <definedName name="___BTR17" localSheetId="7">#REF!</definedName>
    <definedName name="___BTR17">#REF!</definedName>
    <definedName name="___BTR18" localSheetId="7">#REF!</definedName>
    <definedName name="___BTR18">#REF!</definedName>
    <definedName name="___BTR19" localSheetId="7">#REF!</definedName>
    <definedName name="___BTR19">#REF!</definedName>
    <definedName name="___BTR2" localSheetId="7">#REF!</definedName>
    <definedName name="___BTR2">#REF!</definedName>
    <definedName name="___BTR20" localSheetId="7">#REF!</definedName>
    <definedName name="___BTR20">#REF!</definedName>
    <definedName name="___BTR21" localSheetId="7">#REF!</definedName>
    <definedName name="___BTR21">#REF!</definedName>
    <definedName name="___BTR22" localSheetId="7">#REF!</definedName>
    <definedName name="___BTR22">#REF!</definedName>
    <definedName name="___BTR23" localSheetId="7">#REF!</definedName>
    <definedName name="___BTR23">#REF!</definedName>
    <definedName name="___BTR24" localSheetId="7">#REF!</definedName>
    <definedName name="___BTR24">#REF!</definedName>
    <definedName name="___BTR3" localSheetId="7">#REF!</definedName>
    <definedName name="___BTR3">#REF!</definedName>
    <definedName name="___BTR4" localSheetId="7">#REF!</definedName>
    <definedName name="___BTR4">#REF!</definedName>
    <definedName name="___BTR5" localSheetId="7">#REF!</definedName>
    <definedName name="___BTR5">#REF!</definedName>
    <definedName name="___BTR6" localSheetId="7">#REF!</definedName>
    <definedName name="___BTR6">#REF!</definedName>
    <definedName name="___BTR7" localSheetId="7">#REF!</definedName>
    <definedName name="___BTR7">#REF!</definedName>
    <definedName name="___BTR8" localSheetId="7">#REF!</definedName>
    <definedName name="___BTR8">#REF!</definedName>
    <definedName name="___BTR9" localSheetId="7">#REF!</definedName>
    <definedName name="___BTR9">#REF!</definedName>
    <definedName name="___BTS1" localSheetId="7">#REF!</definedName>
    <definedName name="___BTS1">#REF!</definedName>
    <definedName name="___BTS10" localSheetId="7">#REF!</definedName>
    <definedName name="___BTS10">#REF!</definedName>
    <definedName name="___BTS11" localSheetId="7">#REF!</definedName>
    <definedName name="___BTS11">#REF!</definedName>
    <definedName name="___BTS12" localSheetId="7">#REF!</definedName>
    <definedName name="___BTS12">#REF!</definedName>
    <definedName name="___BTS13" localSheetId="7">#REF!</definedName>
    <definedName name="___BTS13">#REF!</definedName>
    <definedName name="___BTS14" localSheetId="7">#REF!</definedName>
    <definedName name="___BTS14">#REF!</definedName>
    <definedName name="___BTS15" localSheetId="7">#REF!</definedName>
    <definedName name="___BTS15">#REF!</definedName>
    <definedName name="___BTS16" localSheetId="7">#REF!</definedName>
    <definedName name="___BTS16">#REF!</definedName>
    <definedName name="___BTS17" localSheetId="7">#REF!</definedName>
    <definedName name="___BTS17">#REF!</definedName>
    <definedName name="___BTS18" localSheetId="7">#REF!</definedName>
    <definedName name="___BTS18">#REF!</definedName>
    <definedName name="___BTS19" localSheetId="7">#REF!</definedName>
    <definedName name="___BTS19">#REF!</definedName>
    <definedName name="___BTS2" localSheetId="7">#REF!</definedName>
    <definedName name="___BTS2">#REF!</definedName>
    <definedName name="___BTS20" localSheetId="7">#REF!</definedName>
    <definedName name="___BTS20">#REF!</definedName>
    <definedName name="___BTS21" localSheetId="7">#REF!</definedName>
    <definedName name="___BTS21">#REF!</definedName>
    <definedName name="___BTS22" localSheetId="7">#REF!</definedName>
    <definedName name="___BTS22">#REF!</definedName>
    <definedName name="___BTS23" localSheetId="7">#REF!</definedName>
    <definedName name="___BTS23">#REF!</definedName>
    <definedName name="___BTS24" localSheetId="7">#REF!</definedName>
    <definedName name="___BTS24">#REF!</definedName>
    <definedName name="___BTS3" localSheetId="7">#REF!</definedName>
    <definedName name="___BTS3">#REF!</definedName>
    <definedName name="___BTS4" localSheetId="7">#REF!</definedName>
    <definedName name="___BTS4">#REF!</definedName>
    <definedName name="___BTS5" localSheetId="7">#REF!</definedName>
    <definedName name="___BTS5">#REF!</definedName>
    <definedName name="___BTS6" localSheetId="7">#REF!</definedName>
    <definedName name="___BTS6">#REF!</definedName>
    <definedName name="___BTS7" localSheetId="7">#REF!</definedName>
    <definedName name="___BTS7">#REF!</definedName>
    <definedName name="___BTS8" localSheetId="7">#REF!</definedName>
    <definedName name="___BTS8">#REF!</definedName>
    <definedName name="___BTS9" localSheetId="7">#REF!</definedName>
    <definedName name="___BTS9">#REF!</definedName>
    <definedName name="___can430">40.73</definedName>
    <definedName name="___can435">43.3</definedName>
    <definedName name="___CCW1">[9]DATA!$H$67</definedName>
    <definedName name="___CCW2">[9]DATA!$H$97</definedName>
    <definedName name="___cur1">[2]r!$F$30</definedName>
    <definedName name="___er1" localSheetId="7">#REF!</definedName>
    <definedName name="___er1">#REF!</definedName>
    <definedName name="___G120907" localSheetId="7">[25]Data!#REF!</definedName>
    <definedName name="___G120907">[25]Data!#REF!</definedName>
    <definedName name="___GBS110" localSheetId="7">#REF!</definedName>
    <definedName name="___GBS110">#REF!</definedName>
    <definedName name="___GBS111" localSheetId="7">#REF!</definedName>
    <definedName name="___GBS111">#REF!</definedName>
    <definedName name="___GBS112" localSheetId="7">#REF!</definedName>
    <definedName name="___GBS112">#REF!</definedName>
    <definedName name="___GBS113" localSheetId="7">#REF!</definedName>
    <definedName name="___GBS113">#REF!</definedName>
    <definedName name="___GBS114" localSheetId="7">#REF!</definedName>
    <definedName name="___GBS114">#REF!</definedName>
    <definedName name="___GBS115" localSheetId="7">#REF!</definedName>
    <definedName name="___GBS115">#REF!</definedName>
    <definedName name="___GBS116" localSheetId="7">#REF!</definedName>
    <definedName name="___GBS116">#REF!</definedName>
    <definedName name="___GBS117" localSheetId="7">#REF!</definedName>
    <definedName name="___GBS117">#REF!</definedName>
    <definedName name="___GBS118" localSheetId="7">#REF!</definedName>
    <definedName name="___GBS118">#REF!</definedName>
    <definedName name="___GBS119" localSheetId="7">#REF!</definedName>
    <definedName name="___GBS119">#REF!</definedName>
    <definedName name="___GBS12" localSheetId="7">#REF!</definedName>
    <definedName name="___GBS12">#REF!</definedName>
    <definedName name="___GBS120" localSheetId="7">#REF!</definedName>
    <definedName name="___GBS120">#REF!</definedName>
    <definedName name="___GBS121" localSheetId="7">#REF!</definedName>
    <definedName name="___GBS121">#REF!</definedName>
    <definedName name="___GBS122" localSheetId="7">#REF!</definedName>
    <definedName name="___GBS122">#REF!</definedName>
    <definedName name="___GBS123" localSheetId="7">#REF!</definedName>
    <definedName name="___GBS123">#REF!</definedName>
    <definedName name="___GBS124" localSheetId="7">#REF!</definedName>
    <definedName name="___GBS124">#REF!</definedName>
    <definedName name="___GBS13" localSheetId="7">#REF!</definedName>
    <definedName name="___GBS13">#REF!</definedName>
    <definedName name="___GBS14" localSheetId="7">#REF!</definedName>
    <definedName name="___GBS14">#REF!</definedName>
    <definedName name="___GBS15" localSheetId="7">#REF!</definedName>
    <definedName name="___GBS15">#REF!</definedName>
    <definedName name="___GBS16" localSheetId="7">#REF!</definedName>
    <definedName name="___GBS16">#REF!</definedName>
    <definedName name="___GBS17" localSheetId="7">#REF!</definedName>
    <definedName name="___GBS17">#REF!</definedName>
    <definedName name="___GBS18" localSheetId="7">#REF!</definedName>
    <definedName name="___GBS18">#REF!</definedName>
    <definedName name="___GBS19" localSheetId="7">#REF!</definedName>
    <definedName name="___GBS19">#REF!</definedName>
    <definedName name="___GBS21" localSheetId="7">#REF!</definedName>
    <definedName name="___GBS21">#REF!</definedName>
    <definedName name="___GBS210" localSheetId="7">#REF!</definedName>
    <definedName name="___GBS210">#REF!</definedName>
    <definedName name="___GBS211" localSheetId="7">#REF!</definedName>
    <definedName name="___GBS211">#REF!</definedName>
    <definedName name="___GBS212" localSheetId="7">#REF!</definedName>
    <definedName name="___GBS212">#REF!</definedName>
    <definedName name="___GBS213" localSheetId="7">#REF!</definedName>
    <definedName name="___GBS213">#REF!</definedName>
    <definedName name="___GBS214" localSheetId="7">#REF!</definedName>
    <definedName name="___GBS214">#REF!</definedName>
    <definedName name="___GBS215" localSheetId="7">#REF!</definedName>
    <definedName name="___GBS215">#REF!</definedName>
    <definedName name="___GBS216" localSheetId="7">#REF!</definedName>
    <definedName name="___GBS216">#REF!</definedName>
    <definedName name="___GBS217" localSheetId="7">#REF!</definedName>
    <definedName name="___GBS217">#REF!</definedName>
    <definedName name="___GBS218" localSheetId="7">#REF!</definedName>
    <definedName name="___GBS218">#REF!</definedName>
    <definedName name="___GBS219" localSheetId="7">#REF!</definedName>
    <definedName name="___GBS219">#REF!</definedName>
    <definedName name="___GBS22" localSheetId="7">#REF!</definedName>
    <definedName name="___GBS22">#REF!</definedName>
    <definedName name="___GBS220" localSheetId="7">#REF!</definedName>
    <definedName name="___GBS220">#REF!</definedName>
    <definedName name="___GBS221" localSheetId="7">#REF!</definedName>
    <definedName name="___GBS221">#REF!</definedName>
    <definedName name="___GBS222" localSheetId="7">#REF!</definedName>
    <definedName name="___GBS222">#REF!</definedName>
    <definedName name="___GBS223" localSheetId="7">#REF!</definedName>
    <definedName name="___GBS223">#REF!</definedName>
    <definedName name="___GBS224" localSheetId="7">#REF!</definedName>
    <definedName name="___GBS224">#REF!</definedName>
    <definedName name="___GBS23" localSheetId="7">#REF!</definedName>
    <definedName name="___GBS23">#REF!</definedName>
    <definedName name="___GBS24" localSheetId="7">#REF!</definedName>
    <definedName name="___GBS24">#REF!</definedName>
    <definedName name="___GBS25" localSheetId="7">#REF!</definedName>
    <definedName name="___GBS25">#REF!</definedName>
    <definedName name="___GBS26" localSheetId="7">#REF!</definedName>
    <definedName name="___GBS26">#REF!</definedName>
    <definedName name="___GBS27" localSheetId="7">#REF!</definedName>
    <definedName name="___GBS27">#REF!</definedName>
    <definedName name="___GBS28" localSheetId="7">#REF!</definedName>
    <definedName name="___GBS28">#REF!</definedName>
    <definedName name="___GBS29" localSheetId="7">#REF!</definedName>
    <definedName name="___GBS29">#REF!</definedName>
    <definedName name="___imp1">[11]DATA_PRG!$H$245</definedName>
    <definedName name="___knr2" localSheetId="7">#REF!</definedName>
    <definedName name="___knr2">#REF!</definedName>
    <definedName name="___l1">[3]leads!$A$3:$E$108</definedName>
    <definedName name="___l12" localSheetId="7">#REF!</definedName>
    <definedName name="___l12">#REF!</definedName>
    <definedName name="___l2">[2]r!$F$29</definedName>
    <definedName name="___l3" localSheetId="7">#REF!</definedName>
    <definedName name="___l3">#REF!</definedName>
    <definedName name="___l4">[4]Sheet1!$W$2:$Y$103</definedName>
    <definedName name="___l5" localSheetId="7">#REF!</definedName>
    <definedName name="___l5">#REF!</definedName>
    <definedName name="___l6">[2]r!$F$4</definedName>
    <definedName name="___l7">[5]r!$F$4</definedName>
    <definedName name="___l8">[2]r!$F$2</definedName>
    <definedName name="___l9">[2]r!$F$3</definedName>
    <definedName name="___LJ6">[9]DATA!$H$245</definedName>
    <definedName name="___lj600" localSheetId="7">#REF!</definedName>
    <definedName name="___lj600">#REF!</definedName>
    <definedName name="___lj900" localSheetId="7">#REF!</definedName>
    <definedName name="___lj900">#REF!</definedName>
    <definedName name="___LL3" localSheetId="7">#REF!</definedName>
    <definedName name="___LL3">#REF!</definedName>
    <definedName name="___ma2">'[26]C-data'!$F$7</definedName>
    <definedName name="___me12" localSheetId="7">'[27]Lead statement'!#REF!</definedName>
    <definedName name="___me12">'[27]Lead statement'!#REF!</definedName>
    <definedName name="___me15" localSheetId="7">'[28]Lead statement'!#REF!</definedName>
    <definedName name="___me15">'[28]Lead statement'!#REF!</definedName>
    <definedName name="___ML21" localSheetId="7">#REF!</definedName>
    <definedName name="___ML21">#REF!</definedName>
    <definedName name="___ML210" localSheetId="7">#REF!</definedName>
    <definedName name="___ML210">#REF!</definedName>
    <definedName name="___ML211" localSheetId="7">#REF!</definedName>
    <definedName name="___ML211">#REF!</definedName>
    <definedName name="___ML212" localSheetId="7">#REF!</definedName>
    <definedName name="___ML212">#REF!</definedName>
    <definedName name="___ML213" localSheetId="7">#REF!</definedName>
    <definedName name="___ML213">#REF!</definedName>
    <definedName name="___ML214" localSheetId="7">#REF!</definedName>
    <definedName name="___ML214">#REF!</definedName>
    <definedName name="___ML215" localSheetId="7">#REF!</definedName>
    <definedName name="___ML215">#REF!</definedName>
    <definedName name="___ML216" localSheetId="7">#REF!</definedName>
    <definedName name="___ML216">#REF!</definedName>
    <definedName name="___ML217" localSheetId="7">#REF!</definedName>
    <definedName name="___ML217">#REF!</definedName>
    <definedName name="___ML218" localSheetId="7">#REF!</definedName>
    <definedName name="___ML218">#REF!</definedName>
    <definedName name="___ML219" localSheetId="7">#REF!</definedName>
    <definedName name="___ML219">#REF!</definedName>
    <definedName name="___ML22" localSheetId="7">#REF!</definedName>
    <definedName name="___ML22">#REF!</definedName>
    <definedName name="___ML220" localSheetId="7">#REF!</definedName>
    <definedName name="___ML220">#REF!</definedName>
    <definedName name="___ML221" localSheetId="7">#REF!</definedName>
    <definedName name="___ML221">#REF!</definedName>
    <definedName name="___ML222" localSheetId="7">#REF!</definedName>
    <definedName name="___ML222">#REF!</definedName>
    <definedName name="___ML223" localSheetId="7">#REF!</definedName>
    <definedName name="___ML223">#REF!</definedName>
    <definedName name="___ML224" localSheetId="7">#REF!</definedName>
    <definedName name="___ML224">#REF!</definedName>
    <definedName name="___ML23" localSheetId="7">#REF!</definedName>
    <definedName name="___ML23">#REF!</definedName>
    <definedName name="___ML24" localSheetId="7">#REF!</definedName>
    <definedName name="___ML24">#REF!</definedName>
    <definedName name="___ML25" localSheetId="7">#REF!</definedName>
    <definedName name="___ML25">#REF!</definedName>
    <definedName name="___ML26" localSheetId="7">#REF!</definedName>
    <definedName name="___ML26">#REF!</definedName>
    <definedName name="___ML27" localSheetId="7">#REF!</definedName>
    <definedName name="___ML27">#REF!</definedName>
    <definedName name="___ML28" localSheetId="7">#REF!</definedName>
    <definedName name="___ML28">#REF!</definedName>
    <definedName name="___ML29" localSheetId="7">#REF!</definedName>
    <definedName name="___ML29">#REF!</definedName>
    <definedName name="___ML31" localSheetId="7">#REF!</definedName>
    <definedName name="___ML31">#REF!</definedName>
    <definedName name="___ML310" localSheetId="7">#REF!</definedName>
    <definedName name="___ML310">#REF!</definedName>
    <definedName name="___ML311" localSheetId="7">#REF!</definedName>
    <definedName name="___ML311">#REF!</definedName>
    <definedName name="___ML312" localSheetId="7">#REF!</definedName>
    <definedName name="___ML312">#REF!</definedName>
    <definedName name="___ML313" localSheetId="7">#REF!</definedName>
    <definedName name="___ML313">#REF!</definedName>
    <definedName name="___ML314" localSheetId="7">#REF!</definedName>
    <definedName name="___ML314">#REF!</definedName>
    <definedName name="___ML315" localSheetId="7">#REF!</definedName>
    <definedName name="___ML315">#REF!</definedName>
    <definedName name="___ML316" localSheetId="7">#REF!</definedName>
    <definedName name="___ML316">#REF!</definedName>
    <definedName name="___ML317" localSheetId="7">#REF!</definedName>
    <definedName name="___ML317">#REF!</definedName>
    <definedName name="___ML318" localSheetId="7">#REF!</definedName>
    <definedName name="___ML318">#REF!</definedName>
    <definedName name="___ML319" localSheetId="7">#REF!</definedName>
    <definedName name="___ML319">#REF!</definedName>
    <definedName name="___ML32" localSheetId="7">#REF!</definedName>
    <definedName name="___ML32">#REF!</definedName>
    <definedName name="___ML320" localSheetId="7">#REF!</definedName>
    <definedName name="___ML320">#REF!</definedName>
    <definedName name="___ML321" localSheetId="7">#REF!</definedName>
    <definedName name="___ML321">#REF!</definedName>
    <definedName name="___ML322" localSheetId="7">#REF!</definedName>
    <definedName name="___ML322">#REF!</definedName>
    <definedName name="___ML323" localSheetId="7">#REF!</definedName>
    <definedName name="___ML323">#REF!</definedName>
    <definedName name="___ML324" localSheetId="7">#REF!</definedName>
    <definedName name="___ML324">#REF!</definedName>
    <definedName name="___ML33" localSheetId="7">#REF!</definedName>
    <definedName name="___ML33">#REF!</definedName>
    <definedName name="___ML34" localSheetId="7">#REF!</definedName>
    <definedName name="___ML34">#REF!</definedName>
    <definedName name="___ML35" localSheetId="7">#REF!</definedName>
    <definedName name="___ML35">#REF!</definedName>
    <definedName name="___ML36" localSheetId="7">#REF!</definedName>
    <definedName name="___ML36">#REF!</definedName>
    <definedName name="___ML37" localSheetId="7">#REF!</definedName>
    <definedName name="___ML37">#REF!</definedName>
    <definedName name="___ML38" localSheetId="7">#REF!</definedName>
    <definedName name="___ML38">#REF!</definedName>
    <definedName name="___ML39" localSheetId="7">#REF!</definedName>
    <definedName name="___ML39">#REF!</definedName>
    <definedName name="___ML7" localSheetId="7">#REF!</definedName>
    <definedName name="___ML7">#REF!</definedName>
    <definedName name="___ML8" localSheetId="7">#REF!</definedName>
    <definedName name="___ML8">#REF!</definedName>
    <definedName name="___ML9" localSheetId="7">#REF!</definedName>
    <definedName name="___ML9">#REF!</definedName>
    <definedName name="___mm1">[6]r!$F$4</definedName>
    <definedName name="___mm11">[2]r!$F$4</definedName>
    <definedName name="___mm111">[5]r!$F$4</definedName>
    <definedName name="___MS6">[29]MRATES!$P$50</definedName>
    <definedName name="___ne10" localSheetId="7">'[30]Lead statement'!#REF!</definedName>
    <definedName name="___ne10">'[30]Lead statement'!#REF!</definedName>
    <definedName name="___PC1" localSheetId="7">#REF!</definedName>
    <definedName name="___PC1">#REF!</definedName>
    <definedName name="___PC10" localSheetId="7">#REF!</definedName>
    <definedName name="___PC10">#REF!</definedName>
    <definedName name="___PC11" localSheetId="7">#REF!</definedName>
    <definedName name="___PC11">#REF!</definedName>
    <definedName name="___PC12" localSheetId="7">#REF!</definedName>
    <definedName name="___PC12">#REF!</definedName>
    <definedName name="___PC13" localSheetId="7">#REF!</definedName>
    <definedName name="___PC13">#REF!</definedName>
    <definedName name="___PC14" localSheetId="7">#REF!</definedName>
    <definedName name="___PC14">#REF!</definedName>
    <definedName name="___PC15" localSheetId="7">#REF!</definedName>
    <definedName name="___PC15">#REF!</definedName>
    <definedName name="___PC16" localSheetId="7">#REF!</definedName>
    <definedName name="___PC16">#REF!</definedName>
    <definedName name="___PC17" localSheetId="7">#REF!</definedName>
    <definedName name="___PC17">#REF!</definedName>
    <definedName name="___PC18" localSheetId="7">#REF!</definedName>
    <definedName name="___PC18">#REF!</definedName>
    <definedName name="___PC19" localSheetId="7">#REF!</definedName>
    <definedName name="___PC19">#REF!</definedName>
    <definedName name="___pc2" localSheetId="7">#REF!</definedName>
    <definedName name="___pc2">#REF!</definedName>
    <definedName name="___PC21" localSheetId="7">#REF!</definedName>
    <definedName name="___PC21">#REF!</definedName>
    <definedName name="___PC22" localSheetId="7">#REF!</definedName>
    <definedName name="___PC22">#REF!</definedName>
    <definedName name="___PC23" localSheetId="7">#REF!</definedName>
    <definedName name="___PC23">#REF!</definedName>
    <definedName name="___PC24" localSheetId="7">#REF!</definedName>
    <definedName name="___PC24">#REF!</definedName>
    <definedName name="___PC3" localSheetId="7">#REF!</definedName>
    <definedName name="___PC3">#REF!</definedName>
    <definedName name="___PC4" localSheetId="7">#REF!</definedName>
    <definedName name="___PC4">#REF!</definedName>
    <definedName name="___PC5" localSheetId="7">#REF!</definedName>
    <definedName name="___PC5">#REF!</definedName>
    <definedName name="___PC6" localSheetId="7">#REF!</definedName>
    <definedName name="___PC6">#REF!</definedName>
    <definedName name="___pc600" localSheetId="7">#REF!</definedName>
    <definedName name="___pc600">#REF!</definedName>
    <definedName name="___PC7" localSheetId="7">#REF!</definedName>
    <definedName name="___PC7">#REF!</definedName>
    <definedName name="___PC8" localSheetId="7">#REF!</definedName>
    <definedName name="___PC8">#REF!</definedName>
    <definedName name="___PC9" localSheetId="7">#REF!</definedName>
    <definedName name="___PC9">#REF!</definedName>
    <definedName name="___pc900" localSheetId="7">#REF!</definedName>
    <definedName name="___pc900">#REF!</definedName>
    <definedName name="___pla4">[12]DATA_PRG!$H$269</definedName>
    <definedName name="___pv2" localSheetId="7">#REF!</definedName>
    <definedName name="___pv2">#REF!</definedName>
    <definedName name="___rr3">[7]v!$A$2:$E$51</definedName>
    <definedName name="___rrr1">[7]r!$B$1:$I$145</definedName>
    <definedName name="___RT5565" localSheetId="7">#REF!</definedName>
    <definedName name="___RT5565">#REF!</definedName>
    <definedName name="___SP10">[13]Sheet1!$C$18</definedName>
    <definedName name="___SP16">[13]Sheet1!$C$24</definedName>
    <definedName name="___SP7">[13]Sheet1!$C$15</definedName>
    <definedName name="___ss12">[8]rdamdata!$J$8</definedName>
    <definedName name="___ss20">[8]rdamdata!$J$7</definedName>
    <definedName name="___ss40">[8]rdamdata!$J$6</definedName>
    <definedName name="___var1" localSheetId="7">#REF!</definedName>
    <definedName name="___var1">#REF!</definedName>
    <definedName name="___var4" localSheetId="7">#REF!</definedName>
    <definedName name="___var4">#REF!</definedName>
    <definedName name="___xh2256">[20]HDPE!$L$30</definedName>
    <definedName name="___xh2506">[20]HDPE!$M$30</definedName>
    <definedName name="___xh2806">[20]HDPE!$N$30</definedName>
    <definedName name="___xh3156">[20]HDPE!$O$30</definedName>
    <definedName name="___xh634">[20]HDPE!$C$16</definedName>
    <definedName name="___xk7100">[20]DI!$C$37</definedName>
    <definedName name="___xk7150">[20]DI!$D$37</definedName>
    <definedName name="___xk7250">[20]DI!$F$37</definedName>
    <definedName name="___xk7300">[20]DI!$G$37</definedName>
    <definedName name="___xlnm_Print_Area">NA()</definedName>
    <definedName name="___xp11010">[20]pvc!$F$61</definedName>
    <definedName name="___xp1104">[20]pvc!$F$31</definedName>
    <definedName name="___xp1106">[20]pvc!$F$46</definedName>
    <definedName name="___xp1254">[20]pvc!$G$31</definedName>
    <definedName name="___xp1256">[20]pvc!$G$46</definedName>
    <definedName name="___xp14010">[20]pvc!$H$61</definedName>
    <definedName name="___xp1404">[20]pvc!$H$31</definedName>
    <definedName name="___xp1406">[20]pvc!$H$46</definedName>
    <definedName name="___xp1604">[20]pvc!$I$31</definedName>
    <definedName name="___xp1606">[20]pvc!$I$46</definedName>
    <definedName name="___xp1804">[20]pvc!$J$31</definedName>
    <definedName name="___xp1806">[20]pvc!$J$46</definedName>
    <definedName name="___xp2006">[20]pvc!$K$46</definedName>
    <definedName name="___xp6310">[20]pvc!$C$61</definedName>
    <definedName name="___xp636">[20]pvc!$C$46</definedName>
    <definedName name="___xp7510">[20]pvc!$D$61</definedName>
    <definedName name="___xp754">[20]pvc!$D$31</definedName>
    <definedName name="___xp756">[20]pvc!$D$46</definedName>
    <definedName name="___xp9010">[20]pvc!$E$61</definedName>
    <definedName name="___xp904">[20]pvc!$E$31</definedName>
    <definedName name="___xp906">[20]pvc!$E$46</definedName>
    <definedName name="__atw2">'[26]C-data'!$F$92</definedName>
    <definedName name="__AUX1" localSheetId="7">#REF!</definedName>
    <definedName name="__AUX1">#REF!</definedName>
    <definedName name="__AUX111">[31]bom!$R$2</definedName>
    <definedName name="__aux2" localSheetId="7">#REF!</definedName>
    <definedName name="__aux2">#REF!</definedName>
    <definedName name="__AUX3" localSheetId="7">#REF!</definedName>
    <definedName name="__AUX3">#REF!</definedName>
    <definedName name="__bla1">[1]leads!$H$7</definedName>
    <definedName name="__can430">40.73</definedName>
    <definedName name="__can435">43.3</definedName>
    <definedName name="__CCW1">[14]DATA!$H$67</definedName>
    <definedName name="__CCW2">[14]DATA!$H$97</definedName>
    <definedName name="__cur1">[2]r!$F$30</definedName>
    <definedName name="__er1" localSheetId="7">#REF!</definedName>
    <definedName name="__er1">#REF!</definedName>
    <definedName name="__G120907" localSheetId="7">[32]Data!#REF!</definedName>
    <definedName name="__G120907">[32]Data!#REF!</definedName>
    <definedName name="__hpm1" localSheetId="7">#REF!</definedName>
    <definedName name="__hpm1">#REF!</definedName>
    <definedName name="__imp1">[11]DATA_PRG!$H$245</definedName>
    <definedName name="__IRC12">[29]MRATES!$M$9</definedName>
    <definedName name="__IRC19">[29]MRATES!$M$10</definedName>
    <definedName name="__IRC25">[29]MRATES!$M$11</definedName>
    <definedName name="__IRC40">[29]MRATES!$M$12</definedName>
    <definedName name="__IRC5">[29]MRATES!$M$7</definedName>
    <definedName name="__IRC50">[29]MRATES!$M$13</definedName>
    <definedName name="__IRC60">[29]MRATES!$M$14</definedName>
    <definedName name="__IRC9">[29]MRATES!$M$8</definedName>
    <definedName name="__knr2" localSheetId="7">#REF!</definedName>
    <definedName name="__knr2">#REF!</definedName>
    <definedName name="__l1">[3]leads!$A$3:$E$108</definedName>
    <definedName name="__l12" localSheetId="7">#REF!</definedName>
    <definedName name="__l12">#REF!</definedName>
    <definedName name="__l2">[2]r!$F$29</definedName>
    <definedName name="__l3" localSheetId="7">#REF!</definedName>
    <definedName name="__l3">#REF!</definedName>
    <definedName name="__l4">[4]Sheet1!$W$2:$Y$103</definedName>
    <definedName name="__l5" localSheetId="7">#REF!</definedName>
    <definedName name="__l5">#REF!</definedName>
    <definedName name="__l6">[2]r!$F$4</definedName>
    <definedName name="__l7">[5]r!$F$4</definedName>
    <definedName name="__l8">[2]r!$F$2</definedName>
    <definedName name="__l9">[2]r!$F$3</definedName>
    <definedName name="__lcn1" localSheetId="7">#REF!</definedName>
    <definedName name="__lcn1">#REF!</definedName>
    <definedName name="__LJ6">[14]DATA!$H$245</definedName>
    <definedName name="__ma1">'[26]C-data'!$F$6</definedName>
    <definedName name="__me12" localSheetId="7">'[23]Lead statement'!#REF!</definedName>
    <definedName name="__me12">'[23]Lead statement'!#REF!</definedName>
    <definedName name="__me20">'[33]Lead statement'!$P$13</definedName>
    <definedName name="__me40">'[33]Lead statement'!$P$14</definedName>
    <definedName name="__mm1">[6]r!$F$4</definedName>
    <definedName name="__mm11">[2]r!$F$4</definedName>
    <definedName name="__mm111">[5]r!$F$4</definedName>
    <definedName name="__MS6">[34]MRATES!$T$17</definedName>
    <definedName name="__OH1">[34]MRATES!$T$26</definedName>
    <definedName name="__pc2" localSheetId="7">#REF!</definedName>
    <definedName name="__pc2">#REF!</definedName>
    <definedName name="__pla4">[12]DATA_PRG!$H$269</definedName>
    <definedName name="__pv2" localSheetId="7">#REF!</definedName>
    <definedName name="__pv2">#REF!</definedName>
    <definedName name="__QS25">[29]MRATES!$G$16</definedName>
    <definedName name="__QS40">[29]MRATES!$G$17</definedName>
    <definedName name="__rr3">[7]v!$A$2:$E$51</definedName>
    <definedName name="__rrr1">[7]r!$B$1:$I$145</definedName>
    <definedName name="__RT5565" localSheetId="7">#REF!</definedName>
    <definedName name="__RT5565">#REF!</definedName>
    <definedName name="__shared_11_0_0">NA()</definedName>
    <definedName name="__shared_11_0_1">NA()</definedName>
    <definedName name="__shared_11_0_10">NA()</definedName>
    <definedName name="__shared_11_0_11">NA()</definedName>
    <definedName name="__shared_11_0_12">2.5-0.15-0.6-0.45</definedName>
    <definedName name="__shared_11_0_13">NA()</definedName>
    <definedName name="__shared_11_0_14">3.6-0.15</definedName>
    <definedName name="__shared_11_0_15">NA()</definedName>
    <definedName name="__shared_11_0_16">NA()</definedName>
    <definedName name="__shared_11_0_17">NA()</definedName>
    <definedName name="__shared_11_0_18">NA()</definedName>
    <definedName name="__shared_11_0_19">0.425-0.15</definedName>
    <definedName name="__shared_11_0_2">NA()</definedName>
    <definedName name="__shared_11_0_20">0.425-0.125</definedName>
    <definedName name="__shared_11_0_21">0.45-0.15</definedName>
    <definedName name="__shared_11_0_22">NA()</definedName>
    <definedName name="__shared_11_0_23">NA()</definedName>
    <definedName name="__shared_11_0_24">NA()</definedName>
    <definedName name="__shared_11_0_25">NA()</definedName>
    <definedName name="__shared_11_0_26">NA()</definedName>
    <definedName name="__shared_11_0_27">NA()</definedName>
    <definedName name="__shared_11_0_28">NA()</definedName>
    <definedName name="__shared_11_0_29">NA()</definedName>
    <definedName name="__shared_11_0_3">NA()</definedName>
    <definedName name="__shared_11_0_30">NA()</definedName>
    <definedName name="__shared_11_0_31">NA()</definedName>
    <definedName name="__shared_11_0_32">NA()</definedName>
    <definedName name="__shared_11_0_33">NA()</definedName>
    <definedName name="__shared_11_0_34">3.6-0.45</definedName>
    <definedName name="__shared_11_0_35">NA()</definedName>
    <definedName name="__shared_11_0_36">3.6-0.425</definedName>
    <definedName name="__shared_11_0_37">3.6-0.45</definedName>
    <definedName name="__shared_11_0_38">NA()</definedName>
    <definedName name="__shared_11_0_39">NA()</definedName>
    <definedName name="__shared_11_0_4">NA()</definedName>
    <definedName name="__shared_11_0_40">3.6-0.45</definedName>
    <definedName name="__shared_11_0_41">NA()</definedName>
    <definedName name="__shared_11_0_42">3.6-0.45</definedName>
    <definedName name="__shared_11_0_43">NA()</definedName>
    <definedName name="__shared_11_0_44">NA()</definedName>
    <definedName name="__shared_11_0_45">NA()</definedName>
    <definedName name="__shared_11_0_46">NA()</definedName>
    <definedName name="__shared_11_0_47">NA()</definedName>
    <definedName name="__shared_11_0_48">NA()</definedName>
    <definedName name="__shared_11_0_49">NA()</definedName>
    <definedName name="__shared_11_0_5">NA()</definedName>
    <definedName name="__shared_11_0_50">NA()</definedName>
    <definedName name="__shared_11_0_51">NA()</definedName>
    <definedName name="__shared_11_0_52">NA()</definedName>
    <definedName name="__shared_11_0_53">NA()</definedName>
    <definedName name="__shared_11_0_54">NA()</definedName>
    <definedName name="__shared_11_0_55">3.6-0.125</definedName>
    <definedName name="__shared_11_0_56">NA()</definedName>
    <definedName name="__shared_11_0_57">NA()</definedName>
    <definedName name="__shared_11_0_58">NA()</definedName>
    <definedName name="__shared_11_0_59">NA()</definedName>
    <definedName name="__shared_11_0_6">NA()</definedName>
    <definedName name="__shared_11_0_60">NA()</definedName>
    <definedName name="__shared_11_0_61">NA()</definedName>
    <definedName name="__shared_11_0_62">NA()</definedName>
    <definedName name="__shared_11_0_63">NA()</definedName>
    <definedName name="__shared_11_0_64">NA()</definedName>
    <definedName name="__shared_11_0_65">NA()</definedName>
    <definedName name="__shared_11_0_66">NA()</definedName>
    <definedName name="__shared_11_0_67">NA()</definedName>
    <definedName name="__shared_11_0_68">NA()</definedName>
    <definedName name="__shared_11_0_69">NA()</definedName>
    <definedName name="__shared_11_0_7">NA()</definedName>
    <definedName name="__shared_11_0_70">NA()</definedName>
    <definedName name="__shared_11_0_71">NA()</definedName>
    <definedName name="__shared_11_0_72">NA()</definedName>
    <definedName name="__shared_11_0_73">NA()</definedName>
    <definedName name="__shared_11_0_8">NA()</definedName>
    <definedName name="__shared_11_0_9">NA()</definedName>
    <definedName name="__shared_12_0_0">3.6-0.15</definedName>
    <definedName name="__shared_12_0_1">NA()</definedName>
    <definedName name="__shared_12_0_10">NA()</definedName>
    <definedName name="__shared_12_0_11">NA()</definedName>
    <definedName name="__shared_12_0_12">NA()</definedName>
    <definedName name="__shared_12_0_13">3.6-0.45</definedName>
    <definedName name="__shared_12_0_14">NA()</definedName>
    <definedName name="__shared_12_0_15">3.6-0.45</definedName>
    <definedName name="__shared_12_0_16">NA()</definedName>
    <definedName name="__shared_12_0_17">NA()</definedName>
    <definedName name="__shared_12_0_18">(3.6/0.15)-2</definedName>
    <definedName name="__shared_12_0_19">NA()</definedName>
    <definedName name="__shared_12_0_2">0.425-0.15</definedName>
    <definedName name="__shared_12_0_20">NA()</definedName>
    <definedName name="__shared_12_0_21">NA()</definedName>
    <definedName name="__shared_12_0_22">NA()</definedName>
    <definedName name="__shared_12_0_23">NA()</definedName>
    <definedName name="__shared_12_0_24">3.6-0.125</definedName>
    <definedName name="__shared_12_0_25">NA()</definedName>
    <definedName name="__shared_12_0_26">NA()</definedName>
    <definedName name="__shared_12_0_27">NA()</definedName>
    <definedName name="__shared_12_0_28">NA()</definedName>
    <definedName name="__shared_12_0_29">NA()</definedName>
    <definedName name="__shared_12_0_3">0.425-0.125</definedName>
    <definedName name="__shared_12_0_30">NA()</definedName>
    <definedName name="__shared_12_0_31">NA()</definedName>
    <definedName name="__shared_12_0_32">NA()</definedName>
    <definedName name="__shared_12_0_33">NA()</definedName>
    <definedName name="__shared_12_0_34">NA()</definedName>
    <definedName name="__shared_12_0_35">NA()</definedName>
    <definedName name="__shared_12_0_36">NA()</definedName>
    <definedName name="__shared_12_0_37">NA()</definedName>
    <definedName name="__shared_12_0_38">NA()</definedName>
    <definedName name="__shared_12_0_39">NA()</definedName>
    <definedName name="__shared_12_0_4">0.45-0.15</definedName>
    <definedName name="__shared_12_0_40">NA()</definedName>
    <definedName name="__shared_12_0_5">NA()</definedName>
    <definedName name="__shared_12_0_6">NA()</definedName>
    <definedName name="__shared_12_0_7">NA()</definedName>
    <definedName name="__shared_12_0_8">NA()</definedName>
    <definedName name="__shared_12_0_9">NA()</definedName>
    <definedName name="__shared_13_0_0">0.6-0.15</definedName>
    <definedName name="__shared_13_0_1">NA()</definedName>
    <definedName name="__shared_13_0_2">3.6-0.6</definedName>
    <definedName name="__shared_13_0_3">NA()</definedName>
    <definedName name="__shared_15_0_0">NA()</definedName>
    <definedName name="__shared_15_0_1">NA()</definedName>
    <definedName name="__shared_15_0_10">NA()</definedName>
    <definedName name="__shared_15_0_11">NA()</definedName>
    <definedName name="__shared_15_0_12">NA()</definedName>
    <definedName name="__shared_15_0_13">NA()</definedName>
    <definedName name="__shared_15_0_2">NA()</definedName>
    <definedName name="__shared_15_0_3">NA()</definedName>
    <definedName name="__shared_15_0_4">NA()</definedName>
    <definedName name="__shared_15_0_5">NA()</definedName>
    <definedName name="__shared_15_0_6">NA()</definedName>
    <definedName name="__shared_15_0_7">NA()</definedName>
    <definedName name="__shared_15_0_8">NA()</definedName>
    <definedName name="__shared_15_0_9">NA()</definedName>
    <definedName name="__shared_16_0_0">NA()</definedName>
    <definedName name="__shared_16_0_1">NA()</definedName>
    <definedName name="__shared_16_0_2">NA()</definedName>
    <definedName name="__shared_16_0_3">NA()</definedName>
    <definedName name="__shared_18_0_0">NA()</definedName>
    <definedName name="__shared_18_0_1">NA()</definedName>
    <definedName name="__shared_18_0_10">NA()</definedName>
    <definedName name="__shared_18_0_11">NA()</definedName>
    <definedName name="__shared_18_0_12">NA()</definedName>
    <definedName name="__shared_18_0_13">2.5-0.15-0.65</definedName>
    <definedName name="__shared_18_0_14">NA()</definedName>
    <definedName name="__shared_18_0_15">3.8-0.15</definedName>
    <definedName name="__shared_18_0_16">NA()</definedName>
    <definedName name="__shared_18_0_17">NA()</definedName>
    <definedName name="__shared_18_0_18">NA()</definedName>
    <definedName name="__shared_18_0_19">NA()</definedName>
    <definedName name="__shared_18_0_2">NA()</definedName>
    <definedName name="__shared_18_0_20">NA()</definedName>
    <definedName name="__shared_18_0_21">NA()</definedName>
    <definedName name="__shared_18_0_22">NA()</definedName>
    <definedName name="__shared_18_0_23">NA()</definedName>
    <definedName name="__shared_18_0_24">NA()</definedName>
    <definedName name="__shared_18_0_25">NA()</definedName>
    <definedName name="__shared_18_0_26">NA()</definedName>
    <definedName name="__shared_18_0_27">3.8-0.45</definedName>
    <definedName name="__shared_18_0_28">3.8-0.475</definedName>
    <definedName name="__shared_18_0_29">3.8-0.475</definedName>
    <definedName name="__shared_18_0_3">NA()</definedName>
    <definedName name="__shared_18_0_30">NA()</definedName>
    <definedName name="__shared_18_0_31">NA()</definedName>
    <definedName name="__shared_18_0_32">NA()</definedName>
    <definedName name="__shared_18_0_33">NA()</definedName>
    <definedName name="__shared_18_0_34">NA()</definedName>
    <definedName name="__shared_18_0_35">NA()</definedName>
    <definedName name="__shared_18_0_36">NA()</definedName>
    <definedName name="__shared_18_0_37">NA()</definedName>
    <definedName name="__shared_18_0_38">NA()</definedName>
    <definedName name="__shared_18_0_39">NA()</definedName>
    <definedName name="__shared_18_0_4">NA()</definedName>
    <definedName name="__shared_18_0_40">NA()</definedName>
    <definedName name="__shared_18_0_41">NA()</definedName>
    <definedName name="__shared_18_0_42">NA()</definedName>
    <definedName name="__shared_18_0_43">NA()</definedName>
    <definedName name="__shared_18_0_44">NA()</definedName>
    <definedName name="__shared_18_0_45">NA()</definedName>
    <definedName name="__shared_18_0_46">NA()</definedName>
    <definedName name="__shared_18_0_47">3.8-0.125</definedName>
    <definedName name="__shared_18_0_48">3.8-0.125</definedName>
    <definedName name="__shared_18_0_49">NA()</definedName>
    <definedName name="__shared_18_0_5">NA()</definedName>
    <definedName name="__shared_18_0_50">NA()</definedName>
    <definedName name="__shared_18_0_51">3.8-0.125</definedName>
    <definedName name="__shared_18_0_52">NA()</definedName>
    <definedName name="__shared_18_0_53">NA()</definedName>
    <definedName name="__shared_18_0_54">NA()</definedName>
    <definedName name="__shared_18_0_55">NA()</definedName>
    <definedName name="__shared_18_0_56">NA()</definedName>
    <definedName name="__shared_18_0_57">NA()</definedName>
    <definedName name="__shared_18_0_58">NA()</definedName>
    <definedName name="__shared_18_0_59">NA()</definedName>
    <definedName name="__shared_18_0_6">NA()</definedName>
    <definedName name="__shared_18_0_60">NA()</definedName>
    <definedName name="__shared_18_0_61">NA()</definedName>
    <definedName name="__shared_18_0_62">NA()</definedName>
    <definedName name="__shared_18_0_63">NA()</definedName>
    <definedName name="__shared_18_0_64">NA()</definedName>
    <definedName name="__shared_18_0_65">NA()</definedName>
    <definedName name="__shared_18_0_66">NA()</definedName>
    <definedName name="__shared_18_0_67">NA()</definedName>
    <definedName name="__shared_18_0_7">NA()</definedName>
    <definedName name="__shared_18_0_8">NA()</definedName>
    <definedName name="__shared_18_0_9">NA()</definedName>
    <definedName name="__shared_19_0_0">3.8-0.15</definedName>
    <definedName name="__shared_19_0_1">NA()</definedName>
    <definedName name="__shared_19_0_10">3.8-0.45</definedName>
    <definedName name="__shared_19_0_11">3.8-0.475</definedName>
    <definedName name="__shared_19_0_12">3.8-0.475</definedName>
    <definedName name="__shared_19_0_13">NA()</definedName>
    <definedName name="__shared_19_0_14">NA()</definedName>
    <definedName name="__shared_19_0_15">NA()</definedName>
    <definedName name="__shared_19_0_16">NA()</definedName>
    <definedName name="__shared_19_0_17">NA()</definedName>
    <definedName name="__shared_19_0_18">NA()</definedName>
    <definedName name="__shared_19_0_19">NA()</definedName>
    <definedName name="__shared_19_0_2">NA()</definedName>
    <definedName name="__shared_19_0_20">NA()</definedName>
    <definedName name="__shared_19_0_21">NA()</definedName>
    <definedName name="__shared_19_0_22">NA()</definedName>
    <definedName name="__shared_19_0_23">NA()</definedName>
    <definedName name="__shared_19_0_24">NA()</definedName>
    <definedName name="__shared_19_0_25">NA()</definedName>
    <definedName name="__shared_19_0_26">NA()</definedName>
    <definedName name="__shared_19_0_27">3.8-0.125</definedName>
    <definedName name="__shared_19_0_28">3.8-0.125</definedName>
    <definedName name="__shared_19_0_29">NA()</definedName>
    <definedName name="__shared_19_0_3">NA()</definedName>
    <definedName name="__shared_19_0_30">NA()</definedName>
    <definedName name="__shared_19_0_31">3.8-0.125</definedName>
    <definedName name="__shared_19_0_32">NA()</definedName>
    <definedName name="__shared_19_0_33">NA()</definedName>
    <definedName name="__shared_19_0_34">NA()</definedName>
    <definedName name="__shared_19_0_35">NA()</definedName>
    <definedName name="__shared_19_0_36">NA()</definedName>
    <definedName name="__shared_19_0_37">NA()</definedName>
    <definedName name="__shared_19_0_38">NA()</definedName>
    <definedName name="__shared_19_0_39">NA()</definedName>
    <definedName name="__shared_19_0_4">NA()</definedName>
    <definedName name="__shared_19_0_40">NA()</definedName>
    <definedName name="__shared_19_0_41">NA()</definedName>
    <definedName name="__shared_19_0_42">NA()</definedName>
    <definedName name="__shared_19_0_43">NA()</definedName>
    <definedName name="__shared_19_0_5">NA()</definedName>
    <definedName name="__shared_19_0_6">NA()</definedName>
    <definedName name="__shared_19_0_7">NA()</definedName>
    <definedName name="__shared_19_0_8">NA()</definedName>
    <definedName name="__shared_19_0_9">NA()</definedName>
    <definedName name="__shared_2_0_0">NA()</definedName>
    <definedName name="__shared_2_0_1">NA()</definedName>
    <definedName name="__shared_2_0_2">NA()</definedName>
    <definedName name="__shared_20_0_0">3.8-0.15</definedName>
    <definedName name="__shared_20_0_1">1.5-0.125</definedName>
    <definedName name="__shared_20_0_10">NA()</definedName>
    <definedName name="__shared_20_0_11">2*0.9+0.11</definedName>
    <definedName name="__shared_20_0_12">1.5-0.125</definedName>
    <definedName name="__shared_20_0_13">NA()</definedName>
    <definedName name="__shared_20_0_14">NA()</definedName>
    <definedName name="__shared_20_0_2">NA()</definedName>
    <definedName name="__shared_20_0_3">NA()</definedName>
    <definedName name="__shared_20_0_4">NA()</definedName>
    <definedName name="__shared_20_0_5">0.475-0.175</definedName>
    <definedName name="__shared_20_0_6">NA()</definedName>
    <definedName name="__shared_20_0_7">NA()</definedName>
    <definedName name="__shared_20_0_8">NA()</definedName>
    <definedName name="__shared_20_0_9">NA()</definedName>
    <definedName name="__shared_22_0_0">NA()</definedName>
    <definedName name="__shared_22_0_1">NA()</definedName>
    <definedName name="__shared_22_0_10">NA()</definedName>
    <definedName name="__shared_22_0_11">NA()</definedName>
    <definedName name="__shared_22_0_12">NA()</definedName>
    <definedName name="__shared_22_0_13">NA()</definedName>
    <definedName name="__shared_22_0_2">NA()</definedName>
    <definedName name="__shared_22_0_3">NA()</definedName>
    <definedName name="__shared_22_0_4">NA()</definedName>
    <definedName name="__shared_22_0_5">NA()</definedName>
    <definedName name="__shared_22_0_6">NA()</definedName>
    <definedName name="__shared_22_0_7">NA()</definedName>
    <definedName name="__shared_22_0_8">NA()</definedName>
    <definedName name="__shared_22_0_9">NA()</definedName>
    <definedName name="__shared_23_0_0">NA()</definedName>
    <definedName name="__shared_23_0_1">NA()</definedName>
    <definedName name="__shared_23_0_2">NA()</definedName>
    <definedName name="__shared_25_0_0">NA()</definedName>
    <definedName name="__shared_25_0_1">NA()</definedName>
    <definedName name="__shared_25_0_10">NA()</definedName>
    <definedName name="__shared_25_0_11">NA()</definedName>
    <definedName name="__shared_25_0_12">NA()</definedName>
    <definedName name="__shared_25_0_13">3.8-0.125</definedName>
    <definedName name="__shared_25_0_14">NA()</definedName>
    <definedName name="__shared_25_0_15">NA()</definedName>
    <definedName name="__shared_25_0_16">NA()</definedName>
    <definedName name="__shared_25_0_17">NA()</definedName>
    <definedName name="__shared_25_0_18">NA()</definedName>
    <definedName name="__shared_25_0_19">NA()</definedName>
    <definedName name="__shared_25_0_2">NA()</definedName>
    <definedName name="__shared_25_0_20">NA()</definedName>
    <definedName name="__shared_25_0_21">NA()</definedName>
    <definedName name="__shared_25_0_22">NA()</definedName>
    <definedName name="__shared_25_0_23">NA()</definedName>
    <definedName name="__shared_25_0_24">3.8-0.425</definedName>
    <definedName name="__shared_25_0_25">NA()</definedName>
    <definedName name="__shared_25_0_26">NA()</definedName>
    <definedName name="__shared_25_0_27">3.8-0.425</definedName>
    <definedName name="__shared_25_0_28">NA()</definedName>
    <definedName name="__shared_25_0_29">NA()</definedName>
    <definedName name="__shared_25_0_3">NA()</definedName>
    <definedName name="__shared_25_0_30">NA()</definedName>
    <definedName name="__shared_25_0_31">NA()</definedName>
    <definedName name="__shared_25_0_32">NA()</definedName>
    <definedName name="__shared_25_0_33">NA()</definedName>
    <definedName name="__shared_25_0_34">NA()</definedName>
    <definedName name="__shared_25_0_35">NA()</definedName>
    <definedName name="__shared_25_0_36">NA()</definedName>
    <definedName name="__shared_25_0_37">NA()</definedName>
    <definedName name="__shared_25_0_38">3.8-0.125</definedName>
    <definedName name="__shared_25_0_39">NA()</definedName>
    <definedName name="__shared_25_0_4">NA()</definedName>
    <definedName name="__shared_25_0_40">NA()</definedName>
    <definedName name="__shared_25_0_41">NA()</definedName>
    <definedName name="__shared_25_0_42">NA()</definedName>
    <definedName name="__shared_25_0_43">NA()</definedName>
    <definedName name="__shared_25_0_44">NA()</definedName>
    <definedName name="__shared_25_0_45">NA()</definedName>
    <definedName name="__shared_25_0_46">NA()</definedName>
    <definedName name="__shared_25_0_47">NA()</definedName>
    <definedName name="__shared_25_0_48">NA()</definedName>
    <definedName name="__shared_25_0_49">NA()</definedName>
    <definedName name="__shared_25_0_5">NA()</definedName>
    <definedName name="__shared_25_0_50">NA()</definedName>
    <definedName name="__shared_25_0_6">NA()</definedName>
    <definedName name="__shared_25_0_7">NA()</definedName>
    <definedName name="__shared_25_0_8">NA()</definedName>
    <definedName name="__shared_25_0_9">NA()</definedName>
    <definedName name="__shared_26_0_0">NA()</definedName>
    <definedName name="__shared_26_0_1">NA()</definedName>
    <definedName name="__shared_26_0_2">NA()</definedName>
    <definedName name="__shared_28_0_0">NA()</definedName>
    <definedName name="__shared_28_0_1">NA()</definedName>
    <definedName name="__shared_28_0_10">NA()</definedName>
    <definedName name="__shared_28_0_11">NA()</definedName>
    <definedName name="__shared_28_0_2">NA()</definedName>
    <definedName name="__shared_28_0_3">NA()</definedName>
    <definedName name="__shared_28_0_4">NA()</definedName>
    <definedName name="__shared_28_0_5">NA()</definedName>
    <definedName name="__shared_28_0_6">NA()</definedName>
    <definedName name="__shared_28_0_7">NA()</definedName>
    <definedName name="__shared_28_0_8">NA()</definedName>
    <definedName name="__shared_28_0_9">NA()</definedName>
    <definedName name="__shared_29_0_0">NA()</definedName>
    <definedName name="__shared_29_0_1">NA()</definedName>
    <definedName name="__shared_29_0_2">NA()</definedName>
    <definedName name="__shared_3_0_0">NA()</definedName>
    <definedName name="__shared_3_0_1">NA()</definedName>
    <definedName name="__shared_3_0_2">NA()</definedName>
    <definedName name="__shared_3_0_3">NA()</definedName>
    <definedName name="__shared_31_0_0">NA()</definedName>
    <definedName name="__shared_31_0_1">NA()</definedName>
    <definedName name="__shared_31_0_10">NA()</definedName>
    <definedName name="__shared_31_0_11">NA()</definedName>
    <definedName name="__shared_31_0_12">NA()</definedName>
    <definedName name="__shared_31_0_13">NA()</definedName>
    <definedName name="__shared_31_0_14">NA()</definedName>
    <definedName name="__shared_31_0_15">NA()</definedName>
    <definedName name="__shared_31_0_16">NA()</definedName>
    <definedName name="__shared_31_0_17">NA()</definedName>
    <definedName name="__shared_31_0_18">NA()</definedName>
    <definedName name="__shared_31_0_19">NA()</definedName>
    <definedName name="__shared_31_0_2">NA()</definedName>
    <definedName name="__shared_31_0_20">NA()</definedName>
    <definedName name="__shared_31_0_21">NA()</definedName>
    <definedName name="__shared_31_0_22">NA()</definedName>
    <definedName name="__shared_31_0_23">NA()</definedName>
    <definedName name="__shared_31_0_24">NA()</definedName>
    <definedName name="__shared_31_0_25">NA()</definedName>
    <definedName name="__shared_31_0_26">NA()</definedName>
    <definedName name="__shared_31_0_27">NA()</definedName>
    <definedName name="__shared_31_0_28">NA()</definedName>
    <definedName name="__shared_31_0_29">NA()</definedName>
    <definedName name="__shared_31_0_3">NA()</definedName>
    <definedName name="__shared_31_0_30">NA()</definedName>
    <definedName name="__shared_31_0_31">NA()</definedName>
    <definedName name="__shared_31_0_32">NA()</definedName>
    <definedName name="__shared_31_0_33">NA()</definedName>
    <definedName name="__shared_31_0_34">NA()</definedName>
    <definedName name="__shared_31_0_35">NA()</definedName>
    <definedName name="__shared_31_0_36">3-0.15</definedName>
    <definedName name="__shared_31_0_37">NA()</definedName>
    <definedName name="__shared_31_0_38">NA()</definedName>
    <definedName name="__shared_31_0_39">NA()</definedName>
    <definedName name="__shared_31_0_4">NA()</definedName>
    <definedName name="__shared_31_0_40">NA()</definedName>
    <definedName name="__shared_31_0_41">NA()</definedName>
    <definedName name="__shared_31_0_42">NA()</definedName>
    <definedName name="__shared_31_0_43">NA()</definedName>
    <definedName name="__shared_31_0_44">NA()</definedName>
    <definedName name="__shared_31_0_45">NA()</definedName>
    <definedName name="__shared_31_0_46">NA()</definedName>
    <definedName name="__shared_31_0_47">NA()</definedName>
    <definedName name="__shared_31_0_5">NA()</definedName>
    <definedName name="__shared_31_0_6">NA()</definedName>
    <definedName name="__shared_31_0_7">NA()</definedName>
    <definedName name="__shared_31_0_8">0.45-0.15</definedName>
    <definedName name="__shared_31_0_9">NA()</definedName>
    <definedName name="__shared_33_0_0">NA()</definedName>
    <definedName name="__shared_33_0_1">NA()</definedName>
    <definedName name="__shared_33_0_2">NA()</definedName>
    <definedName name="__shared_33_0_3">NA()</definedName>
    <definedName name="__shared_33_0_4">NA()</definedName>
    <definedName name="__shared_33_0_5">NA()</definedName>
    <definedName name="__shared_33_0_6">NA()</definedName>
    <definedName name="__shared_33_0_7">NA()</definedName>
    <definedName name="__shared_33_0_8">NA()</definedName>
    <definedName name="__shared_33_0_9">NA()</definedName>
    <definedName name="__shared_34_0_0">NA()</definedName>
    <definedName name="__shared_34_0_1">NA()</definedName>
    <definedName name="__shared_34_0_2">NA()</definedName>
    <definedName name="__shared_36_0_0">NA()</definedName>
    <definedName name="__shared_36_0_1">NA()</definedName>
    <definedName name="__shared_36_0_10">NA()</definedName>
    <definedName name="__shared_36_0_11">0.45-0.15</definedName>
    <definedName name="__shared_36_0_12">NA()</definedName>
    <definedName name="__shared_36_0_13">NA()</definedName>
    <definedName name="__shared_36_0_14">NA()</definedName>
    <definedName name="__shared_36_0_15">NA()</definedName>
    <definedName name="__shared_36_0_16">NA()</definedName>
    <definedName name="__shared_36_0_17">NA()</definedName>
    <definedName name="__shared_36_0_18">NA()</definedName>
    <definedName name="__shared_36_0_19">NA()</definedName>
    <definedName name="__shared_36_0_2">NA()</definedName>
    <definedName name="__shared_36_0_20">3-0.45</definedName>
    <definedName name="__shared_36_0_21">NA()</definedName>
    <definedName name="__shared_36_0_22">NA()</definedName>
    <definedName name="__shared_36_0_23">NA()</definedName>
    <definedName name="__shared_36_0_24">NA()</definedName>
    <definedName name="__shared_36_0_25">NA()</definedName>
    <definedName name="__shared_36_0_26">NA()</definedName>
    <definedName name="__shared_36_0_27">3-0.15</definedName>
    <definedName name="__shared_36_0_28">NA()</definedName>
    <definedName name="__shared_36_0_29">3-0.45</definedName>
    <definedName name="__shared_36_0_3">NA()</definedName>
    <definedName name="__shared_36_0_30">NA()</definedName>
    <definedName name="__shared_36_0_31">NA()</definedName>
    <definedName name="__shared_36_0_32">NA()</definedName>
    <definedName name="__shared_36_0_33">NA()</definedName>
    <definedName name="__shared_36_0_34">NA()</definedName>
    <definedName name="__shared_36_0_35">NA()</definedName>
    <definedName name="__shared_36_0_36">NA()</definedName>
    <definedName name="__shared_36_0_37">NA()</definedName>
    <definedName name="__shared_36_0_38">3-0.15</definedName>
    <definedName name="__shared_36_0_39">NA()</definedName>
    <definedName name="__shared_36_0_4">NA()</definedName>
    <definedName name="__shared_36_0_40">3-0.15</definedName>
    <definedName name="__shared_36_0_41">NA()</definedName>
    <definedName name="__shared_36_0_42">NA()</definedName>
    <definedName name="__shared_36_0_43">3-0.15</definedName>
    <definedName name="__shared_36_0_44">NA()</definedName>
    <definedName name="__shared_36_0_45">NA()</definedName>
    <definedName name="__shared_36_0_46">NA()</definedName>
    <definedName name="__shared_36_0_47">NA()</definedName>
    <definedName name="__shared_36_0_48">NA()</definedName>
    <definedName name="__shared_36_0_49">NA()</definedName>
    <definedName name="__shared_36_0_5">NA()</definedName>
    <definedName name="__shared_36_0_50">NA()</definedName>
    <definedName name="__shared_36_0_51">NA()</definedName>
    <definedName name="__shared_36_0_52">NA()</definedName>
    <definedName name="__shared_36_0_53">NA()</definedName>
    <definedName name="__shared_36_0_54">NA()</definedName>
    <definedName name="__shared_36_0_55">NA()</definedName>
    <definedName name="__shared_36_0_56">NA()</definedName>
    <definedName name="__shared_36_0_6">NA()</definedName>
    <definedName name="__shared_36_0_7">NA()</definedName>
    <definedName name="__shared_36_0_8">NA()</definedName>
    <definedName name="__shared_36_0_9">NA()</definedName>
    <definedName name="__shared_37_0_0">NA()</definedName>
    <definedName name="__shared_37_0_1">0.45-0.15</definedName>
    <definedName name="__shared_37_0_10">3-0.45</definedName>
    <definedName name="__shared_37_0_11">NA()</definedName>
    <definedName name="__shared_37_0_12">NA()</definedName>
    <definedName name="__shared_37_0_13">NA()</definedName>
    <definedName name="__shared_37_0_14">NA()</definedName>
    <definedName name="__shared_37_0_15">NA()</definedName>
    <definedName name="__shared_37_0_16">NA()</definedName>
    <definedName name="__shared_37_0_17">3-0.15</definedName>
    <definedName name="__shared_37_0_18">NA()</definedName>
    <definedName name="__shared_37_0_19">3-0.45</definedName>
    <definedName name="__shared_37_0_2">NA()</definedName>
    <definedName name="__shared_37_0_20">NA()</definedName>
    <definedName name="__shared_37_0_21">NA()</definedName>
    <definedName name="__shared_37_0_22">NA()</definedName>
    <definedName name="__shared_37_0_23">NA()</definedName>
    <definedName name="__shared_37_0_24">NA()</definedName>
    <definedName name="__shared_37_0_25">NA()</definedName>
    <definedName name="__shared_37_0_26">NA()</definedName>
    <definedName name="__shared_37_0_27">NA()</definedName>
    <definedName name="__shared_37_0_28">3-0.15</definedName>
    <definedName name="__shared_37_0_29">NA()</definedName>
    <definedName name="__shared_37_0_3">NA()</definedName>
    <definedName name="__shared_37_0_30">3-0.15</definedName>
    <definedName name="__shared_37_0_31">NA()</definedName>
    <definedName name="__shared_37_0_32">NA()</definedName>
    <definedName name="__shared_37_0_33">3-0.15</definedName>
    <definedName name="__shared_37_0_34">NA()</definedName>
    <definedName name="__shared_37_0_35">NA()</definedName>
    <definedName name="__shared_37_0_36">NA()</definedName>
    <definedName name="__shared_37_0_37">NA()</definedName>
    <definedName name="__shared_37_0_38">NA()</definedName>
    <definedName name="__shared_37_0_39">NA()</definedName>
    <definedName name="__shared_37_0_4">NA()</definedName>
    <definedName name="__shared_37_0_40">NA()</definedName>
    <definedName name="__shared_37_0_41">NA()</definedName>
    <definedName name="__shared_37_0_42">NA()</definedName>
    <definedName name="__shared_37_0_43">NA()</definedName>
    <definedName name="__shared_37_0_44">NA()</definedName>
    <definedName name="__shared_37_0_45">NA()</definedName>
    <definedName name="__shared_37_0_46">NA()</definedName>
    <definedName name="__shared_37_0_5">NA()</definedName>
    <definedName name="__shared_37_0_6">NA()</definedName>
    <definedName name="__shared_37_0_7">NA()</definedName>
    <definedName name="__shared_37_0_8">NA()</definedName>
    <definedName name="__shared_37_0_9">NA()</definedName>
    <definedName name="__shared_38_0_0">NA()</definedName>
    <definedName name="__shared_38_0_1">NA()</definedName>
    <definedName name="__shared_38_0_2">3.3-0.45</definedName>
    <definedName name="__shared_38_0_3">NA()</definedName>
    <definedName name="__shared_4_0_0">NA()</definedName>
    <definedName name="__shared_4_0_1">NA()</definedName>
    <definedName name="__shared_4_0_10">NA()</definedName>
    <definedName name="__shared_4_0_11">NA()</definedName>
    <definedName name="__shared_4_0_12">NA()</definedName>
    <definedName name="__shared_4_0_13">NA()</definedName>
    <definedName name="__shared_4_0_14">NA()</definedName>
    <definedName name="__shared_4_0_15">NA()</definedName>
    <definedName name="__shared_4_0_16">NA()</definedName>
    <definedName name="__shared_4_0_17">NA()</definedName>
    <definedName name="__shared_4_0_18">NA()</definedName>
    <definedName name="__shared_4_0_19">NA()</definedName>
    <definedName name="__shared_4_0_2">NA()</definedName>
    <definedName name="__shared_4_0_20">NA()</definedName>
    <definedName name="__shared_4_0_21">NA()</definedName>
    <definedName name="__shared_4_0_22">NA()</definedName>
    <definedName name="__shared_4_0_23">NA()</definedName>
    <definedName name="__shared_4_0_24">NA()</definedName>
    <definedName name="__shared_4_0_25">NA()</definedName>
    <definedName name="__shared_4_0_26">NA()</definedName>
    <definedName name="__shared_4_0_27">NA()</definedName>
    <definedName name="__shared_4_0_28">NA()</definedName>
    <definedName name="__shared_4_0_29">NA()</definedName>
    <definedName name="__shared_4_0_3">NA()</definedName>
    <definedName name="__shared_4_0_30">NA()</definedName>
    <definedName name="__shared_4_0_31">NA()</definedName>
    <definedName name="__shared_4_0_32">NA()</definedName>
    <definedName name="__shared_4_0_33">NA()</definedName>
    <definedName name="__shared_4_0_34">NA()</definedName>
    <definedName name="__shared_4_0_35">NA()</definedName>
    <definedName name="__shared_4_0_36">NA()</definedName>
    <definedName name="__shared_4_0_37">NA()</definedName>
    <definedName name="__shared_4_0_38">NA()</definedName>
    <definedName name="__shared_4_0_39">NA()</definedName>
    <definedName name="__shared_4_0_4">NA()</definedName>
    <definedName name="__shared_4_0_40">NA()</definedName>
    <definedName name="__shared_4_0_41">NA()</definedName>
    <definedName name="__shared_4_0_42">NA()</definedName>
    <definedName name="__shared_4_0_43">NA()</definedName>
    <definedName name="__shared_4_0_44">NA()</definedName>
    <definedName name="__shared_4_0_45">NA()</definedName>
    <definedName name="__shared_4_0_46">NA()</definedName>
    <definedName name="__shared_4_0_47">NA()</definedName>
    <definedName name="__shared_4_0_48">NA()</definedName>
    <definedName name="__shared_4_0_49">NA()</definedName>
    <definedName name="__shared_4_0_5">NA()</definedName>
    <definedName name="__shared_4_0_50">NA()</definedName>
    <definedName name="__shared_4_0_51">NA()</definedName>
    <definedName name="__shared_4_0_52">NA()</definedName>
    <definedName name="__shared_4_0_53">NA()</definedName>
    <definedName name="__shared_4_0_54">NA()</definedName>
    <definedName name="__shared_4_0_55">NA()</definedName>
    <definedName name="__shared_4_0_56">NA()</definedName>
    <definedName name="__shared_4_0_57">NA()</definedName>
    <definedName name="__shared_4_0_58">NA()</definedName>
    <definedName name="__shared_4_0_59">NA()</definedName>
    <definedName name="__shared_4_0_6">NA()</definedName>
    <definedName name="__shared_4_0_60">NA()</definedName>
    <definedName name="__shared_4_0_61">NA()</definedName>
    <definedName name="__shared_4_0_62">NA()</definedName>
    <definedName name="__shared_4_0_63">NA()</definedName>
    <definedName name="__shared_4_0_64">NA()</definedName>
    <definedName name="__shared_4_0_65">NA()</definedName>
    <definedName name="__shared_4_0_66">NA()</definedName>
    <definedName name="__shared_4_0_67">NA()</definedName>
    <definedName name="__shared_4_0_68">NA()</definedName>
    <definedName name="__shared_4_0_69">NA()</definedName>
    <definedName name="__shared_4_0_7">NA()</definedName>
    <definedName name="__shared_4_0_70">NA()</definedName>
    <definedName name="__shared_4_0_71">NA()</definedName>
    <definedName name="__shared_4_0_72">NA()</definedName>
    <definedName name="__shared_4_0_73">NA()</definedName>
    <definedName name="__shared_4_0_74">NA()</definedName>
    <definedName name="__shared_4_0_75">NA()</definedName>
    <definedName name="__shared_4_0_76">NA()</definedName>
    <definedName name="__shared_4_0_77">NA()</definedName>
    <definedName name="__shared_4_0_78">NA()</definedName>
    <definedName name="__shared_4_0_79">NA()</definedName>
    <definedName name="__shared_4_0_8">NA()</definedName>
    <definedName name="__shared_4_0_80">NA()</definedName>
    <definedName name="__shared_4_0_81">NA()</definedName>
    <definedName name="__shared_4_0_82">NA()</definedName>
    <definedName name="__shared_4_0_83">NA()</definedName>
    <definedName name="__shared_4_0_84">NA()</definedName>
    <definedName name="__shared_4_0_85">NA()</definedName>
    <definedName name="__shared_4_0_86">NA()</definedName>
    <definedName name="__shared_4_0_87">NA()</definedName>
    <definedName name="__shared_4_0_88">NA()</definedName>
    <definedName name="__shared_4_0_89">NA()</definedName>
    <definedName name="__shared_4_0_9">NA()</definedName>
    <definedName name="__shared_40_0_0">NA()</definedName>
    <definedName name="__shared_40_0_1">NA()</definedName>
    <definedName name="__shared_40_0_2">NA()</definedName>
    <definedName name="__shared_40_0_3">NA()</definedName>
    <definedName name="__shared_40_0_4">NA()</definedName>
    <definedName name="__shared_40_0_5">NA()</definedName>
    <definedName name="__shared_40_0_6">NA()</definedName>
    <definedName name="__shared_40_0_7">NA()</definedName>
    <definedName name="__shared_40_0_8">NA()</definedName>
    <definedName name="__shared_40_0_9">NA()</definedName>
    <definedName name="__shared_41_0_0">NA()</definedName>
    <definedName name="__shared_41_0_1">NA()</definedName>
    <definedName name="__shared_42_0_0">3.6-0.15</definedName>
    <definedName name="__shared_42_0_1">NA()</definedName>
    <definedName name="__shared_42_0_10">NA()</definedName>
    <definedName name="__shared_42_0_11">NA()</definedName>
    <definedName name="__shared_42_0_12">NA()</definedName>
    <definedName name="__shared_42_0_13">NA()</definedName>
    <definedName name="__shared_42_0_14">3.6-0.45</definedName>
    <definedName name="__shared_42_0_15">3.6-0.45</definedName>
    <definedName name="__shared_42_0_16">NA()</definedName>
    <definedName name="__shared_42_0_17">3.6-0.45</definedName>
    <definedName name="__shared_42_0_18">NA()</definedName>
    <definedName name="__shared_42_0_19">NA()</definedName>
    <definedName name="__shared_42_0_2">0.425-0.15</definedName>
    <definedName name="__shared_42_0_20">(3.6/0.15)-2</definedName>
    <definedName name="__shared_42_0_21">NA()</definedName>
    <definedName name="__shared_42_0_22">NA()</definedName>
    <definedName name="__shared_42_0_23">NA()</definedName>
    <definedName name="__shared_42_0_24">3.6-0.125</definedName>
    <definedName name="__shared_42_0_25">NA()</definedName>
    <definedName name="__shared_42_0_26">3.6-0.125</definedName>
    <definedName name="__shared_42_0_27">NA()</definedName>
    <definedName name="__shared_42_0_28">NA()</definedName>
    <definedName name="__shared_42_0_29">NA()</definedName>
    <definedName name="__shared_42_0_3">0.425-0.125</definedName>
    <definedName name="__shared_42_0_30">NA()</definedName>
    <definedName name="__shared_42_0_31">NA()</definedName>
    <definedName name="__shared_42_0_32">NA()</definedName>
    <definedName name="__shared_42_0_33">NA()</definedName>
    <definedName name="__shared_42_0_34">NA()</definedName>
    <definedName name="__shared_42_0_35">NA()</definedName>
    <definedName name="__shared_42_0_36">NA()</definedName>
    <definedName name="__shared_42_0_37">NA()</definedName>
    <definedName name="__shared_42_0_38">NA()</definedName>
    <definedName name="__shared_42_0_39">NA()</definedName>
    <definedName name="__shared_42_0_4">0.45-0.15</definedName>
    <definedName name="__shared_42_0_40">NA()</definedName>
    <definedName name="__shared_42_0_41">NA()</definedName>
    <definedName name="__shared_42_0_42">NA()</definedName>
    <definedName name="__shared_42_0_43">NA()</definedName>
    <definedName name="__shared_42_0_5">NA()</definedName>
    <definedName name="__shared_42_0_6">NA()</definedName>
    <definedName name="__shared_42_0_7">NA()</definedName>
    <definedName name="__shared_42_0_8">NA()</definedName>
    <definedName name="__shared_42_0_9">NA()</definedName>
    <definedName name="__shared_45_0_0">NA()</definedName>
    <definedName name="__shared_45_0_1">NA()</definedName>
    <definedName name="__shared_45_0_2">NA()</definedName>
    <definedName name="__shared_5_0_0">NA()</definedName>
    <definedName name="__shared_5_0_1">NA()</definedName>
    <definedName name="__shared_56_0_0">NA()</definedName>
    <definedName name="__shared_56_0_1">NA()</definedName>
    <definedName name="__shared_56_0_10">NA()</definedName>
    <definedName name="__shared_56_0_11">NA()</definedName>
    <definedName name="__shared_56_0_12">NA()</definedName>
    <definedName name="__shared_56_0_13">NA()</definedName>
    <definedName name="__shared_56_0_2">NA()</definedName>
    <definedName name="__shared_56_0_3">NA()</definedName>
    <definedName name="__shared_56_0_4">NA()</definedName>
    <definedName name="__shared_56_0_5">NA()</definedName>
    <definedName name="__shared_56_0_6">NA()</definedName>
    <definedName name="__shared_56_0_7">NA()</definedName>
    <definedName name="__shared_56_0_8">NA()</definedName>
    <definedName name="__shared_56_0_9">NA()</definedName>
    <definedName name="__shared_57_0_0">NA()</definedName>
    <definedName name="__shared_57_0_1">NA()</definedName>
    <definedName name="__shared_57_0_10">NA()</definedName>
    <definedName name="__shared_57_0_11">NA()</definedName>
    <definedName name="__shared_57_0_12">NA()</definedName>
    <definedName name="__shared_57_0_13">NA()</definedName>
    <definedName name="__shared_57_0_14">NA()</definedName>
    <definedName name="__shared_57_0_15">NA()</definedName>
    <definedName name="__shared_57_0_16">NA()</definedName>
    <definedName name="__shared_57_0_17">NA()</definedName>
    <definedName name="__shared_57_0_18">NA()</definedName>
    <definedName name="__shared_57_0_19">NA()</definedName>
    <definedName name="__shared_57_0_2">NA()</definedName>
    <definedName name="__shared_57_0_20">NA()</definedName>
    <definedName name="__shared_57_0_21">NA()</definedName>
    <definedName name="__shared_57_0_22">NA()</definedName>
    <definedName name="__shared_57_0_23">NA()</definedName>
    <definedName name="__shared_57_0_24">NA()</definedName>
    <definedName name="__shared_57_0_25">NA()</definedName>
    <definedName name="__shared_57_0_26">NA()</definedName>
    <definedName name="__shared_57_0_27">NA()</definedName>
    <definedName name="__shared_57_0_28">NA()</definedName>
    <definedName name="__shared_57_0_29">NA()</definedName>
    <definedName name="__shared_57_0_3">NA()</definedName>
    <definedName name="__shared_57_0_30">NA()</definedName>
    <definedName name="__shared_57_0_31">NA()</definedName>
    <definedName name="__shared_57_0_32">NA()</definedName>
    <definedName name="__shared_57_0_33">NA()</definedName>
    <definedName name="__shared_57_0_34">NA()</definedName>
    <definedName name="__shared_57_0_35">NA()</definedName>
    <definedName name="__shared_57_0_36">NA()</definedName>
    <definedName name="__shared_57_0_37">NA()</definedName>
    <definedName name="__shared_57_0_38">NA()</definedName>
    <definedName name="__shared_57_0_39">NA()</definedName>
    <definedName name="__shared_57_0_4">NA()</definedName>
    <definedName name="__shared_57_0_40">NA()</definedName>
    <definedName name="__shared_57_0_41">NA()</definedName>
    <definedName name="__shared_57_0_42">NA()</definedName>
    <definedName name="__shared_57_0_43">NA()</definedName>
    <definedName name="__shared_57_0_44">NA()</definedName>
    <definedName name="__shared_57_0_45">NA()</definedName>
    <definedName name="__shared_57_0_46">NA()</definedName>
    <definedName name="__shared_57_0_47">NA()</definedName>
    <definedName name="__shared_57_0_48">NA()</definedName>
    <definedName name="__shared_57_0_49">NA()</definedName>
    <definedName name="__shared_57_0_5">NA()</definedName>
    <definedName name="__shared_57_0_50">NA()</definedName>
    <definedName name="__shared_57_0_51">NA()</definedName>
    <definedName name="__shared_57_0_52">NA()</definedName>
    <definedName name="__shared_57_0_53">NA()</definedName>
    <definedName name="__shared_57_0_54">NA()</definedName>
    <definedName name="__shared_57_0_55">NA()</definedName>
    <definedName name="__shared_57_0_56">NA()</definedName>
    <definedName name="__shared_57_0_57">NA()</definedName>
    <definedName name="__shared_57_0_58">NA()</definedName>
    <definedName name="__shared_57_0_59">NA()</definedName>
    <definedName name="__shared_57_0_6">NA()</definedName>
    <definedName name="__shared_57_0_60">NA()</definedName>
    <definedName name="__shared_57_0_61">NA()</definedName>
    <definedName name="__shared_57_0_62">NA()</definedName>
    <definedName name="__shared_57_0_63">NA()</definedName>
    <definedName name="__shared_57_0_64">NA()</definedName>
    <definedName name="__shared_57_0_65">NA()</definedName>
    <definedName name="__shared_57_0_66">NA()</definedName>
    <definedName name="__shared_57_0_67">NA()</definedName>
    <definedName name="__shared_57_0_68">NA()</definedName>
    <definedName name="__shared_57_0_69">NA()</definedName>
    <definedName name="__shared_57_0_7">NA()</definedName>
    <definedName name="__shared_57_0_70">NA()</definedName>
    <definedName name="__shared_57_0_71">NA()</definedName>
    <definedName name="__shared_57_0_72">NA()</definedName>
    <definedName name="__shared_57_0_73">NA()</definedName>
    <definedName name="__shared_57_0_74">NA()</definedName>
    <definedName name="__shared_57_0_75">NA()</definedName>
    <definedName name="__shared_57_0_76">NA()</definedName>
    <definedName name="__shared_57_0_77">NA()</definedName>
    <definedName name="__shared_57_0_78">NA()</definedName>
    <definedName name="__shared_57_0_79">NA()</definedName>
    <definedName name="__shared_57_0_8">NA()</definedName>
    <definedName name="__shared_57_0_80">NA()</definedName>
    <definedName name="__shared_57_0_81">NA()</definedName>
    <definedName name="__shared_57_0_82">NA()</definedName>
    <definedName name="__shared_57_0_83">NA()</definedName>
    <definedName name="__shared_57_0_84">NA()</definedName>
    <definedName name="__shared_57_0_85">NA()</definedName>
    <definedName name="__shared_57_0_86">NA()</definedName>
    <definedName name="__shared_57_0_87">NA()</definedName>
    <definedName name="__shared_57_0_88">NA()</definedName>
    <definedName name="__shared_57_0_89">NA()</definedName>
    <definedName name="__shared_57_0_9">NA()</definedName>
    <definedName name="__shared_57_0_90">NA()</definedName>
    <definedName name="__shared_57_0_91">NA()</definedName>
    <definedName name="__shared_57_0_92">NA()</definedName>
    <definedName name="__shared_57_0_93">NA()</definedName>
    <definedName name="__shared_57_0_94">NA()</definedName>
    <definedName name="__shared_57_0_95">NA()</definedName>
    <definedName name="__shared_57_0_96">NA()</definedName>
    <definedName name="__shared_57_0_97">NA()</definedName>
    <definedName name="__shared_58_0_0">NA()</definedName>
    <definedName name="__shared_58_0_1">NA()</definedName>
    <definedName name="__shared_58_0_10">NA()</definedName>
    <definedName name="__shared_58_0_11">NA()</definedName>
    <definedName name="__shared_58_0_12">NA()</definedName>
    <definedName name="__shared_58_0_13">NA()</definedName>
    <definedName name="__shared_58_0_14">NA()</definedName>
    <definedName name="__shared_58_0_15">NA()</definedName>
    <definedName name="__shared_58_0_16">NA()</definedName>
    <definedName name="__shared_58_0_17">NA()</definedName>
    <definedName name="__shared_58_0_2">NA()</definedName>
    <definedName name="__shared_58_0_3">NA()</definedName>
    <definedName name="__shared_58_0_4">NA()</definedName>
    <definedName name="__shared_58_0_5">NA()</definedName>
    <definedName name="__shared_58_0_6">NA()</definedName>
    <definedName name="__shared_58_0_7">NA()</definedName>
    <definedName name="__shared_58_0_8">NA()</definedName>
    <definedName name="__shared_58_0_9">NA()</definedName>
    <definedName name="__shared_59_0_0">NA()</definedName>
    <definedName name="__shared_59_0_1">NA()</definedName>
    <definedName name="__shared_59_0_10">NA()</definedName>
    <definedName name="__shared_59_0_11">NA()</definedName>
    <definedName name="__shared_59_0_12">NA()</definedName>
    <definedName name="__shared_59_0_13">NA()</definedName>
    <definedName name="__shared_59_0_2">NA()</definedName>
    <definedName name="__shared_59_0_3">NA()</definedName>
    <definedName name="__shared_59_0_4">NA()</definedName>
    <definedName name="__shared_59_0_5">NA()</definedName>
    <definedName name="__shared_59_0_6">NA()</definedName>
    <definedName name="__shared_59_0_7">NA()</definedName>
    <definedName name="__shared_59_0_8">NA()</definedName>
    <definedName name="__shared_59_0_9">NA()</definedName>
    <definedName name="__shared_60_0_0">NA()</definedName>
    <definedName name="__shared_60_0_1">NA()</definedName>
    <definedName name="__shared_61_0_0">NA()</definedName>
    <definedName name="__shared_62_0_0">NA()</definedName>
    <definedName name="__shared_62_0_1">NA()</definedName>
    <definedName name="__shared_62_0_10">NA()</definedName>
    <definedName name="__shared_62_0_11">NA()</definedName>
    <definedName name="__shared_62_0_2">NA()</definedName>
    <definedName name="__shared_62_0_3">NA()</definedName>
    <definedName name="__shared_62_0_4">NA()</definedName>
    <definedName name="__shared_62_0_5">NA()</definedName>
    <definedName name="__shared_62_0_6">NA()</definedName>
    <definedName name="__shared_62_0_7">NA()</definedName>
    <definedName name="__shared_62_0_8">NA()</definedName>
    <definedName name="__shared_62_0_9">NA()</definedName>
    <definedName name="__shared_63_0_0">NA()</definedName>
    <definedName name="__SP10">[13]Sheet1!$C$18</definedName>
    <definedName name="__SP16">[13]Sheet1!$C$24</definedName>
    <definedName name="__SP7">[13]Sheet1!$C$15</definedName>
    <definedName name="__SS10">[29]MRATES!$J$7</definedName>
    <definedName name="__ss12">[8]rdamdata!$J$8</definedName>
    <definedName name="__SS150">[29]MRATES!$G$13</definedName>
    <definedName name="__ss20">[8]rdamdata!$J$7</definedName>
    <definedName name="__SS225">[29]MRATES!$G$14</definedName>
    <definedName name="__SS25">[29]MRATES!$J$10</definedName>
    <definedName name="__SS300">[29]MRATES!$G$15</definedName>
    <definedName name="__ss40">[8]rdamdata!$J$6</definedName>
    <definedName name="__SS6">[29]MRATES!$J$6</definedName>
    <definedName name="__sw1" localSheetId="7">#REF!</definedName>
    <definedName name="__sw1">#REF!</definedName>
    <definedName name="__TB2">'[35]SPT vs PHI'!$B$2:$C$65</definedName>
    <definedName name="__tw2">'[26]C-data'!$F$90</definedName>
    <definedName name="__us1" localSheetId="7">#REF!</definedName>
    <definedName name="__us1">#REF!</definedName>
    <definedName name="__var1" localSheetId="7">#REF!</definedName>
    <definedName name="__var1">#REF!</definedName>
    <definedName name="__var4" localSheetId="7">#REF!</definedName>
    <definedName name="__var4">#REF!</definedName>
    <definedName name="__xh2256">[20]HDPE!$L$30</definedName>
    <definedName name="__xh2506">[20]HDPE!$M$30</definedName>
    <definedName name="__xh2806">[20]HDPE!$N$30</definedName>
    <definedName name="__xh3156">[20]HDPE!$O$30</definedName>
    <definedName name="__xh634">[20]HDPE!$C$16</definedName>
    <definedName name="__xh9999">[36]HDPE!$L$30</definedName>
    <definedName name="__xk7100">[20]DI!$C$37</definedName>
    <definedName name="__xk7150">[20]DI!$D$37</definedName>
    <definedName name="__xk7250">[20]DI!$F$37</definedName>
    <definedName name="__xk7300">[20]DI!$G$37</definedName>
    <definedName name="__xlnm_Database">NA()</definedName>
    <definedName name="__xp11010">[20]pvc!$F$61</definedName>
    <definedName name="__xp1104">[20]pvc!$F$31</definedName>
    <definedName name="__xp1106">[20]pvc!$F$46</definedName>
    <definedName name="__xp1254">[20]pvc!$G$31</definedName>
    <definedName name="__xp1256">[20]pvc!$G$46</definedName>
    <definedName name="__xp14010">[20]pvc!$H$61</definedName>
    <definedName name="__xp1404">[20]pvc!$H$31</definedName>
    <definedName name="__xp1406">[20]pvc!$H$46</definedName>
    <definedName name="__xp1604">[20]pvc!$I$31</definedName>
    <definedName name="__xp1606">[20]pvc!$I$46</definedName>
    <definedName name="__xp1804">[20]pvc!$J$31</definedName>
    <definedName name="__xp1806">[20]pvc!$J$46</definedName>
    <definedName name="__xp2006">[20]pvc!$K$46</definedName>
    <definedName name="__xp6310">[20]pvc!$C$61</definedName>
    <definedName name="__xp636">[20]pvc!$C$46</definedName>
    <definedName name="__xp7510">[20]pvc!$D$61</definedName>
    <definedName name="__xp754">[20]pvc!$D$31</definedName>
    <definedName name="__xp756">[20]pvc!$D$46</definedName>
    <definedName name="__xp9010">[20]pvc!$E$61</definedName>
    <definedName name="__xp904">[20]pvc!$E$31</definedName>
    <definedName name="__xp906">[20]pvc!$E$46</definedName>
    <definedName name="_0knrothpfinal" localSheetId="7">#REF!</definedName>
    <definedName name="_0knrothpfinal">#REF!</definedName>
    <definedName name="_1__Bitumen_pressure">[37]Usage!$C$11</definedName>
    <definedName name="_150_mm_thickness">'[37]Common '!$D$294</definedName>
    <definedName name="_2_and_3" localSheetId="7">'[38]Estimate '!#REF!</definedName>
    <definedName name="_2_and_3">'[38]Estimate '!#REF!</definedName>
    <definedName name="_3" localSheetId="7" hidden="1">'[39]final abstract'!#REF!</definedName>
    <definedName name="_3" hidden="1">'[39]final abstract'!#REF!</definedName>
    <definedName name="_75_mm_thick_ness">'[37]Common '!$D$287</definedName>
    <definedName name="_AUX111">[31]bom!$R$2</definedName>
    <definedName name="_aux2" localSheetId="7">#REF!</definedName>
    <definedName name="_aux2">#REF!</definedName>
    <definedName name="_AUX3" localSheetId="7">#REF!</definedName>
    <definedName name="_AUX3">#REF!</definedName>
    <definedName name="_bla1">[1]leads!$H$7</definedName>
    <definedName name="_can430">40.73</definedName>
    <definedName name="_can435">43.3</definedName>
    <definedName name="_CCW1">[9]DATA!$H$67</definedName>
    <definedName name="_CCW2">[9]DATA!$H$97</definedName>
    <definedName name="_cir">[40]Cover!$E$27</definedName>
    <definedName name="_cur1">[2]r!$F$30</definedName>
    <definedName name="_div">[40]Cover!$E$28</definedName>
    <definedName name="_E02">[41]mlead!$C$8</definedName>
    <definedName name="_E05">[42]mlead!$C$11</definedName>
    <definedName name="_E12">[41]mlead!$C$18</definedName>
    <definedName name="_E29" localSheetId="7">#REF!</definedName>
    <definedName name="_E29">#REF!</definedName>
    <definedName name="_E38" localSheetId="7">#REF!</definedName>
    <definedName name="_E38">#REF!</definedName>
    <definedName name="_ewe1" localSheetId="7">#REF!</definedName>
    <definedName name="_ewe1">#REF!</definedName>
    <definedName name="_Fill" localSheetId="7" hidden="1">'[39]final abstract'!#REF!</definedName>
    <definedName name="_Fill" hidden="1">'[39]final abstract'!#REF!</definedName>
    <definedName name="_xlnm._FilterDatabase" localSheetId="7" hidden="1">RE!$Q$5:$Q$559</definedName>
    <definedName name="_xlnm._FilterDatabase" localSheetId="2" hidden="1">'RE-CS'!$P$533:$P$579</definedName>
    <definedName name="_G120907" localSheetId="5">[25]Data!#REF!</definedName>
    <definedName name="_G120907" localSheetId="23">[25]Data!#REF!</definedName>
    <definedName name="_G120907" localSheetId="24">[25]Data!#REF!</definedName>
    <definedName name="_G120907" localSheetId="0">[25]Data!#REF!</definedName>
    <definedName name="_G120907" localSheetId="7">[25]Data!#REF!</definedName>
    <definedName name="_G120907" localSheetId="4">[25]Data!#REF!</definedName>
    <definedName name="_G120907">[25]Data!#REF!</definedName>
    <definedName name="_hab1" localSheetId="5">#REF!</definedName>
    <definedName name="_hab1" localSheetId="23">#REF!</definedName>
    <definedName name="_hab1" localSheetId="24">#REF!</definedName>
    <definedName name="_hab1" localSheetId="0">#REF!</definedName>
    <definedName name="_hab1" localSheetId="7">#REF!</definedName>
    <definedName name="_hab1" localSheetId="4">#REF!</definedName>
    <definedName name="_hab1">#REF!</definedName>
    <definedName name="_hpm1" localSheetId="5">#REF!</definedName>
    <definedName name="_hpm1" localSheetId="23">#REF!</definedName>
    <definedName name="_hpm1" localSheetId="24">#REF!</definedName>
    <definedName name="_hpm1" localSheetId="0">#REF!</definedName>
    <definedName name="_hpm1" localSheetId="7">#REF!</definedName>
    <definedName name="_hpm1">#REF!</definedName>
    <definedName name="_imp1">[11]DATA_PRG!$H$245</definedName>
    <definedName name="_IRC12">[29]MRATES!$M$9</definedName>
    <definedName name="_IRC19">[29]MRATES!$M$10</definedName>
    <definedName name="_IRC25">[29]MRATES!$M$11</definedName>
    <definedName name="_IRC40">[29]MRATES!$M$12</definedName>
    <definedName name="_IRC5">[29]MRATES!$M$7</definedName>
    <definedName name="_IRC50">[29]MRATES!$M$13</definedName>
    <definedName name="_IRC60">[29]MRATES!$M$14</definedName>
    <definedName name="_IRC9">[29]MRATES!$M$8</definedName>
    <definedName name="_Key1" localSheetId="7" hidden="1">#REF!</definedName>
    <definedName name="_Key1" hidden="1">#REF!</definedName>
    <definedName name="_knr2" localSheetId="7">#REF!</definedName>
    <definedName name="_knr2">#REF!</definedName>
    <definedName name="_l1">[3]leads!$A$3:$E$108</definedName>
    <definedName name="_l12" localSheetId="7">#REF!</definedName>
    <definedName name="_l12">#REF!</definedName>
    <definedName name="_l2">[2]r!$F$29</definedName>
    <definedName name="_l3" localSheetId="7">#REF!</definedName>
    <definedName name="_l3">#REF!</definedName>
    <definedName name="_l4">[4]Sheet1!$W$2:$Y$103</definedName>
    <definedName name="_l5" localSheetId="7">#REF!</definedName>
    <definedName name="_l5">#REF!</definedName>
    <definedName name="_l6">[2]r!$F$4</definedName>
    <definedName name="_l7">[5]r!$F$4</definedName>
    <definedName name="_l8">[2]r!$F$2</definedName>
    <definedName name="_l9">[2]r!$F$3</definedName>
    <definedName name="_lcn1" localSheetId="7">#REF!</definedName>
    <definedName name="_lcn1">#REF!</definedName>
    <definedName name="_LEAD">[43]RMR!$D$31</definedName>
    <definedName name="_LJ6">[9]DATA!$H$245</definedName>
    <definedName name="_M17">[41]mlead!$D$23</definedName>
    <definedName name="_M38">[41]mlead!$D$44</definedName>
    <definedName name="_M67">[42]mlead!$D$73</definedName>
    <definedName name="_me12" localSheetId="7">'[44]Lead statement'!#REF!</definedName>
    <definedName name="_me12">'[44]Lead statement'!#REF!</definedName>
    <definedName name="_me15" localSheetId="7">'[45]Lead statement'!#REF!</definedName>
    <definedName name="_me15">'[45]Lead statement'!#REF!</definedName>
    <definedName name="_me20">'[46]Lead statement'!$P$12</definedName>
    <definedName name="_me40">'[46]Lead statement'!$P$13</definedName>
    <definedName name="_mm1">[6]r!$F$4</definedName>
    <definedName name="_mm11">[2]r!$F$4</definedName>
    <definedName name="_mm111">[5]r!$F$4</definedName>
    <definedName name="_MS6">[29]MRATES!$P$50</definedName>
    <definedName name="_ne10" localSheetId="7">'[47]Lead statement'!#REF!</definedName>
    <definedName name="_ne10">'[47]Lead statement'!#REF!</definedName>
    <definedName name="_New1" localSheetId="7">[48]data!#REF!</definedName>
    <definedName name="_New1">[48]data!#REF!</definedName>
    <definedName name="_NW">[49]Cover!$C$8</definedName>
    <definedName name="_OH1">[34]MRATES!$T$26</definedName>
    <definedName name="_Order1" hidden="1">255</definedName>
    <definedName name="_pa1">'[26]C-data'!$F$12</definedName>
    <definedName name="_pa2">'[26]C-data'!$F$13</definedName>
    <definedName name="_pc2" localSheetId="7">#REF!</definedName>
    <definedName name="_pc2">#REF!</definedName>
    <definedName name="_pipe_con_500" localSheetId="7">[50]mlead!#REF!</definedName>
    <definedName name="_pipe_con_500">[50]mlead!#REF!</definedName>
    <definedName name="_pipe_con_700" localSheetId="7">[50]mlead!#REF!</definedName>
    <definedName name="_pipe_con_700">[50]mlead!#REF!</definedName>
    <definedName name="_pipe_ic_1100" localSheetId="7">[50]mlead!#REF!</definedName>
    <definedName name="_pipe_ic_1100">[50]mlead!#REF!</definedName>
    <definedName name="_pipe_ic_500" localSheetId="7">[50]mlead!#REF!</definedName>
    <definedName name="_pipe_ic_500">[50]mlead!#REF!</definedName>
    <definedName name="_pipe_ic_700" localSheetId="7">[50]mlead!#REF!</definedName>
    <definedName name="_pipe_ic_700">[50]mlead!#REF!</definedName>
    <definedName name="_pla4">[12]DATA_PRG!$H$269</definedName>
    <definedName name="_pv2" localSheetId="7">#REF!</definedName>
    <definedName name="_pv2">#REF!</definedName>
    <definedName name="_QS25">[29]MRATES!$G$16</definedName>
    <definedName name="_QS40">[29]MRATES!$G$17</definedName>
    <definedName name="_rr3">[7]v!$A$2:$E$51</definedName>
    <definedName name="_rrr1">[7]r!$B$1:$I$145</definedName>
    <definedName name="_RT5565" localSheetId="7">#REF!</definedName>
    <definedName name="_RT5565">#REF!</definedName>
    <definedName name="_S" localSheetId="7">#REF!</definedName>
    <definedName name="_S">#REF!</definedName>
    <definedName name="_sep1">'[26]C-data'!$F$45</definedName>
    <definedName name="_SP10">[13]Sheet1!$C$18</definedName>
    <definedName name="_SP16">[13]Sheet1!$C$24</definedName>
    <definedName name="_SP7">[13]Sheet1!$C$15</definedName>
    <definedName name="_SS10">[29]MRATES!$J$7</definedName>
    <definedName name="_ss12">[8]rdamdata!$J$8</definedName>
    <definedName name="_SS150">[29]MRATES!$G$13</definedName>
    <definedName name="_ss20">[8]rdamdata!$J$7</definedName>
    <definedName name="_SS225">[29]MRATES!$G$14</definedName>
    <definedName name="_SS25">[29]MRATES!$J$10</definedName>
    <definedName name="_SS300">[29]MRATES!$G$15</definedName>
    <definedName name="_ss40">[8]rdamdata!$J$6</definedName>
    <definedName name="_SS6">[29]MRATES!$J$6</definedName>
    <definedName name="_sw1" localSheetId="7">#REF!</definedName>
    <definedName name="_sw1">#REF!</definedName>
    <definedName name="_th_week_water_transp_habs" localSheetId="7">#REF!</definedName>
    <definedName name="_th_week_water_transp_habs">#REF!</definedName>
    <definedName name="_var1" localSheetId="7">#REF!</definedName>
    <definedName name="_var1">#REF!</definedName>
    <definedName name="_var4" localSheetId="7">#REF!</definedName>
    <definedName name="_var4">#REF!</definedName>
    <definedName name="_xh2256">[20]HDPE!$L$30</definedName>
    <definedName name="_xh2506">[20]HDPE!$M$30</definedName>
    <definedName name="_xh2806">[20]HDPE!$N$30</definedName>
    <definedName name="_xh3156">[20]HDPE!$O$30</definedName>
    <definedName name="_xh634">[20]HDPE!$C$16</definedName>
    <definedName name="_xh9999">[36]HDPE!$L$30</definedName>
    <definedName name="_xk7100">[20]DI!$C$37</definedName>
    <definedName name="_xk7150">[20]DI!$D$37</definedName>
    <definedName name="_xk7250">[20]DI!$F$37</definedName>
    <definedName name="_xk7300">[20]DI!$G$37</definedName>
    <definedName name="_xp11010">[20]pvc!$F$61</definedName>
    <definedName name="_xp1104">[20]pvc!$F$31</definedName>
    <definedName name="_xp1106">[20]pvc!$F$46</definedName>
    <definedName name="_xp1254">[20]pvc!$G$31</definedName>
    <definedName name="_xp1256">[20]pvc!$G$46</definedName>
    <definedName name="_xp14010">[20]pvc!$H$61</definedName>
    <definedName name="_xp1404">[20]pvc!$H$31</definedName>
    <definedName name="_xp1406">[20]pvc!$H$46</definedName>
    <definedName name="_xp1604">[20]pvc!$I$31</definedName>
    <definedName name="_xp1606">[20]pvc!$I$46</definedName>
    <definedName name="_xp1804">[20]pvc!$J$31</definedName>
    <definedName name="_xp1806">[20]pvc!$J$46</definedName>
    <definedName name="_xp2006">[20]pvc!$K$46</definedName>
    <definedName name="_xp6310">[20]pvc!$C$61</definedName>
    <definedName name="_xp636">[20]pvc!$C$46</definedName>
    <definedName name="_xp7510">[20]pvc!$D$61</definedName>
    <definedName name="_xp754">[20]pvc!$D$31</definedName>
    <definedName name="_xp756">[20]pvc!$D$46</definedName>
    <definedName name="_xp9010">[20]pvc!$E$61</definedName>
    <definedName name="_xp904">[20]pvc!$E$31</definedName>
    <definedName name="_xp906">[20]pvc!$E$46</definedName>
    <definedName name="a" localSheetId="7">#REF!</definedName>
    <definedName name="a">#REF!</definedName>
    <definedName name="a_6">"'smb://Tender2/d/Vinod/Excel/Tender/Garuda%20Resorts.xls'#$Boq.CX1"</definedName>
    <definedName name="a_8">"'smb://Tender2/d/Vinod/Excel/Tender/Garuda%20Resorts.xls'#$Boq.CX1"</definedName>
    <definedName name="aa" localSheetId="7" hidden="1">'[39]final abstract'!#REF!</definedName>
    <definedName name="aa" hidden="1">'[39]final abstract'!#REF!</definedName>
    <definedName name="AAA" localSheetId="7">'[51]Data.F8.BTR'!#REF!</definedName>
    <definedName name="AAA">'[51]Data.F8.BTR'!#REF!</definedName>
    <definedName name="aadf" localSheetId="5">#REF!</definedName>
    <definedName name="aadf" localSheetId="23">#REF!</definedName>
    <definedName name="aadf" localSheetId="24">#REF!</definedName>
    <definedName name="aadf" localSheetId="0">#REF!</definedName>
    <definedName name="aadf" localSheetId="7">#REF!</definedName>
    <definedName name="aadf">#REF!</definedName>
    <definedName name="aawa" localSheetId="5">#REF!</definedName>
    <definedName name="aawa" localSheetId="23">#REF!</definedName>
    <definedName name="aawa" localSheetId="24">#REF!</definedName>
    <definedName name="aawa" localSheetId="0">#REF!</definedName>
    <definedName name="aawa" localSheetId="7">#REF!</definedName>
    <definedName name="aawa">#REF!</definedName>
    <definedName name="ab" localSheetId="5">#REF!</definedName>
    <definedName name="ab" localSheetId="23">#REF!</definedName>
    <definedName name="ab" localSheetId="24">#REF!</definedName>
    <definedName name="ab" localSheetId="0">#REF!</definedName>
    <definedName name="ab" localSheetId="7">#REF!</definedName>
    <definedName name="ab">#REF!</definedName>
    <definedName name="abs" localSheetId="7">#REF!</definedName>
    <definedName name="abs">#REF!</definedName>
    <definedName name="AC_C">[52]wh_data_R!$D$264:$H$281</definedName>
    <definedName name="AC_CL">[52]wh_data_R!$D$263:$H$263</definedName>
    <definedName name="AC_CLL">[52]wh_data_R!$K$378:$M$381</definedName>
    <definedName name="AC_CLR">[52]wh_data!$L$35:$O$35</definedName>
    <definedName name="AC_CLS">[52]wh_data_R!$K$378:$K$381</definedName>
    <definedName name="AC_D_R">[52]CPHEEO!$BH$3:$BH$40</definedName>
    <definedName name="AC_DC">[52]wh_data_R!$A$36:$A$53</definedName>
    <definedName name="AC_DL_RANGE">[52]CPHEEO!$BE$3:$BE$16</definedName>
    <definedName name="AC_DR">[52]wh_data!$L$36:$L$53</definedName>
    <definedName name="AC_G">[52]wh_data_R!$AA$1440:$AA$1442</definedName>
    <definedName name="AC_P">[52]wh_data_R!$AB$1440:$AB$1442</definedName>
    <definedName name="AC_PIPES">'[53]PIPES BASIC RATES'!$A$223:$A$277</definedName>
    <definedName name="AC_RATES">[52]wh_data!$L$36:$O$53</definedName>
    <definedName name="academic" localSheetId="7" hidden="1">'[39]final abstract'!#REF!</definedName>
    <definedName name="academic" hidden="1">'[39]final abstract'!#REF!</definedName>
    <definedName name="Address" localSheetId="7">#REF!</definedName>
    <definedName name="Address">#REF!</definedName>
    <definedName name="adfas" localSheetId="7">[54]Lead!#REF!</definedName>
    <definedName name="adfas">[54]Lead!#REF!</definedName>
    <definedName name="ADFDSFSD1111" localSheetId="5">#REF!</definedName>
    <definedName name="ADFDSFSD1111" localSheetId="23">#REF!</definedName>
    <definedName name="ADFDSFSD1111" localSheetId="24">#REF!</definedName>
    <definedName name="ADFDSFSD1111" localSheetId="0">#REF!</definedName>
    <definedName name="ADFDSFSD1111" localSheetId="7">#REF!</definedName>
    <definedName name="ADFDSFSD1111">#REF!</definedName>
    <definedName name="ae">'[55]Specification report'!$I$160</definedName>
    <definedName name="ae.">'[55]Specification report'!$I$161</definedName>
    <definedName name="ae_">NA()</definedName>
    <definedName name="AEW_FOR" localSheetId="7">'[50]abs road'!#REF!</definedName>
    <definedName name="AEW_FOR">'[50]abs road'!#REF!</definedName>
    <definedName name="AEW_SIDE" localSheetId="7">'[50]abs road'!#REF!</definedName>
    <definedName name="AEW_SIDE">'[50]abs road'!#REF!</definedName>
    <definedName name="ag">[12]DATA_PRG!$H$86</definedName>
    <definedName name="AGRA_SHOULDERS" localSheetId="7">#REF!</definedName>
    <definedName name="AGRA_SHOULDERS">#REF!</definedName>
    <definedName name="AGSB" localSheetId="7">'[50]abs road'!#REF!</definedName>
    <definedName name="AGSB">'[50]abs road'!#REF!</definedName>
    <definedName name="AlampurABCDCivil" localSheetId="7" hidden="1">'[39]final abstract'!#REF!</definedName>
    <definedName name="AlampurABCDCivil" hidden="1">'[39]final abstract'!#REF!</definedName>
    <definedName name="ALDROPS">'[53]BASIC DATA'!$B$669:$B$677</definedName>
    <definedName name="ALLPIPE_TYPES">[52]CPHEEO!$AY$2:$BF$2</definedName>
    <definedName name="ANALYSIS_DATA">'[56]Bitumen trunk'!$BO$2:$DA$196</definedName>
    <definedName name="Aname" localSheetId="5">#REF!</definedName>
    <definedName name="Aname" localSheetId="23">#REF!</definedName>
    <definedName name="Aname" localSheetId="24">#REF!</definedName>
    <definedName name="Aname" localSheetId="0">#REF!</definedName>
    <definedName name="Aname" localSheetId="7">#REF!</definedName>
    <definedName name="Aname">#REF!</definedName>
    <definedName name="ANNUAL_ELECTRICAL1_CHARGES">[52]CPHEEO!$J$13</definedName>
    <definedName name="ANNUAL_ELECTRICAL2_CHARGES">[52]CPHEEO!$L$13</definedName>
    <definedName name="anscount" hidden="1">1</definedName>
    <definedName name="AR" localSheetId="7">[57]Lead!#REF!</definedName>
    <definedName name="AR">[57]Lead!#REF!</definedName>
    <definedName name="as" localSheetId="7">[58]v!#REF!</definedName>
    <definedName name="as">[58]v!#REF!</definedName>
    <definedName name="ASCSD" localSheetId="5">#REF!</definedName>
    <definedName name="ASCSD" localSheetId="23">#REF!</definedName>
    <definedName name="ASCSD" localSheetId="24">#REF!</definedName>
    <definedName name="ASCSD" localSheetId="0">#REF!</definedName>
    <definedName name="ASCSD" localSheetId="7">#REF!</definedName>
    <definedName name="ASCSD">#REF!</definedName>
    <definedName name="asd" localSheetId="7">[59]Data!#REF!</definedName>
    <definedName name="asd">[59]Data!#REF!</definedName>
    <definedName name="asf" localSheetId="5">#REF!</definedName>
    <definedName name="asf" localSheetId="23">#REF!</definedName>
    <definedName name="asf" localSheetId="24">#REF!</definedName>
    <definedName name="asf" localSheetId="0">#REF!</definedName>
    <definedName name="asf" localSheetId="7">#REF!</definedName>
    <definedName name="asf">#REF!</definedName>
    <definedName name="ASSS_6">"'smb://Mh2/e/Documents%20and%20Settings/Venkat/Local%20Settings/Temp/My%20Documents/zero.xls'#$'p&amp;m'.$H$264:$H$264"</definedName>
    <definedName name="AVG_HRS_PUMP_ULTI">[52]CPHEEO!$L$10</definedName>
    <definedName name="AWBM2" localSheetId="5">#REF!</definedName>
    <definedName name="AWBM2" localSheetId="23">#REF!</definedName>
    <definedName name="AWBM2" localSheetId="24">#REF!</definedName>
    <definedName name="AWBM2" localSheetId="0">#REF!</definedName>
    <definedName name="AWBM2" localSheetId="7">#REF!</definedName>
    <definedName name="AWBM2">#REF!</definedName>
    <definedName name="AWBM3" localSheetId="5">#REF!</definedName>
    <definedName name="AWBM3" localSheetId="23">#REF!</definedName>
    <definedName name="AWBM3" localSheetId="24">#REF!</definedName>
    <definedName name="AWBM3" localSheetId="0">#REF!</definedName>
    <definedName name="AWBM3" localSheetId="7">#REF!</definedName>
    <definedName name="AWBM3">#REF!</definedName>
    <definedName name="Axs_6">"'smb://rajkishor/f/FILES/2%20KC258%20PASADINA/My%20Documents/zero.xls'#$'p&amp;m'.$H$264:$H$264"</definedName>
    <definedName name="b">'[60]Bridge Data 2005-06'!$B$51</definedName>
    <definedName name="B_6">"'smb://Planning2/d/ECC%20bbsr/tech/FinalZCR.xls'#$''.$A$20:$AMJ$20"</definedName>
    <definedName name="bala" localSheetId="7">#REF!</definedName>
    <definedName name="bala">#REF!</definedName>
    <definedName name="banilad">[61]banilad!$A$1:$Z$1159</definedName>
    <definedName name="bb" localSheetId="7" hidden="1">'[39]final abstract'!#REF!</definedName>
    <definedName name="bb" hidden="1">'[39]final abstract'!#REF!</definedName>
    <definedName name="Bethamcherla_stone_25_4mm_colour">NA()</definedName>
    <definedName name="Bitumen_Boilor">[37]Usage!$C$24</definedName>
    <definedName name="BITUMEN_TRUNK_ROAD_SECTIONS">'[56]Bitumen trunk'!$A$1:$L$198</definedName>
    <definedName name="BLAST">[29]MRATES!$J$16</definedName>
    <definedName name="blast1">[62]r!$F$29</definedName>
    <definedName name="blast2">[62]r!$F$29</definedName>
    <definedName name="BLAST3">[29]MRATES!$J$17</definedName>
    <definedName name="BoltsNuts">[63]maya!$B$376:$B$381</definedName>
    <definedName name="BOND600">[29]MRATES!$G$12</definedName>
    <definedName name="boq" localSheetId="7">#REF!</definedName>
    <definedName name="boq">#REF!</definedName>
    <definedName name="BOTTOMDOMEONETOSIX" localSheetId="7">#REF!</definedName>
    <definedName name="BOTTOMDOMEONETOSIX">#REF!</definedName>
    <definedName name="BOTTOMDOMESIXTOTHIRTEEN" localSheetId="7">#REF!</definedName>
    <definedName name="BOTTOMDOMESIXTOTHIRTEEN">#REF!</definedName>
    <definedName name="BOTTOMRINGGIRDERONETOSIX" localSheetId="7">#REF!</definedName>
    <definedName name="BOTTOMRINGGIRDERONETOSIX">#REF!</definedName>
    <definedName name="BOTTOMRINGGIRDERSEVENTOTHIRTEEN" localSheetId="7">#REF!</definedName>
    <definedName name="BOTTOMRINGGIRDERSEVENTOTHIRTEEN">#REF!</definedName>
    <definedName name="br">'[33]Lead statement'!$P$20</definedName>
    <definedName name="brnm">'[26]C-data'!$F$63</definedName>
    <definedName name="bs" localSheetId="7">#REF!</definedName>
    <definedName name="bs">#REF!</definedName>
    <definedName name="BSB5vorklmg">[64]BALAN1!$F$16</definedName>
    <definedName name="Bulk">[37]General!$K$3</definedName>
    <definedName name="BUT_HINGES">'[53]BASIC DATA'!$B$650:$B$661</definedName>
    <definedName name="BWIRE">[29]MRATES!$P$52</definedName>
    <definedName name="BWSC_PIPES">'[53]PIPES BASIC RATES'!$A$440:$A$578</definedName>
    <definedName name="BWSP_C">[52]wh_data_R!$D$351:$N$365</definedName>
    <definedName name="BWSP_CL">[52]wh_data_R!$D$350:$N$350</definedName>
    <definedName name="BWSP_CL_RATES">[52]wh_data!$M$139:$W$139</definedName>
    <definedName name="BWSP_CLL">[52]wh_data_R!$AA$378:$AC$387</definedName>
    <definedName name="BWSP_CLR">[52]wh_data!$L$139:$P$139</definedName>
    <definedName name="BWSP_CLS">[52]wh_data_R!$AA$378:$AA$387</definedName>
    <definedName name="BWSP_D_R">[52]CPHEEO!$BE$3:$BE$17</definedName>
    <definedName name="BWSP_D_RATES">[52]wh_data!$L$140:$L$150</definedName>
    <definedName name="BWSP_DC">[52]wh_data_R!$A$141:$A$155</definedName>
    <definedName name="BWSP_DL_RANGE">[52]CPHEEO!$BF$3:$BF$14</definedName>
    <definedName name="BWSP_DR">[52]wh_data!$L$140:$L$148</definedName>
    <definedName name="BWSP_FR_12KG">[65]BWSCPlt!$C$19:$M$19</definedName>
    <definedName name="BWSP_FR_14KG">[65]BWSCPlt!$C$34:$M$34</definedName>
    <definedName name="BWSP_FR_16KG">[65]BWSCPlt!$C$49:$M$49</definedName>
    <definedName name="BWSP_FR_18KG">[65]BWSCPlt!$C$64:$M$64</definedName>
    <definedName name="BWSP_FR_20KG">[65]BWSCPlt!$C$79:$M$79</definedName>
    <definedName name="BWSP_FR_22KG">[65]BWSCPlt!$C$94:$M$94</definedName>
    <definedName name="BWSP_FR_24KG">[65]BWSCPlt!$C$109:$M$109</definedName>
    <definedName name="BWSP_FR_26KG">[65]BWSCPlt!$C$124:$M$124</definedName>
    <definedName name="BWSP_FR_28KG">[65]BWSCPlt!$C$139:$M$139</definedName>
    <definedName name="BWSP_FR_30KG">[65]BWSCPlt!$C$154:$M$154</definedName>
    <definedName name="BWSP_G">[52]wh_data_R!$F$1440:$F$1449</definedName>
    <definedName name="BWSP_P">[52]wh_data_R!$G$1440:$G$1449</definedName>
    <definedName name="BWSP_RATES">[52]wh_data!$L$140:$P$148</definedName>
    <definedName name="BWSP_T">[52]wh_data!$A$140:$L$176</definedName>
    <definedName name="c.c136">[66]Sheet1!$A$19:$A$22</definedName>
    <definedName name="CANTILEVERSEVENTOTHIRTEEN" localSheetId="5">#REF!</definedName>
    <definedName name="CANTILEVERSEVENTOTHIRTEEN" localSheetId="23">#REF!</definedName>
    <definedName name="CANTILEVERSEVENTOTHIRTEEN" localSheetId="24">#REF!</definedName>
    <definedName name="CANTILEVERSEVENTOTHIRTEEN" localSheetId="0">#REF!</definedName>
    <definedName name="CANTILEVERSEVENTOTHIRTEEN" localSheetId="7">#REF!</definedName>
    <definedName name="CANTILEVERSEVENTOTHIRTEEN">#REF!</definedName>
    <definedName name="CC">[67]DATA!$H$59</definedName>
    <definedName name="CC_1">[9]DATA!$I$59</definedName>
    <definedName name="CC_1_6_10__using_40MM_OTG_Meteal_including_cost_and_conveyance_of_all_materials_and_labour_charge._etc.__Complete" localSheetId="7">#REF!</definedName>
    <definedName name="CC_1_6_10__using_40MM_OTG_Meteal_including_cost_and_conveyance_of_all_materials_and_labour_charge._etc.__Complete">#REF!</definedName>
    <definedName name="cc_mix">'[68]data existing_do not delete'!$D$2:$D$7</definedName>
    <definedName name="cc1_5_10">NA()</definedName>
    <definedName name="CC12A">'[69]12'!$A$1:$U$65536</definedName>
    <definedName name="CC12B">'[69]12'!$A$1:$U$65536</definedName>
    <definedName name="CC2A">'[69]2A'!$A$1:$V$65536</definedName>
    <definedName name="CC2B">'[69]2B'!$A$1:$V$65536</definedName>
    <definedName name="CC2C">'[69]2C'!$A$1:$V$65536</definedName>
    <definedName name="CC2D">'[69]2D'!$A$1:$V$65536</definedName>
    <definedName name="CC2E">'[69]2E'!$A$1:$V$65536</definedName>
    <definedName name="CC2F">'[69]2F'!$A$1:$V$65536</definedName>
    <definedName name="CC2G">'[69]2G'!$A$1:$V$65536</definedName>
    <definedName name="CC2H">'[69]2H'!$A$1:$V$65536</definedName>
    <definedName name="CC3A">'[69]3A'!$A$1:$V$65536</definedName>
    <definedName name="CC3B">'[69]3B'!$A$1:$V$65536</definedName>
    <definedName name="CC4a">'[69]4'!$A$1:$U$65536</definedName>
    <definedName name="CC7A">'[69]7A'!$A$1:$U$65536</definedName>
    <definedName name="CC7B">'[69]7B'!$A$1:$U$65536</definedName>
    <definedName name="CC8A">'[69]8A'!$A$1:$U$65536</definedName>
    <definedName name="CC8B">'[69]8B'!$A$1:$U$65536</definedName>
    <definedName name="CC9A">'[69]9A'!$A$1:$U$65536</definedName>
    <definedName name="CC9B">'[69]9B'!$A$1:$U$65536</definedName>
    <definedName name="CC9C">'[69]9C'!$A$1:$U$65536</definedName>
    <definedName name="CC9D">'[69]9D'!$A$1:$U$65536</definedName>
    <definedName name="CC9E">'[69]9E'!$A$1:$U$65536</definedName>
    <definedName name="CC9F">'[69]9F'!$A$1:$U$65536</definedName>
    <definedName name="CC9G">'[69]9G'!$A$1:$U$65536</definedName>
    <definedName name="CC9H">'[69]9H'!$A$1:$U$65536</definedName>
    <definedName name="CC9I">'[69]9I'!$A$1:$U$65536</definedName>
    <definedName name="CC9J">'[69]9J'!$A$1:$U$65536</definedName>
    <definedName name="CC9K">'[69]9K'!$A$1:$U$65536</definedName>
    <definedName name="ccir" localSheetId="5">#REF!</definedName>
    <definedName name="ccir" localSheetId="23">#REF!</definedName>
    <definedName name="ccir" localSheetId="24">#REF!</definedName>
    <definedName name="ccir" localSheetId="0">#REF!</definedName>
    <definedName name="ccir" localSheetId="7">#REF!</definedName>
    <definedName name="ccir">#REF!</definedName>
    <definedName name="cd" localSheetId="5">#REF!</definedName>
    <definedName name="cd" localSheetId="23">#REF!</definedName>
    <definedName name="cd" localSheetId="24">#REF!</definedName>
    <definedName name="cd" localSheetId="0">#REF!</definedName>
    <definedName name="cd" localSheetId="7">#REF!</definedName>
    <definedName name="cd">#REF!</definedName>
    <definedName name="CDNO" localSheetId="5">#REF!</definedName>
    <definedName name="CDNO" localSheetId="23">#REF!</definedName>
    <definedName name="CDNO" localSheetId="24">#REF!</definedName>
    <definedName name="CDNO" localSheetId="0">#REF!</definedName>
    <definedName name="CDNO" localSheetId="7">#REF!</definedName>
    <definedName name="CDNO">#REF!</definedName>
    <definedName name="cdno_600" localSheetId="7">#REF!</definedName>
    <definedName name="cdno_600">#REF!</definedName>
    <definedName name="ce">'[70]Lead statement'!$P$19</definedName>
    <definedName name="cem">'[26]C-data'!$F$55</definedName>
    <definedName name="CEMENT">[29]MRATES!$P$48</definedName>
    <definedName name="CEMENT_CONCRETE">'[53]BACK BONE'!$GV$1:$GV$13</definedName>
    <definedName name="CEMENT_CONCRETE_BASIC_COST">'[53]BACK BONE'!$HC$3:$HC$40</definedName>
    <definedName name="CENTERING_SCAFFOLDING_COLUMNS">'[53]BACK BONE'!$EE$2:$EE$10</definedName>
    <definedName name="CI_CL">[52]wh_data_R!$D$284:$G$284</definedName>
    <definedName name="CI_CL_RATES">[52]wh_data!$M$60:$O$60</definedName>
    <definedName name="CI_CLL">[52]wh_data_R!$O$378:$Q$380</definedName>
    <definedName name="CI_CLR">[52]wh_data!$L$60:$O$60</definedName>
    <definedName name="CI_CLS">[52]wh_data_R!$O$378:$O$380</definedName>
    <definedName name="CI_D_R">[52]CPHEEO!$BA$3:$BA$39</definedName>
    <definedName name="CI_D_RATES">[65]CI!$C$9:$S$9</definedName>
    <definedName name="CI_DC">[52]wh_data_R!$A$61:$A$78</definedName>
    <definedName name="CI_DL_RANGE">[52]CPHEEO!$BA$3:$BA$15</definedName>
    <definedName name="CI_DR">[52]wh_data!$L$61:$L$77</definedName>
    <definedName name="CI_FR_A">[65]CI!$C$34:$S$34</definedName>
    <definedName name="CI_FR_B">[65]CI!$C$49:$S$49</definedName>
    <definedName name="CI_FR_LA">[65]CI!$C$19:$S$19</definedName>
    <definedName name="CI_G">[52]wh_data_R!$W$1440:$W$1442</definedName>
    <definedName name="CI_P">[52]wh_data_R!$X$1440:$X$1442</definedName>
    <definedName name="CI_PIPES">'[53]PIPES BASIC RATES'!$A$333:$A$349</definedName>
    <definedName name="CI_RATES">[52]wh_data!$L$61:$O$77</definedName>
    <definedName name="CI_T">[52]wh_data!$A$61:$D$85</definedName>
    <definedName name="cidjoint" localSheetId="5">#REF!</definedName>
    <definedName name="cidjoint" localSheetId="23">#REF!</definedName>
    <definedName name="cidjoint" localSheetId="24">#REF!</definedName>
    <definedName name="cidjoint" localSheetId="0">#REF!</definedName>
    <definedName name="cidjoint" localSheetId="7">#REF!</definedName>
    <definedName name="cidjoint">#REF!</definedName>
    <definedName name="CIDjoints">[63]maya!$B$370:$B$375</definedName>
    <definedName name="CILA_PIPES">'[53]PIPES BASIC RATES'!$A$279:$A$331</definedName>
    <definedName name="City" localSheetId="5">#REF!</definedName>
    <definedName name="City" localSheetId="23">#REF!</definedName>
    <definedName name="City" localSheetId="24">#REF!</definedName>
    <definedName name="City" localSheetId="0">#REF!</definedName>
    <definedName name="City" localSheetId="7">#REF!</definedName>
    <definedName name="City">#REF!</definedName>
    <definedName name="code">'[71]segments-details'!$B$5:$B$371</definedName>
    <definedName name="col">[72]DATA_PRG!$H$173</definedName>
    <definedName name="COMM_MLD">[52]input!$K$8</definedName>
    <definedName name="COMM_POP">[52]input!$F$8</definedName>
    <definedName name="COMM_YEAR">[52]input!$C$8</definedName>
    <definedName name="COMM_YR_LPM">[52]input!$H$8</definedName>
    <definedName name="Comp.Stat" localSheetId="7">[73]Data!#REF!</definedName>
    <definedName name="Comp.Stat">[73]Data!#REF!</definedName>
    <definedName name="Company" localSheetId="5">#REF!</definedName>
    <definedName name="Company" localSheetId="23">#REF!</definedName>
    <definedName name="Company" localSheetId="24">#REF!</definedName>
    <definedName name="Company" localSheetId="0">#REF!</definedName>
    <definedName name="Company" localSheetId="7">#REF!</definedName>
    <definedName name="Company">#REF!</definedName>
    <definedName name="conmixer">'[33]SSR 2014-15 Rates'!$E$62</definedName>
    <definedName name="Construction">'[56]Bitumen trunk'!$W$1:$AN$196</definedName>
    <definedName name="cost" localSheetId="5">#REF!</definedName>
    <definedName name="cost" localSheetId="23">#REF!</definedName>
    <definedName name="cost" localSheetId="24">#REF!</definedName>
    <definedName name="cost" localSheetId="0">#REF!</definedName>
    <definedName name="cost" localSheetId="7">#REF!</definedName>
    <definedName name="cost">#REF!</definedName>
    <definedName name="COTTAGE" localSheetId="7" hidden="1">'[39]final abstract'!#REF!</definedName>
    <definedName name="COTTAGE" hidden="1">'[39]final abstract'!#REF!</definedName>
    <definedName name="Country" localSheetId="7">#REF!</definedName>
    <definedName name="Country">#REF!</definedName>
    <definedName name="CP">[74]MRATES!$H$54</definedName>
    <definedName name="cr">[9]DATA!$H$17</definedName>
    <definedName name="CR_stone">'[75]Common '!$D$21:$D$22</definedName>
    <definedName name="CR_stone_HBG">'[75]Common '!$D$21</definedName>
    <definedName name="crs">'[33]Lead statement'!$P$16</definedName>
    <definedName name="crsrate">'[8]lead-st'!$L$12</definedName>
    <definedName name="crss">[8]rdamdata!$J$10</definedName>
    <definedName name="crush">[62]r!$F$30</definedName>
    <definedName name="crust" localSheetId="7">'[51]Data.F8.BTR'!#REF!</definedName>
    <definedName name="crust">'[51]Data.F8.BTR'!#REF!</definedName>
    <definedName name="CSAND">[29]MRATES!$G$8</definedName>
    <definedName name="cvbt" localSheetId="7">#REF!</definedName>
    <definedName name="cvbt">#REF!</definedName>
    <definedName name="CWSUMP">'[76]DATA-BASE'!$I$6:$T$22</definedName>
    <definedName name="d" localSheetId="7">[57]Lead!#REF!</definedName>
    <definedName name="d">[57]Lead!#REF!</definedName>
    <definedName name="D.t" localSheetId="7">[48]data!#REF!</definedName>
    <definedName name="D.t">[48]data!#REF!</definedName>
    <definedName name="D206xE206_2">"'smb://rajkishor/f/FILES/2%20KC258%20PASADINA/My%20Documents/zero.xls'#$'p&amp;m'.$H$264:$H$264"</definedName>
    <definedName name="D206xE206_3">"'smb://rajkishor/f/FILES/2%20KC258%20PASADINA/My%20Documents/zero.xls'#$'p&amp;m'.$H$264:$H$264"</definedName>
    <definedName name="D206xE206_4">"'smb://Venkat/VENKAT''S%20(D)/FILES/2%20KC258%20PASADINA/My%20Documents/zero.xls'#$'p&amp;m'.$H$264:$H$264"</definedName>
    <definedName name="D206xE206_5">"'smb://Venkat/VENKAT''S%20(D)/FILES/2%20KC258%20PASADINA/My%20Documents/zero.xls'#$'p&amp;m'.$H$264:$H$264"</definedName>
    <definedName name="D206xE206_6">"'smb://Balaguru/Documents/My%20Documents/zero.xls'#$'p&amp;m'.$H$264:$H$264"</definedName>
    <definedName name="D206xE206_7">"'smb://rajkishor/f/My%20Documents/zero.xls'#$'p&amp;m'.$H$264:$H$264"</definedName>
    <definedName name="D206xE206_8">"'smb://rajkishor/f/FILES/2%20KC258%20PASADINA/My%20Documents/zero.xls'#$'p&amp;m'.$H$264:$H$264"</definedName>
    <definedName name="D206xE206_9">"'smb://rajkishor/f/FILES/2%20KC258%20PASADINA/My%20Documents/zero.xls'#$'p&amp;m'.$H$264:$H$264"</definedName>
    <definedName name="Da" localSheetId="7">#REF!</definedName>
    <definedName name="Da">#REF!</definedName>
    <definedName name="data" localSheetId="7">[59]Data!#REF!</definedName>
    <definedName name="data">[59]Data!#REF!</definedName>
    <definedName name="data_11">"'smb://192.168.4.17/workings%20(e)/Files/BZ001%20-%20RO/Seminar/SEMINAR.xls'#$'labour coeff'.$A$3:$S$74"</definedName>
    <definedName name="data_12">"'smb://192.168.4.17/workings%20(e)/Files/BZ001%20-%20RO/Seminar/SEMINAR.xls'#$'labour coeff'.$A$3:$S$74"</definedName>
    <definedName name="data_2">"'smb://192.168.4.17/workings%20(e)/Files/BZ001%20-%20RO/Seminar/SEMINAR.xls'#$'labour coeff'.$A$3:$S$74"</definedName>
    <definedName name="data_3">"'smb://192.168.4.17/workings%20(e)/Files/BZ001%20-%20RO/Seminar/SEMINAR.xls'#$'labour coeff'.$A$3:$S$74"</definedName>
    <definedName name="data_4">"'smb://192.168.4.17/workings%20(e)/Files/BZ001%20-%20RO/Seminar/SEMINAR.xls'#$'labour coeff'.$A$3:$S$74"</definedName>
    <definedName name="data_5">"'smb://192.168.4.17/workings%20(e)/Files/BZ001%20-%20RO/Seminar/SEMINAR.xls'#$'labour coeff'.$A$3:$S$74"</definedName>
    <definedName name="data_6">"'smb://192.168.4.17/workings%20(e)/Files/BZ001%20-%20RO/Seminar/SEMINAR.xls'#$'labour coeff'.$A$3:$S$74"</definedName>
    <definedName name="data_7">"'smb://192.168.4.17/workings%20(e)/Files/BZ001%20-%20RO/Seminar/SEMINAR.xls'#$'labour coeff'.$A$3:$S$74"</definedName>
    <definedName name="data_8">"'smb://192.168.4.17/workings%20(e)/Files/BZ001%20-%20RO/Seminar/SEMINAR.xls'#$'labour coeff'.$A$3:$S$74"</definedName>
    <definedName name="data_9">"'smb://192.168.4.17/workings%20(e)/Files/BZ001%20-%20RO/Seminar/SEMINAR.xls'#$'labour coeff'.$A$3:$S$74"</definedName>
    <definedName name="data1" localSheetId="7" hidden="1">#REF!</definedName>
    <definedName name="data1" hidden="1">#REF!</definedName>
    <definedName name="data2" localSheetId="7" hidden="1">#REF!</definedName>
    <definedName name="data2" hidden="1">#REF!</definedName>
    <definedName name="data3" localSheetId="7" hidden="1">#REF!</definedName>
    <definedName name="data3" hidden="1">#REF!</definedName>
    <definedName name="DATA6" localSheetId="7">#REF!</definedName>
    <definedName name="DATA6">#REF!</definedName>
    <definedName name="_xlnm.Database" localSheetId="7">#REF!</definedName>
    <definedName name="_xlnm.Database">#REF!</definedName>
    <definedName name="datafsdf">'[77]labour coeff'!$A$3:$S$74</definedName>
    <definedName name="datanew" localSheetId="5">#REF!</definedName>
    <definedName name="datanew" localSheetId="23">#REF!</definedName>
    <definedName name="datanew" localSheetId="24">#REF!</definedName>
    <definedName name="datanew" localSheetId="0">#REF!</definedName>
    <definedName name="datanew" localSheetId="7">#REF!</definedName>
    <definedName name="datanew">#REF!</definedName>
    <definedName name="db">[72]DATA_PRG!$F$366</definedName>
    <definedName name="DD" localSheetId="5">#REF!</definedName>
    <definedName name="DD" localSheetId="23">#REF!</definedName>
    <definedName name="DD" localSheetId="24">#REF!</definedName>
    <definedName name="DD" localSheetId="0">#REF!</definedName>
    <definedName name="DD" localSheetId="7">#REF!</definedName>
    <definedName name="DD">#REF!</definedName>
    <definedName name="ddd" localSheetId="7" hidden="1">'[39]final abstract'!#REF!</definedName>
    <definedName name="ddd" hidden="1">'[39]final abstract'!#REF!</definedName>
    <definedName name="de">'[55]Specification report'!$E$160</definedName>
    <definedName name="de.">'[78]GF SB Ok '!$F$1611</definedName>
    <definedName name="dee" localSheetId="5">#REF!</definedName>
    <definedName name="dee" localSheetId="23">#REF!</definedName>
    <definedName name="dee" localSheetId="24">#REF!</definedName>
    <definedName name="dee" localSheetId="0">#REF!</definedName>
    <definedName name="dee" localSheetId="7">#REF!</definedName>
    <definedName name="dee">#REF!</definedName>
    <definedName name="dee.">'[55]Specification report'!$E$161</definedName>
    <definedName name="dee_">NA()</definedName>
    <definedName name="delifting_depths">'[68]data existing_do not delete'!$A$27:$A$40</definedName>
    <definedName name="description">[79]maya!$A$71:$A$98</definedName>
    <definedName name="DESIGN_PERIOD">[52]CPHEEO!$C$17</definedName>
    <definedName name="df" localSheetId="7">[48]data!#REF!</definedName>
    <definedName name="df">[48]data!#REF!</definedName>
    <definedName name="dfas" localSheetId="7" hidden="1">'[39]final abstract'!#REF!</definedName>
    <definedName name="dfas" hidden="1">'[39]final abstract'!#REF!</definedName>
    <definedName name="dfdsfd">'[80]Plant &amp;  Machinery'!$G$13</definedName>
    <definedName name="dfef" localSheetId="7">[81]Lead!#REF!</definedName>
    <definedName name="dfef">[81]Lead!#REF!</definedName>
    <definedName name="dfgdg" localSheetId="5">#REF!</definedName>
    <definedName name="dfgdg" localSheetId="23">#REF!</definedName>
    <definedName name="dfgdg" localSheetId="24">#REF!</definedName>
    <definedName name="dfgdg" localSheetId="0">#REF!</definedName>
    <definedName name="dfgdg" localSheetId="7">#REF!</definedName>
    <definedName name="dfgdg">#REF!</definedName>
    <definedName name="dfghtjitujyi5ryhfrth" localSheetId="5">#REF!</definedName>
    <definedName name="dfghtjitujyi5ryhfrth" localSheetId="23">#REF!</definedName>
    <definedName name="dfghtjitujyi5ryhfrth" localSheetId="24">#REF!</definedName>
    <definedName name="dfghtjitujyi5ryhfrth" localSheetId="0">#REF!</definedName>
    <definedName name="dfghtjitujyi5ryhfrth" localSheetId="7">#REF!</definedName>
    <definedName name="dfghtjitujyi5ryhfrth">#REF!</definedName>
    <definedName name="dfgyhf" localSheetId="5">#REF!</definedName>
    <definedName name="dfgyhf" localSheetId="23">#REF!</definedName>
    <definedName name="dfgyhf" localSheetId="24">#REF!</definedName>
    <definedName name="dfgyhf" localSheetId="0">#REF!</definedName>
    <definedName name="dfgyhf" localSheetId="7">#REF!</definedName>
    <definedName name="dfgyhf">#REF!</definedName>
    <definedName name="dfhdf" localSheetId="7">#REF!</definedName>
    <definedName name="dfhdf">#REF!</definedName>
    <definedName name="DI_CL">[52]wh_data_R!$D$305:$H$305</definedName>
    <definedName name="DI_CL_RATES">[52]wh_data!$M$87:$N$87</definedName>
    <definedName name="DI_CLL">[52]wh_data_R!$S$378:$U$381</definedName>
    <definedName name="DI_CLR">[52]wh_data!$L$87:$N$87</definedName>
    <definedName name="DI_CLS">[52]wh_data_R!$S$378:$S$381</definedName>
    <definedName name="DI_D_R">[52]CPHEEO!$BB$3:$BB$39</definedName>
    <definedName name="DI_D_RATES">[65]DI!$C$25:$Q$25</definedName>
    <definedName name="DI_DC">[52]wh_data_R!$A$89:$A$110</definedName>
    <definedName name="DI_DL_RANGE">[52]CPHEEO!$BB$3:$BB$14</definedName>
    <definedName name="DI_DR">[52]wh_data!$L$88:$L$103</definedName>
    <definedName name="DI_FR_K7">[65]DI!$C$35:$Q$35</definedName>
    <definedName name="DI_FR_K9">[65]DI!$C$19:$Q$19</definedName>
    <definedName name="DI_G">[52]wh_data_R!$S$1440:$S$1441</definedName>
    <definedName name="DI_P">[52]wh_data_R!$T$1440:$T$1441</definedName>
    <definedName name="DI_PIPES">'[53]PIPES BASIC RATES'!$A$350:$A$438</definedName>
    <definedName name="DI_RATES">[52]wh_data!$L$88:$N$103</definedName>
    <definedName name="DI_T">[52]wh_data!$A$88:$C$112</definedName>
    <definedName name="dia">[82]Sheet2!$A$1:$B$9</definedName>
    <definedName name="Discount" localSheetId="5" hidden="1">#REF!</definedName>
    <definedName name="Discount" localSheetId="23" hidden="1">#REF!</definedName>
    <definedName name="Discount" localSheetId="24" hidden="1">#REF!</definedName>
    <definedName name="Discount" localSheetId="0" hidden="1">#REF!</definedName>
    <definedName name="Discount" localSheetId="7" hidden="1">#REF!</definedName>
    <definedName name="Discount" hidden="1">#REF!</definedName>
    <definedName name="display_area_2" localSheetId="5" hidden="1">#REF!</definedName>
    <definedName name="display_area_2" localSheetId="23" hidden="1">#REF!</definedName>
    <definedName name="display_area_2" localSheetId="24" hidden="1">#REF!</definedName>
    <definedName name="display_area_2" localSheetId="0" hidden="1">#REF!</definedName>
    <definedName name="display_area_2" localSheetId="7" hidden="1">#REF!</definedName>
    <definedName name="display_area_2" hidden="1">#REF!</definedName>
    <definedName name="Dist_Abstract" localSheetId="5">#REF!</definedName>
    <definedName name="Dist_Abstract" localSheetId="23">#REF!</definedName>
    <definedName name="Dist_Abstract" localSheetId="24">#REF!</definedName>
    <definedName name="Dist_Abstract" localSheetId="0">#REF!</definedName>
    <definedName name="Dist_Abstract" localSheetId="7">#REF!</definedName>
    <definedName name="Dist_Abstract">#REF!</definedName>
    <definedName name="div">[9]DATA!$H$250</definedName>
    <definedName name="DKDK">[83]Labour!$D$5</definedName>
    <definedName name="Dname" localSheetId="5">#REF!</definedName>
    <definedName name="Dname" localSheetId="23">#REF!</definedName>
    <definedName name="Dname" localSheetId="24">#REF!</definedName>
    <definedName name="Dname" localSheetId="0">#REF!</definedName>
    <definedName name="Dname" localSheetId="7">#REF!</definedName>
    <definedName name="Dname">#REF!</definedName>
    <definedName name="dndfh" localSheetId="5">#REF!</definedName>
    <definedName name="dndfh" localSheetId="23">#REF!</definedName>
    <definedName name="dndfh" localSheetId="24">#REF!</definedName>
    <definedName name="dndfh" localSheetId="0">#REF!</definedName>
    <definedName name="dndfh" localSheetId="7">#REF!</definedName>
    <definedName name="dndfh">#REF!</definedName>
    <definedName name="do___________________________________________________________20_B">'[37]Common '!$D$182</definedName>
    <definedName name="DRINKING" localSheetId="7">'[51]Data.F8.BTR'!#REF!</definedName>
    <definedName name="DRINKING">'[51]Data.F8.BTR'!#REF!</definedName>
    <definedName name="Drum_Mix_Plant_40___60_TPH">[37]Usage!$C$5</definedName>
    <definedName name="dss" localSheetId="7" hidden="1">'[39]final abstract'!#REF!</definedName>
    <definedName name="dss" hidden="1">'[39]final abstract'!#REF!</definedName>
    <definedName name="dt" localSheetId="7">#REF!</definedName>
    <definedName name="dt">#REF!</definedName>
    <definedName name="dtt" localSheetId="7">#REF!</definedName>
    <definedName name="dtt">#REF!</definedName>
    <definedName name="DUST">[29]MRATES!$M$17</definedName>
    <definedName name="E">[52]wh_data_R!$P$195:$S$203</definedName>
    <definedName name="E_W_SIDE">#N/A</definedName>
    <definedName name="EARTH_D">[29]MRATES!$K$33</definedName>
    <definedName name="ec">[84]m!$M$3</definedName>
    <definedName name="ee">'[55]Specification report'!$B$160</definedName>
    <definedName name="ee.">'[55]Specification report'!$B$161</definedName>
    <definedName name="ee_">NA()</definedName>
    <definedName name="eee" localSheetId="7">#REF!</definedName>
    <definedName name="eee">#REF!</definedName>
    <definedName name="EFF">[52]CPHEEO!$C$10</definedName>
    <definedName name="egar">[85]Material!$D$117</definedName>
    <definedName name="Email" localSheetId="5">#REF!</definedName>
    <definedName name="Email" localSheetId="23">#REF!</definedName>
    <definedName name="Email" localSheetId="24">#REF!</definedName>
    <definedName name="Email" localSheetId="0">#REF!</definedName>
    <definedName name="Email" localSheetId="7">#REF!</definedName>
    <definedName name="Email">#REF!</definedName>
    <definedName name="er" localSheetId="5">#REF!</definedName>
    <definedName name="er" localSheetId="23">#REF!</definedName>
    <definedName name="er" localSheetId="24">#REF!</definedName>
    <definedName name="er" localSheetId="0">#REF!</definedName>
    <definedName name="er" localSheetId="7">#REF!</definedName>
    <definedName name="er">#REF!</definedName>
    <definedName name="ers" localSheetId="5">#REF!</definedName>
    <definedName name="ers" localSheetId="23">#REF!</definedName>
    <definedName name="ers" localSheetId="24">#REF!</definedName>
    <definedName name="ers" localSheetId="0">#REF!</definedName>
    <definedName name="ers" localSheetId="7">#REF!</definedName>
    <definedName name="ers">#REF!</definedName>
    <definedName name="ertgdrghfghdsr" localSheetId="7">#REF!</definedName>
    <definedName name="ertgdrghfghdsr">#REF!</definedName>
    <definedName name="ESTIMATE">'[86]0000000000000'!$D$3</definedName>
    <definedName name="EW_A">[9]DATA!$H$32</definedName>
    <definedName name="EW_B">[9]DATA!$H$37</definedName>
    <definedName name="EW_SP" localSheetId="7">#REF!</definedName>
    <definedName name="EW_SP">#REF!</definedName>
    <definedName name="ewe" localSheetId="7">#REF!</definedName>
    <definedName name="ewe">#REF!</definedName>
    <definedName name="EWRERE" localSheetId="7">#REF!</definedName>
    <definedName name="EWRERE">#REF!</definedName>
    <definedName name="EWW">[87]m1!$D$9</definedName>
    <definedName name="Excel_BuiltIn_Database_2">"'smb://192.168.4.19/texas/BOQ_TEXAS.xls'#$''.$A$3:$S$74"</definedName>
    <definedName name="Excel_BuiltIn_Database_3">"'smb://192.168.4.19/texas/BOQ_TEXAS.xls'#$''.$A$3:$S$74"</definedName>
    <definedName name="Excel_BuiltIn_Database_4">"'smb://192.168.4.19/texas/BOQ_TEXAS.xls'#$''.$A$3:$S$74"</definedName>
    <definedName name="Excel_BuiltIn_Database_5">"'smb://192.168.4.19/texas/BOQ_TEXAS.xls'#$''.$A$3:$S$74"</definedName>
    <definedName name="Excel_BuiltIn_Database_6">"'smb://192.168.4.19/texas/BOQ_TEXAS.xls'#$''.$A$3:$S$74"</definedName>
    <definedName name="Excel_BuiltIn_Database_7">"'smb://192.168.4.19/texas/BOQ_TEXAS.xls'#$''.$A$3:$S$74"</definedName>
    <definedName name="Excel_BuiltIn_Database_8">"'smb://192.168.4.19/texas/BOQ_TEXAS.xls'#$''.$A$3:$S$74"</definedName>
    <definedName name="Excel_BuiltIn_Database_9">"'smb://192.168.4.19/texas/BOQ_TEXAS.xls'#$''.$A$3:$S$74"</definedName>
    <definedName name="f" localSheetId="7">#REF!</definedName>
    <definedName name="f">#REF!</definedName>
    <definedName name="faaaaaaaaa" localSheetId="7">#REF!</definedName>
    <definedName name="faaaaaaaaa">#REF!</definedName>
    <definedName name="FAB">[9]DATA!$H$199</definedName>
    <definedName name="faofeq">'[88]TBAL9697 -group wise  sdpl'!$A$34</definedName>
    <definedName name="faplm">'[88]TBAL9697 -group wise  sdpl'!$A$34</definedName>
    <definedName name="fapms">'[88]TBAL9697 -group wise  sdpl'!$A$34</definedName>
    <definedName name="faveh">'[88]TBAL9697 -group wise  sdpl'!$A$34</definedName>
    <definedName name="Fax" localSheetId="5">#REF!</definedName>
    <definedName name="Fax" localSheetId="23">#REF!</definedName>
    <definedName name="Fax" localSheetId="24">#REF!</definedName>
    <definedName name="Fax" localSheetId="0">#REF!</definedName>
    <definedName name="Fax" localSheetId="7">#REF!</definedName>
    <definedName name="Fax">#REF!</definedName>
    <definedName name="FCode" localSheetId="5" hidden="1">#REF!</definedName>
    <definedName name="FCode" localSheetId="23" hidden="1">#REF!</definedName>
    <definedName name="FCode" localSheetId="24" hidden="1">#REF!</definedName>
    <definedName name="FCode" localSheetId="0" hidden="1">#REF!</definedName>
    <definedName name="FCode" localSheetId="7" hidden="1">#REF!</definedName>
    <definedName name="FCode" hidden="1">#REF!</definedName>
    <definedName name="FDJDSJFDJFLDJF">[83]Labour!$D$19</definedName>
    <definedName name="fdsg" localSheetId="5">#REF!</definedName>
    <definedName name="fdsg" localSheetId="23">#REF!</definedName>
    <definedName name="fdsg" localSheetId="24">#REF!</definedName>
    <definedName name="fdsg" localSheetId="0">#REF!</definedName>
    <definedName name="fdsg" localSheetId="7">#REF!</definedName>
    <definedName name="fdsg">#REF!</definedName>
    <definedName name="Feeder_Road_Sections">[56]Feeder!$A$1:$L$386</definedName>
    <definedName name="fgafgsfgfytssstr" localSheetId="5">#REF!</definedName>
    <definedName name="fgafgsfgfytssstr" localSheetId="23">#REF!</definedName>
    <definedName name="fgafgsfgfytssstr" localSheetId="24">#REF!</definedName>
    <definedName name="fgafgsfgfytssstr" localSheetId="0">#REF!</definedName>
    <definedName name="fgafgsfgfytssstr" localSheetId="7">#REF!</definedName>
    <definedName name="fgafgsfgfytssstr">#REF!</definedName>
    <definedName name="fgf" localSheetId="5">#REF!</definedName>
    <definedName name="fgf" localSheetId="23">#REF!</definedName>
    <definedName name="fgf" localSheetId="24">#REF!</definedName>
    <definedName name="fgf" localSheetId="0">#REF!</definedName>
    <definedName name="fgf" localSheetId="7">#REF!</definedName>
    <definedName name="fgf">#REF!</definedName>
    <definedName name="fgfnfgfh" localSheetId="5">#REF!</definedName>
    <definedName name="fgfnfgfh" localSheetId="23">#REF!</definedName>
    <definedName name="fgfnfgfh" localSheetId="24">#REF!</definedName>
    <definedName name="fgfnfgfh" localSheetId="0">#REF!</definedName>
    <definedName name="fgfnfgfh" localSheetId="7">#REF!</definedName>
    <definedName name="fgfnfgfh">#REF!</definedName>
    <definedName name="fghh" localSheetId="7">#REF!</definedName>
    <definedName name="fghh">#REF!</definedName>
    <definedName name="final" localSheetId="7">#REF!</definedName>
    <definedName name="final">#REF!</definedName>
    <definedName name="finished" localSheetId="7">#REF!</definedName>
    <definedName name="finished">#REF!</definedName>
    <definedName name="First" localSheetId="7" hidden="1">'[39]final abstract'!#REF!</definedName>
    <definedName name="First" hidden="1">'[39]final abstract'!#REF!</definedName>
    <definedName name="FJDK">[72]DATA_PRG!$H$173</definedName>
    <definedName name="floor">[72]DATA_PRG!$H$317</definedName>
    <definedName name="floor_cc">[12]DATA_PRG!$F$373</definedName>
    <definedName name="frncis_6">"'smb://Planning2/d/ECC%20bbsr/tech/FinalZCR.xls'#$''.$A$20:$AMJ$20"</definedName>
    <definedName name="FSAND">[29]MRATES!$G$9</definedName>
    <definedName name="fy" localSheetId="7">[59]Data!#REF!</definedName>
    <definedName name="fy">[59]Data!#REF!</definedName>
    <definedName name="g" localSheetId="5">#REF!</definedName>
    <definedName name="g" localSheetId="23">#REF!</definedName>
    <definedName name="g" localSheetId="24">#REF!</definedName>
    <definedName name="g" localSheetId="0">#REF!</definedName>
    <definedName name="g" localSheetId="7">#REF!</definedName>
    <definedName name="g">#REF!</definedName>
    <definedName name="gagan">[85]Material!$D$113</definedName>
    <definedName name="GG">[72]DATA_PRG!$H$109</definedName>
    <definedName name="GH" localSheetId="5">#REF!</definedName>
    <definedName name="GH" localSheetId="23">#REF!</definedName>
    <definedName name="GH" localSheetId="24">#REF!</definedName>
    <definedName name="GH" localSheetId="0">#REF!</definedName>
    <definedName name="GH" localSheetId="7">#REF!</definedName>
    <definedName name="GH">#REF!</definedName>
    <definedName name="GI_CL" localSheetId="7">[52]wh_data_R!#REF!</definedName>
    <definedName name="GI_CL">[52]wh_data_R!#REF!</definedName>
    <definedName name="GI_CLL">[52]wh_data_R!$AP$1440:$AR$1442</definedName>
    <definedName name="GI_D_R">[52]CPHEEO!$BF$3:$BF$7</definedName>
    <definedName name="GI_pipe_15_mm" localSheetId="5">#REF!</definedName>
    <definedName name="GI_pipe_15_mm" localSheetId="23">#REF!</definedName>
    <definedName name="GI_pipe_15_mm" localSheetId="24">#REF!</definedName>
    <definedName name="GI_pipe_15_mm" localSheetId="0">#REF!</definedName>
    <definedName name="GI_pipe_15_mm" localSheetId="7">#REF!</definedName>
    <definedName name="GI_pipe_15_mm">#REF!</definedName>
    <definedName name="GI_PIPES">'[53]BASIC DATA'!$B$494:$B$523</definedName>
    <definedName name="GLASS_TYPE">'[53]BASIC DATA'!$B$607:$B$627</definedName>
    <definedName name="gls">'[89]Nspt-smp-final-ORIGINAL'!$U$8:$U$56</definedName>
    <definedName name="gn">[12]DATA_PRG!$H$187</definedName>
    <definedName name="gound" localSheetId="7">#REF!</definedName>
    <definedName name="gound">#REF!</definedName>
    <definedName name="GPC" localSheetId="7">#REF!</definedName>
    <definedName name="GPC">#REF!</definedName>
    <definedName name="GPname" localSheetId="7">#REF!</definedName>
    <definedName name="GPname">#REF!</definedName>
    <definedName name="gr">'[33]Lead statement'!$P$9</definedName>
    <definedName name="gra">[12]DATA_PRG!$B$5</definedName>
    <definedName name="GRAVEL">[29]MRATES!$G$6</definedName>
    <definedName name="GRAVEL_D">[29]MRATES!$K$34</definedName>
    <definedName name="GRP_C">[52]wh_data_R!$E$368:$I$369</definedName>
    <definedName name="GRP_CL">[52]wh_data_R!$D$368:$I$368</definedName>
    <definedName name="GRP_CL_RATES">[52]wh_data!$M$159:$Q$159</definedName>
    <definedName name="GRP_CLL">[52]wh_data_R!$AE$378:$AG$382</definedName>
    <definedName name="GRP_CLR">[52]wh_data!$L$159:$O$159</definedName>
    <definedName name="GRP_CLS">[52]wh_data_R!$J$1440:$J$1444</definedName>
    <definedName name="GRP_D_R">[52]CPHEEO!$BD$3:$BD$11</definedName>
    <definedName name="GRP_D_RATES">'[65]G.R.P'!$C$24:$K$24</definedName>
    <definedName name="GRP_DL_RANGE">[52]CPHEEO!$BD$3:$BD$12</definedName>
    <definedName name="GRP_DR">[52]wh_data!$L$160:$L$168</definedName>
    <definedName name="GRP_FR_12BAR">'[65]G.R.P'!$C$60:$K$60</definedName>
    <definedName name="GRP_FR_15BAR">'[65]G.R.P'!$C$74:$K$74</definedName>
    <definedName name="GRP_FR_3BAR">'[65]G.R.P'!$C$32:$K$32</definedName>
    <definedName name="GRP_FR_6BAR">'[65]G.R.P'!$C$32:$K$32</definedName>
    <definedName name="GRP_FR_9BAR">'[65]G.R.P'!$C$46:$K$46</definedName>
    <definedName name="GRP_G">[52]wh_data_R!$K$1440:$K$1444</definedName>
    <definedName name="GRP_P">[52]wh_data_R!$L$1440:$L$1444</definedName>
    <definedName name="GRP_PIPES">'[53]PIPES BASIC RATES'!$A$580:$A$633</definedName>
    <definedName name="GRP_RATES">[52]wh_data!$L$160:$Q$168</definedName>
    <definedName name="GRT">[72]DATA_PRG!$H$86</definedName>
    <definedName name="GSP">[9]DATA!$H$233</definedName>
    <definedName name="GST_on_above___18">'Sheet5 (2)'!$D$11</definedName>
    <definedName name="gtrothpfinal" localSheetId="7">#REF!</definedName>
    <definedName name="gtrothpfinal">#REF!</definedName>
    <definedName name="guiol" localSheetId="7">#REF!</definedName>
    <definedName name="guiol">#REF!</definedName>
    <definedName name="GUS" localSheetId="7">#REF!</definedName>
    <definedName name="GUS">#REF!</definedName>
    <definedName name="GUSAUX">'[90]Global factors'!$B$3</definedName>
    <definedName name="GUSSW">'[90]Global factors'!$B$2</definedName>
    <definedName name="GUSUSD" localSheetId="5">#REF!</definedName>
    <definedName name="GUSUSD" localSheetId="23">#REF!</definedName>
    <definedName name="GUSUSD" localSheetId="24">#REF!</definedName>
    <definedName name="GUSUSD" localSheetId="0">#REF!</definedName>
    <definedName name="GUSUSD" localSheetId="7">#REF!</definedName>
    <definedName name="GUSUSD">#REF!</definedName>
    <definedName name="habs">'[91]habs-list'!$C$5:$J$102</definedName>
    <definedName name="HDM_III_INPUT_DATA">'[56]Bitumen trunk'!$BO$1:$DI$196</definedName>
    <definedName name="HDPE">[92]detls!$A$3:$O$18</definedName>
    <definedName name="HDPE_C">[52]wh_data_R!$D$247:$H$261</definedName>
    <definedName name="HDPE_CL">[52]wh_data_R!$D$246:$H$246</definedName>
    <definedName name="HDPE_CL_RATES">[52]wh_data!$M$2:$P$2</definedName>
    <definedName name="HDPE_CLL">[52]wh_data_R!$G$378:$I$381</definedName>
    <definedName name="HDPE_CLR">[52]wh_data!$L$2:$O$2</definedName>
    <definedName name="HDPE_CLS">[52]wh_data_R!$G$378:$G$381</definedName>
    <definedName name="HDPE_D">[52]wh_data!$E$3:$H$17</definedName>
    <definedName name="HDPE_D_R">[52]CPHEEO!$AZ$3:$AZ$17</definedName>
    <definedName name="HDPE_D_RATES">[65]HDPE!$C$9:$O$9</definedName>
    <definedName name="HDPE_DC">[52]wh_data_R!$A$3:$A$17</definedName>
    <definedName name="HDPE_DL_RANGE">[52]CPHEEO!$AZ$3:$AZ$18</definedName>
    <definedName name="HDPE_DR">[52]wh_data!$L$3:$L$15</definedName>
    <definedName name="HDPE_FR_10KG">[65]HDPE!$C$64:$O$64</definedName>
    <definedName name="HDPE_FR_4KG">[65]HDPE!$C$28:$O$28</definedName>
    <definedName name="HDPE_FR_6KG">[65]HDPE!$C$40:$O$40</definedName>
    <definedName name="HDPE_FR_8KG">[65]HDPE!$C$52:$O$52</definedName>
    <definedName name="HDPE_G">[52]wh_data_R!$AE$1440:$AE$1442</definedName>
    <definedName name="HDPE_ID">[52]wh_data_R!$L$3:$L$17</definedName>
    <definedName name="HDPE_ID_CL">[52]wh_data_R!$L$2:$P$2</definedName>
    <definedName name="HDPE_IDS">[52]wh_data_R!$L$3:$P$17</definedName>
    <definedName name="HDPE_P">[52]wh_data_R!$AF$1440:$AF$1442</definedName>
    <definedName name="HDPE_PIPES">'[53]PIPES BASIC RATES'!$A$62:$A$221</definedName>
    <definedName name="HDPE_RATES">[52]wh_data!$L$3:$O$15</definedName>
    <definedName name="HDPE_T">[52]wh_data!$A$3:$D$17</definedName>
    <definedName name="hdpe1">[92]detls!$A$3:$O$18</definedName>
    <definedName name="hdpepvrate">'[93]hdpe-rates'!$C$7:$I$59</definedName>
    <definedName name="hdperates">'[94]HDPE-pipe-rates'!$I$33:$Z$38</definedName>
    <definedName name="hdpewts">'[93]hdpe weights'!$B$1:$F$53</definedName>
    <definedName name="Header_Row" localSheetId="7">ROW(#REF!)</definedName>
    <definedName name="Header_Row">ROW(#REF!)</definedName>
    <definedName name="hh" localSheetId="7">#REF!</definedName>
    <definedName name="hh">#REF!</definedName>
    <definedName name="HiddenRows" localSheetId="7" hidden="1">#REF!</definedName>
    <definedName name="HiddenRows" hidden="1">#REF!</definedName>
    <definedName name="HIRE_CHARGES_PLASTERING_CEILING">'[53]BACK BONE'!$DZ$2:$DZ$10</definedName>
    <definedName name="HIRE_CHARGES_PLASTERING_WALLS">'[53]BACK BONE'!$DU$2:$DU$10</definedName>
    <definedName name="Hot_Mix_Plant_30_45__TPH">[37]Usage!$C$6</definedName>
    <definedName name="Hot_Mix_Plant_30_45_TPH_6_10_TPH">[37]Usage!$C$8</definedName>
    <definedName name="HP_RATE">[52]input!$E$17</definedName>
    <definedName name="HPM">[95]DISCOUNT!$B$4</definedName>
    <definedName name="HPMAUX">'[90]Global factors'!$B$8</definedName>
    <definedName name="HPMIO">'[90]Global factors'!$B$7</definedName>
    <definedName name="HYSD">[29]MRATES!$P$49</definedName>
    <definedName name="i" localSheetId="7">#REF!</definedName>
    <definedName name="i">#REF!</definedName>
    <definedName name="IA">'[96]Sheet1 (2)'!$II$1</definedName>
    <definedName name="id10.0">'[71]int-Dia-hdpe'!$H$3:$H$27</definedName>
    <definedName name="id10_0">NA()</definedName>
    <definedName name="id2.5" localSheetId="7">#REF!</definedName>
    <definedName name="id2.5">#REF!</definedName>
    <definedName name="id4.0">'[71]int-Dia-hdpe'!$E$3:$E$27</definedName>
    <definedName name="id4_0">NA()</definedName>
    <definedName name="id6.0">'[71]int-Dia-hdpe'!$F$3:$F$27</definedName>
    <definedName name="id6_0">NA()</definedName>
    <definedName name="id8.0">'[71]int-Dia-hdpe'!$G$3:$G$27</definedName>
    <definedName name="id8_0">NA()</definedName>
    <definedName name="if">[97]Sheet3!$C$15</definedName>
    <definedName name="iiii">[80]Labour!$D$5</definedName>
    <definedName name="IRC2.36">[29]MRATES!$M$6</definedName>
    <definedName name="ISMC_WEIGHTS" localSheetId="7">#REF!</definedName>
    <definedName name="ISMC_WEIGHTS">#REF!</definedName>
    <definedName name="JBcode_14dig" localSheetId="7">#REF!</definedName>
    <definedName name="JBcode_14dig">#REF!</definedName>
    <definedName name="jd" localSheetId="7">#REF!</definedName>
    <definedName name="jd">#REF!</definedName>
    <definedName name="jhkjahdkjhasdjhfkjasdhfkj" localSheetId="7">[54]Lead!#REF!</definedName>
    <definedName name="jhkjahdkjhasdjhfkjasdhfkj">[54]Lead!#REF!</definedName>
    <definedName name="jjfgkf" localSheetId="5">#REF!</definedName>
    <definedName name="jjfgkf" localSheetId="23">#REF!</definedName>
    <definedName name="jjfgkf" localSheetId="24">#REF!</definedName>
    <definedName name="jjfgkf" localSheetId="0">#REF!</definedName>
    <definedName name="jjfgkf" localSheetId="7">#REF!</definedName>
    <definedName name="jjfgkf">#REF!</definedName>
    <definedName name="JKDL123" localSheetId="5" hidden="1">#REF!</definedName>
    <definedName name="JKDL123" localSheetId="23" hidden="1">#REF!</definedName>
    <definedName name="JKDL123" localSheetId="24" hidden="1">#REF!</definedName>
    <definedName name="JKDL123" localSheetId="0" hidden="1">#REF!</definedName>
    <definedName name="JKDL123" localSheetId="7" hidden="1">#REF!</definedName>
    <definedName name="JKDL123" hidden="1">#REF!</definedName>
    <definedName name="jksfiohifnklkldf" localSheetId="6">Scheduled_Payment+Extra_Payment</definedName>
    <definedName name="jksfiohifnklkldf" localSheetId="25">Scheduled_Payment+Extra_Payment</definedName>
    <definedName name="jksfiohifnklkldf" localSheetId="5">Scheduled_Payment+Extra_Payment</definedName>
    <definedName name="jksfiohifnklkldf" localSheetId="23">Scheduled_Payment+Extra_Payment</definedName>
    <definedName name="jksfiohifnklkldf" localSheetId="24">Scheduled_Payment+Extra_Payment</definedName>
    <definedName name="jksfiohifnklkldf" localSheetId="0">Scheduled_Payment+Extra_Payment</definedName>
    <definedName name="jksfiohifnklkldf" localSheetId="21">Scheduled_Payment+Extra_Payment</definedName>
    <definedName name="jksfiohifnklkldf" localSheetId="7">Scheduled_Payment+Extra_Payment</definedName>
    <definedName name="jksfiohifnklkldf" localSheetId="2">Scheduled_Payment+Extra_Payment</definedName>
    <definedName name="jksfiohifnklkldf" localSheetId="4">Scheduled_Payment+Extra_Payment</definedName>
    <definedName name="jksfiohifnklkldf" localSheetId="26">Scheduled_Payment+Extra_Payment</definedName>
    <definedName name="jksfiohifnklkldf">Scheduled_Payment+Extra_Payment</definedName>
    <definedName name="KC139_6">"'smb://Rajkishor/f/muthu%20vasanthan/Food%20court/S5.xls'#$''.$A$1"</definedName>
    <definedName name="KC139_7">"$#REF!.$A$1"</definedName>
    <definedName name="KFJ">[72]DATA_PRG!$H$180</definedName>
    <definedName name="kiran" localSheetId="5">#REF!</definedName>
    <definedName name="kiran" localSheetId="23">#REF!</definedName>
    <definedName name="kiran" localSheetId="24">#REF!</definedName>
    <definedName name="kiran" localSheetId="0">#REF!</definedName>
    <definedName name="kiran" localSheetId="7">#REF!</definedName>
    <definedName name="kiran">#REF!</definedName>
    <definedName name="KK">[72]DATA_PRG!$H$211</definedName>
    <definedName name="Knr" localSheetId="5">#REF!</definedName>
    <definedName name="Knr" localSheetId="23">#REF!</definedName>
    <definedName name="Knr" localSheetId="24">#REF!</definedName>
    <definedName name="Knr" localSheetId="0">#REF!</definedName>
    <definedName name="Knr" localSheetId="7">#REF!</definedName>
    <definedName name="Knr">#REF!</definedName>
    <definedName name="KW_RATE">[52]input!$C$17</definedName>
    <definedName name="l">[98]Labour!$D$8</definedName>
    <definedName name="L_Bhisti">[99]Labour!$D$3</definedName>
    <definedName name="L_BitumenSprayer">[98]Labour!$D$4</definedName>
    <definedName name="L_Blacksmith">[99]Labour!$D$5</definedName>
    <definedName name="L_Blaster">[100]Labour!$D$6</definedName>
    <definedName name="L_ChipsSpreader">[98]Labour!$D$8</definedName>
    <definedName name="L_Driller">[100]Labour!$D$11</definedName>
    <definedName name="L_Mason_1stClass">[99]Labour!$D$14</definedName>
    <definedName name="L_Mason_2ndClass">[99]Labour!$D$15</definedName>
    <definedName name="L_Mate">[99]Labour!$D$16</definedName>
    <definedName name="L_Mazdoor">[99]Labour!$D$17</definedName>
    <definedName name="L_Mazdoor_Semi">[99]Labour!$D$18</definedName>
    <definedName name="L_Mazdoor_Skilled">[99]Labour!$D$19</definedName>
    <definedName name="L_Surveyor">[99]Labour!$D$22</definedName>
    <definedName name="Last_Row">#N/A</definedName>
    <definedName name="LCNAUX">'[90]Global factors'!$B$5</definedName>
    <definedName name="LCS" localSheetId="5">#REF!</definedName>
    <definedName name="LCS" localSheetId="23">#REF!</definedName>
    <definedName name="LCS" localSheetId="24">#REF!</definedName>
    <definedName name="LCS" localSheetId="0">#REF!</definedName>
    <definedName name="LCS" localSheetId="7">#REF!</definedName>
    <definedName name="LCS">#REF!</definedName>
    <definedName name="lead" localSheetId="5">#REF!</definedName>
    <definedName name="lead" localSheetId="23">#REF!</definedName>
    <definedName name="lead" localSheetId="24">#REF!</definedName>
    <definedName name="lead" localSheetId="0">#REF!</definedName>
    <definedName name="lead" localSheetId="7">#REF!</definedName>
    <definedName name="lead">#REF!</definedName>
    <definedName name="lead_prin" localSheetId="5">#REF!</definedName>
    <definedName name="lead_prin" localSheetId="23">#REF!</definedName>
    <definedName name="lead_prin" localSheetId="24">#REF!</definedName>
    <definedName name="lead_prin" localSheetId="0">#REF!</definedName>
    <definedName name="lead_prin" localSheetId="7">#REF!</definedName>
    <definedName name="lead_prin">#REF!</definedName>
    <definedName name="LEAD_RANGE">'[53]BACK BONE'!$DF$4:$DF$26</definedName>
    <definedName name="lead3" localSheetId="5">#REF!</definedName>
    <definedName name="lead3" localSheetId="23">#REF!</definedName>
    <definedName name="lead3" localSheetId="24">#REF!</definedName>
    <definedName name="lead3" localSheetId="0">#REF!</definedName>
    <definedName name="lead3" localSheetId="7">#REF!</definedName>
    <definedName name="lead3">#REF!</definedName>
    <definedName name="leadprin" localSheetId="5">#REF!</definedName>
    <definedName name="leadprin" localSheetId="23">#REF!</definedName>
    <definedName name="leadprin" localSheetId="24">#REF!</definedName>
    <definedName name="leadprin" localSheetId="0">#REF!</definedName>
    <definedName name="leadprin" localSheetId="7">#REF!</definedName>
    <definedName name="leadprin">#REF!</definedName>
    <definedName name="leads1">[101]leads!$A$3:$F$53</definedName>
    <definedName name="leads11">[1]leads!$A$3:$E$107</definedName>
    <definedName name="lfo">[97]Sheet3!$C$16</definedName>
    <definedName name="lgt">'[26]C-data'!$F$25</definedName>
    <definedName name="Lift_Delift_Ranges">'[53]BACK BONE'!$A$24:$A1037651</definedName>
    <definedName name="LIFT_RANGE">'[53]BACK BONE'!$DO$4:$DO$26</definedName>
    <definedName name="lifting_heights">'[68]data existing_do not delete'!$A$43:$A$54</definedName>
    <definedName name="lin">[72]DATA_PRG!$H$159</definedName>
    <definedName name="LineDetails">[102]Lookup!$A$3:$AH$284</definedName>
    <definedName name="lkuj" localSheetId="5">#REF!</definedName>
    <definedName name="lkuj" localSheetId="23">#REF!</definedName>
    <definedName name="lkuj" localSheetId="24">#REF!</definedName>
    <definedName name="lkuj" localSheetId="0">#REF!</definedName>
    <definedName name="lkuj" localSheetId="7">#REF!</definedName>
    <definedName name="lkuj">#REF!</definedName>
    <definedName name="LMAUX">'[90]Global factors'!$B$10</definedName>
    <definedName name="LOAD_UNLOAD">'[53]BACK BONE'!$DS$1:$DS$3</definedName>
    <definedName name="LSNO1">[103]Lead!$N$7</definedName>
    <definedName name="LSNO13">[10]Lead!$N$10</definedName>
    <definedName name="LSNO14">[10]Lead!$N$11</definedName>
    <definedName name="LSNO19">[104]Lead!$O$20</definedName>
    <definedName name="LSNO2">[10]Lead!$N$7</definedName>
    <definedName name="LSNO20" localSheetId="7">[10]Lead!#REF!</definedName>
    <definedName name="LSNO20">[10]Lead!#REF!</definedName>
    <definedName name="LSNO24">[103]Lead!$N$26</definedName>
    <definedName name="LSNO26">[103]Lead!$N$28</definedName>
    <definedName name="LSNO3">[103]Lead!$N$9</definedName>
    <definedName name="LSNO4">[10]Lead!$N$9</definedName>
    <definedName name="lujm" localSheetId="7">#REF!</definedName>
    <definedName name="lujm">#REF!</definedName>
    <definedName name="M_ACPipe_100">[100]Material!$D$3</definedName>
    <definedName name="M_Aggregate_10">[99]Material!$D$17</definedName>
    <definedName name="M_Aggregate_20">[99]Material!$D$18</definedName>
    <definedName name="M_Aggregate_375mmMaximum_224_56mm">[99]Material!$D$4</definedName>
    <definedName name="M_Aggregate_40">[99]Material!$D$19</definedName>
    <definedName name="M_Aggregate_Crushable_GradeII">[105]Material!$D$21</definedName>
    <definedName name="M_Aggregate_Crushable_GradeIII">[105]Material!$D$22</definedName>
    <definedName name="M_Aggregate_GradeII_19mmNominal_10_5mm">[106]Material!$D$14</definedName>
    <definedName name="M_Aggregate_GradeII_19mmNominal_25_10mm">[106]Material!$D$15</definedName>
    <definedName name="M_Aggregate_GradeII_19mmNominal_5mm_below">[106]Material!$D$16</definedName>
    <definedName name="M_Aggregate_GradeII_63_45mm">[105]Material!$D$24</definedName>
    <definedName name="M_Aggregate_GradeIII_53_224mm">[105]Material!$D$25</definedName>
    <definedName name="M_BindingWire">[100]Material!$D$38</definedName>
    <definedName name="M_Bitumen_CRM">[106]Material!$D$39</definedName>
    <definedName name="M_Bitumen_NRM">[106]Material!$D$40</definedName>
    <definedName name="M_Bitumen_PM">[106]Material!$D$41</definedName>
    <definedName name="M_Bitumen_S65">[98]Material!$D$42</definedName>
    <definedName name="M_Bitumen_S90">[98]Material!$D$43</definedName>
    <definedName name="M_BitumenEmulsion_RS1">[106]Material!$D$44</definedName>
    <definedName name="M_BitumenEmulsion_SS1">[99]Material!$D$45</definedName>
    <definedName name="M_BitumenSealant">[99]Material!$D$46</definedName>
    <definedName name="M_Blasted_Rubble">[100]Material!$D$47</definedName>
    <definedName name="M_BlastingMaterial">[100]Material!$D$48</definedName>
    <definedName name="M_BondStone_400_150_150mm">[100]Material!$D$49</definedName>
    <definedName name="M_Brick_1stClass">[100]Material!$D$50</definedName>
    <definedName name="M_Cement">[99]Material!$D$51</definedName>
    <definedName name="M_CompensationForEarthTakenFromPrivateLand">[98]Material!$D$54</definedName>
    <definedName name="M_CrushedSand_OR_Grit">[106]Material!$D$61</definedName>
    <definedName name="M_CrushedStoneChipping_132">[106]Material!$D$64</definedName>
    <definedName name="M_CrushedStoneChipping_67mm_100Passing_112mm">[106]Material!$D$65</definedName>
    <definedName name="M_CrushedStoneChipping_67mm_100Passing_95mm">[106]Material!$D$66</definedName>
    <definedName name="M_CrushedStoneChipping_95">[106]Material!$D$67</definedName>
    <definedName name="M_CrushedStoneCoarseAggregatePassing_53mm">[98]Material!$D$68</definedName>
    <definedName name="M_CuringCompound">[99]Material!$D$69</definedName>
    <definedName name="M_DebondingStrips">[99]Material!$D$70</definedName>
    <definedName name="M_ElastomericBearingAssembly">[100]Material!$D$73</definedName>
    <definedName name="M_ElectricDetonator">[100]Material!$D$74</definedName>
    <definedName name="M_FilterMedia">[100]Material!$D$79</definedName>
    <definedName name="M_filterMediam">[83]Material!$D$79</definedName>
    <definedName name="M_GranularMaterial">[100]Material!$D$88</definedName>
    <definedName name="M_HandBrokenMetal_40mm">[106]Material!$D$89</definedName>
    <definedName name="M_InterlockingBlocks_60mm">[106]Material!$D$91</definedName>
    <definedName name="M_InterlockingBlocks_80mm">[106]Material!$D$92</definedName>
    <definedName name="M_JointFillerBoard">[99]Material!$D$93</definedName>
    <definedName name="M_JuteRope_12mm">[99]Material!$D$95</definedName>
    <definedName name="M_KeyAggregatesPassing_224mm">[98]Material!$D$96</definedName>
    <definedName name="M_Lime">[100]Material!$D$97</definedName>
    <definedName name="M_MSClamps">[100]Material!$D$102</definedName>
    <definedName name="M_Plasticizer">[99]Material!$D$109</definedName>
    <definedName name="M_PolytheneSheet_125">[99]Material!$D$110</definedName>
    <definedName name="M_PolytheneSheething">[99]Material!$D$111</definedName>
    <definedName name="M_RCCPipeNP3_1000mm">[99]Material!$D$114</definedName>
    <definedName name="M_RCCPipeNP3_1200mm">[99]Material!$D$113</definedName>
    <definedName name="M_RCCPipeNP3_500mm">[99]Material!$D$117</definedName>
    <definedName name="M_RCCPipeNP3_750mm">[99]Material!$D$115</definedName>
    <definedName name="M_RCCPipeNP4_1000mm">[99]Material!$D$119</definedName>
    <definedName name="M_RCCPipeNP4_1200mm">[99]Material!$D$118</definedName>
    <definedName name="M_RCCPipeNP4_500mm">[99]Material!$D$122</definedName>
    <definedName name="M_RCCPipeNP4_750mm">[99]Material!$D$120</definedName>
    <definedName name="M_Sand_Coarse">[99]Material!$D$125</definedName>
    <definedName name="M_Sand_Fine">[99]Material!$D$126</definedName>
    <definedName name="M_SteelReinforcement_HYSDBars">[100]Material!$D$129</definedName>
    <definedName name="M_SteelReinforcement_MSRoundBars">[99]Material!$D$130</definedName>
    <definedName name="M_SteelReinforcement_TMTBars">[100]Material!$D$131</definedName>
    <definedName name="M_StoneBoulder_150mm_below">[98]Material!$D$132</definedName>
    <definedName name="M_StoneChips_12mm">[106]Material!$D$133</definedName>
    <definedName name="M_StoneCrushedAggregate_112_009mm">[106]Material!$D$135</definedName>
    <definedName name="M_StoneForCoarseRubbleMasonry_1stSort">[100]Material!$D$136</definedName>
    <definedName name="M_StoneForCoarseRubbleMasonry_2ndSort">[100]Material!$D$137</definedName>
    <definedName name="M_StoneForRandomRubbleMasonry">[100]Material!$D$138</definedName>
    <definedName name="M_StoneSpalls">[98]Material!$D$144</definedName>
    <definedName name="M_Water">[99]Material!$D$146</definedName>
    <definedName name="MA">[107]Input!$D$36</definedName>
    <definedName name="MAD" localSheetId="5">#REF!</definedName>
    <definedName name="MAD" localSheetId="23">#REF!</definedName>
    <definedName name="MAD" localSheetId="24">#REF!</definedName>
    <definedName name="MAD" localSheetId="0">#REF!</definedName>
    <definedName name="MAD" localSheetId="7">#REF!</definedName>
    <definedName name="MAD">#REF!</definedName>
    <definedName name="Maddy" localSheetId="5">#REF!</definedName>
    <definedName name="Maddy" localSheetId="23">#REF!</definedName>
    <definedName name="Maddy" localSheetId="24">#REF!</definedName>
    <definedName name="Maddy" localSheetId="0">#REF!</definedName>
    <definedName name="Maddy" localSheetId="7">#REF!</definedName>
    <definedName name="Maddy">#REF!</definedName>
    <definedName name="madhu" localSheetId="5">#REF!</definedName>
    <definedName name="madhu" localSheetId="23">#REF!</definedName>
    <definedName name="madhu" localSheetId="24">#REF!</definedName>
    <definedName name="madhu" localSheetId="0">#REF!</definedName>
    <definedName name="madhu" localSheetId="7">#REF!</definedName>
    <definedName name="madhu">#REF!</definedName>
    <definedName name="mal">[108]DATA!$H$67</definedName>
    <definedName name="Male" localSheetId="7">[48]data!#REF!</definedName>
    <definedName name="Male">[48]data!#REF!</definedName>
    <definedName name="MAN">[84]m!$B$149</definedName>
    <definedName name="Mani">[109]Leads!$B$13:$D$113</definedName>
    <definedName name="map">'[26]C-data'!$F$115</definedName>
    <definedName name="MARBLE_STONES">'[53]BUILDING ITEMS'!$C$23:$C$27</definedName>
    <definedName name="mas_hab">[110]mas_hab!$A$1:$L$2239</definedName>
    <definedName name="mason">'[111]Rates SSR 2008-09'!$I$63</definedName>
    <definedName name="mason1">'[33]SSR 2014-15 Rates'!$E$41</definedName>
    <definedName name="mason2">'[33]SSR 2014-15 Rates'!$E$42</definedName>
    <definedName name="MATE">[74]MRATES!$F$36</definedName>
    <definedName name="MATERIAL_CLASS">'[53]PIPES BASIC RATES'!$A$5:$A$1000</definedName>
    <definedName name="Mazdoor">'[33]SSR 2014-15 Rates'!$E$43</definedName>
    <definedName name="Medical" localSheetId="7">[48]data!#REF!</definedName>
    <definedName name="Medical">[48]data!#REF!</definedName>
    <definedName name="metal" localSheetId="5">#REF!</definedName>
    <definedName name="metal" localSheetId="23">#REF!</definedName>
    <definedName name="metal" localSheetId="24">#REF!</definedName>
    <definedName name="metal" localSheetId="0">#REF!</definedName>
    <definedName name="metal" localSheetId="7">#REF!</definedName>
    <definedName name="metal">#REF!</definedName>
    <definedName name="METAL_D">[29]MRATES!$K$30</definedName>
    <definedName name="metal1" localSheetId="7">#REF!</definedName>
    <definedName name="metal1">#REF!</definedName>
    <definedName name="metal11" localSheetId="7">#REF!</definedName>
    <definedName name="metal11">#REF!</definedName>
    <definedName name="metal3" localSheetId="7">#REF!</definedName>
    <definedName name="metal3">#REF!</definedName>
    <definedName name="MILD_6">[112]RMR!$F$30</definedName>
    <definedName name="mix">[113]r!$I$46</definedName>
    <definedName name="MLOAD">[29]MRATES!$X$10</definedName>
    <definedName name="mm">[62]r!$F$4</definedName>
    <definedName name="mn" localSheetId="7">'[114]Lead statement'!#REF!</definedName>
    <definedName name="mn">'[114]Lead statement'!#REF!</definedName>
    <definedName name="MNJ" localSheetId="5">#REF!</definedName>
    <definedName name="MNJ" localSheetId="23">#REF!</definedName>
    <definedName name="MNJ" localSheetId="24">#REF!</definedName>
    <definedName name="MNJ" localSheetId="0">#REF!</definedName>
    <definedName name="MNJ" localSheetId="7">#REF!</definedName>
    <definedName name="MNJ">#REF!</definedName>
    <definedName name="mone">[62]r!$F$2</definedName>
    <definedName name="mone1">[2]r!$F$2</definedName>
    <definedName name="MS">[29]MRATES!$P$51</definedName>
    <definedName name="MSAND">[29]MRATES!$G$7</definedName>
    <definedName name="MSTACK">[29]MRATES!$X$12</definedName>
    <definedName name="mtwo">[62]r!$F$3</definedName>
    <definedName name="mtwo1">[2]r!$F$3</definedName>
    <definedName name="MUNLOAD">[29]MRATES!$X$11</definedName>
    <definedName name="MWL">[52]input!$C$11</definedName>
    <definedName name="mwls">'[89]Nspt-smp-final-ORIGINAL'!$X$8:$X$56</definedName>
    <definedName name="mymax">[115]Levels!$P$5</definedName>
    <definedName name="mymin">[115]Levels!$O$5</definedName>
    <definedName name="n" localSheetId="5">#REF!</definedName>
    <definedName name="n" localSheetId="23">#REF!</definedName>
    <definedName name="n" localSheetId="24">#REF!</definedName>
    <definedName name="n" localSheetId="0">#REF!</definedName>
    <definedName name="n" localSheetId="7">#REF!</definedName>
    <definedName name="n">#REF!</definedName>
    <definedName name="nagara">[116]m!$M$3</definedName>
    <definedName name="nagaraj">[116]m!$M$3</definedName>
    <definedName name="Name" localSheetId="5">#REF!</definedName>
    <definedName name="Name" localSheetId="23">#REF!</definedName>
    <definedName name="Name" localSheetId="24">#REF!</definedName>
    <definedName name="Name" localSheetId="0">#REF!</definedName>
    <definedName name="Name" localSheetId="7">#REF!</definedName>
    <definedName name="Name">#REF!</definedName>
    <definedName name="New" localSheetId="7">[48]data!#REF!</definedName>
    <definedName name="New">[48]data!#REF!</definedName>
    <definedName name="new_111" localSheetId="6">Scheduled_Payment+Extra_Payment</definedName>
    <definedName name="new_111" localSheetId="25">Scheduled_Payment+Extra_Payment</definedName>
    <definedName name="new_111" localSheetId="5">Scheduled_Payment+Extra_Payment</definedName>
    <definedName name="new_111" localSheetId="23">Scheduled_Payment+Extra_Payment</definedName>
    <definedName name="new_111" localSheetId="24">Scheduled_Payment+Extra_Payment</definedName>
    <definedName name="new_111" localSheetId="0">Scheduled_Payment+Extra_Payment</definedName>
    <definedName name="new_111" localSheetId="21">Scheduled_Payment+Extra_Payment</definedName>
    <definedName name="new_111" localSheetId="7">Scheduled_Payment+Extra_Payment</definedName>
    <definedName name="new_111" localSheetId="2">Scheduled_Payment+Extra_Payment</definedName>
    <definedName name="new_111" localSheetId="4">Scheduled_Payment+Extra_Payment</definedName>
    <definedName name="new_111" localSheetId="26">Scheduled_Payment+Extra_Payment</definedName>
    <definedName name="new_111">Scheduled_Payment+Extra_Payment</definedName>
    <definedName name="newdata" localSheetId="5">#REF!</definedName>
    <definedName name="newdata" localSheetId="23">#REF!</definedName>
    <definedName name="newdata" localSheetId="24">#REF!</definedName>
    <definedName name="newdata" localSheetId="0">#REF!</definedName>
    <definedName name="newdata" localSheetId="7">#REF!</definedName>
    <definedName name="newdata" localSheetId="4">#REF!</definedName>
    <definedName name="newdata">#REF!</definedName>
    <definedName name="NH4vorklmg">[64]BALAN1!$F$20</definedName>
    <definedName name="nl">[117]DATA!$B$22</definedName>
    <definedName name="nn">[118]Publicbuilding!$R$46</definedName>
    <definedName name="no">'[71]habs-list'!$B$5:$B$285</definedName>
    <definedName name="NO_1000" localSheetId="5">#REF!</definedName>
    <definedName name="NO_1000" localSheetId="23">#REF!</definedName>
    <definedName name="NO_1000" localSheetId="24">#REF!</definedName>
    <definedName name="NO_1000" localSheetId="0">#REF!</definedName>
    <definedName name="NO_1000" localSheetId="7">#REF!</definedName>
    <definedName name="NO_1000">#REF!</definedName>
    <definedName name="NO_800" localSheetId="5">#REF!</definedName>
    <definedName name="NO_800" localSheetId="23">#REF!</definedName>
    <definedName name="NO_800" localSheetId="24">#REF!</definedName>
    <definedName name="NO_800" localSheetId="0">#REF!</definedName>
    <definedName name="NO_800" localSheetId="7">#REF!</definedName>
    <definedName name="NO_800">#REF!</definedName>
    <definedName name="nodes">[91]nodes!$C$5:$C$115</definedName>
    <definedName name="NOTUSED">'[56]R99 etc'!$A$1:$L$142</definedName>
    <definedName name="nr">[9]DATA!$B$3</definedName>
    <definedName name="NR_136_Found">'[119]Road data'!$K$417</definedName>
    <definedName name="NR_Approachslab">'[119]Road data'!$K$697</definedName>
    <definedName name="NR_backfill">'[119]Road data'!$K$741</definedName>
    <definedName name="NR_Filter">'[119]Road data'!$K$544</definedName>
    <definedName name="NR_HYSD_found">'[119]Road data'!$K$789</definedName>
    <definedName name="NR_HYSD_sub">'[119]Road data'!$K$773</definedName>
    <definedName name="NR_HYSD_super">'[119]Road data'!$K$757</definedName>
    <definedName name="NR_M15_Footing">'[119]Road data'!$K$570</definedName>
    <definedName name="NR_M15_levellingcoarse">'[119]Road data'!$K$721</definedName>
    <definedName name="NR_M15_sub">'[119]Road data'!$K$596</definedName>
    <definedName name="NR_M20_bed">'[119]Road data'!$K$621</definedName>
    <definedName name="NR_M20_slab">'[119]Road data'!$K$646</definedName>
    <definedName name="NR_M30_WC">'[119]Road data'!$K$671</definedName>
    <definedName name="NR_R_300">'[119]Road data'!$K$527</definedName>
    <definedName name="NR_weepholes">'[119]Road data'!$K$849</definedName>
    <definedName name="NUM_MMM" localSheetId="5">#REF!</definedName>
    <definedName name="NUM_MMM" localSheetId="23">#REF!</definedName>
    <definedName name="NUM_MMM" localSheetId="24">#REF!</definedName>
    <definedName name="NUM_MMM" localSheetId="0">#REF!</definedName>
    <definedName name="NUM_MMM" localSheetId="7">#REF!</definedName>
    <definedName name="NUM_MMM">#REF!</definedName>
    <definedName name="Number_of_Payments">#N/A</definedName>
    <definedName name="Nurses" localSheetId="7">'[51]Data.F8.BTR'!#REF!</definedName>
    <definedName name="Nurses">'[51]Data.F8.BTR'!#REF!</definedName>
    <definedName name="nw" localSheetId="5">#REF!</definedName>
    <definedName name="nw" localSheetId="23">#REF!</definedName>
    <definedName name="nw" localSheetId="24">#REF!</definedName>
    <definedName name="nw" localSheetId="0">#REF!</definedName>
    <definedName name="nw" localSheetId="7">#REF!</definedName>
    <definedName name="nw">#REF!</definedName>
    <definedName name="od">'[71]int-Dia-hdpe'!$C$3:$C$27</definedName>
    <definedName name="OH">[74]MRATES!$H$52</definedName>
    <definedName name="OHBRBRACESEVENTOTHIRTEEN" localSheetId="5">#REF!</definedName>
    <definedName name="OHBRBRACESEVENTOTHIRTEEN" localSheetId="23">#REF!</definedName>
    <definedName name="OHBRBRACESEVENTOTHIRTEEN" localSheetId="24">#REF!</definedName>
    <definedName name="OHBRBRACESEVENTOTHIRTEEN" localSheetId="0">#REF!</definedName>
    <definedName name="OHBRBRACESEVENTOTHIRTEEN" localSheetId="7">#REF!</definedName>
    <definedName name="OHBRBRACESEVENTOTHIRTEEN">#REF!</definedName>
    <definedName name="OHBRCOLUMNONETOSIX" localSheetId="5">#REF!</definedName>
    <definedName name="OHBRCOLUMNONETOSIX" localSheetId="23">#REF!</definedName>
    <definedName name="OHBRCOLUMNONETOSIX" localSheetId="24">#REF!</definedName>
    <definedName name="OHBRCOLUMNONETOSIX" localSheetId="0">#REF!</definedName>
    <definedName name="OHBRCOLUMNONETOSIX" localSheetId="7">#REF!</definedName>
    <definedName name="OHBRCOLUMNONETOSIX">#REF!</definedName>
    <definedName name="OHBRCOLUMNSEVENTOTHIRTEEN" localSheetId="5">#REF!</definedName>
    <definedName name="OHBRCOLUMNSEVENTOTHIRTEEN" localSheetId="23">#REF!</definedName>
    <definedName name="OHBRCOLUMNSEVENTOTHIRTEEN" localSheetId="24">#REF!</definedName>
    <definedName name="OHBRCOLUMNSEVENTOTHIRTEEN" localSheetId="0">#REF!</definedName>
    <definedName name="OHBRCOLUMNSEVENTOTHIRTEEN" localSheetId="7">#REF!</definedName>
    <definedName name="OHBRCOLUMNSEVENTOTHIRTEEN">#REF!</definedName>
    <definedName name="OHR">'[120]Leads Entry'!$I$30</definedName>
    <definedName name="ohsrcap" localSheetId="5">#REF!</definedName>
    <definedName name="ohsrcap" localSheetId="23">#REF!</definedName>
    <definedName name="ohsrcap" localSheetId="24">#REF!</definedName>
    <definedName name="ohsrcap" localSheetId="0">#REF!</definedName>
    <definedName name="ohsrcap" localSheetId="7">#REF!</definedName>
    <definedName name="ohsrcap">#REF!</definedName>
    <definedName name="ohsrlls">[91]nodes!$D$5:$D$115</definedName>
    <definedName name="OIU">[72]DATA_PRG!$H$328</definedName>
    <definedName name="ojjlkj">[80]Material!$D$130</definedName>
    <definedName name="OOOEOOOE" localSheetId="5">#REF!</definedName>
    <definedName name="OOOEOOOE" localSheetId="23">#REF!</definedName>
    <definedName name="OOOEOOOE" localSheetId="24">#REF!</definedName>
    <definedName name="OOOEOOOE" localSheetId="0">#REF!</definedName>
    <definedName name="OOOEOOOE" localSheetId="7">#REF!</definedName>
    <definedName name="OOOEOOOE">#REF!</definedName>
    <definedName name="OrderTable" localSheetId="5" hidden="1">#REF!</definedName>
    <definedName name="OrderTable" localSheetId="23" hidden="1">#REF!</definedName>
    <definedName name="OrderTable" localSheetId="24" hidden="1">#REF!</definedName>
    <definedName name="OrderTable" localSheetId="0" hidden="1">#REF!</definedName>
    <definedName name="OrderTable" localSheetId="7" hidden="1">#REF!</definedName>
    <definedName name="OrderTable" hidden="1">#REF!</definedName>
    <definedName name="Packed">[37]General!$K$4</definedName>
    <definedName name="paint">[72]DATA_PRG!$H$345</definedName>
    <definedName name="painter">'[33]SSR 2014-15 Rates'!$E$44</definedName>
    <definedName name="Payment_Date">#N/A</definedName>
    <definedName name="pc" localSheetId="7">#REF!</definedName>
    <definedName name="pc">#REF!</definedName>
    <definedName name="Phone" localSheetId="7">#REF!</definedName>
    <definedName name="Phone">#REF!</definedName>
    <definedName name="Picking_5_to_100_mm_old_metalled_surface_and_sectioning">'[37]Common '!$D$280</definedName>
    <definedName name="PIPE_CL1">[52]CPHEEO!$AO$3:$AV$3</definedName>
    <definedName name="PIPE_ID">[52]CPHEEO!$BK$2:$BK$3</definedName>
    <definedName name="PIPE_ID_CD">[52]CPHEEO!$BL$2:$BL$3</definedName>
    <definedName name="PIPE_TYPE">[52]wh_data_R!$B$377:$B$384</definedName>
    <definedName name="PIPE_TYPE_R">[52]wh_data!$R$2:$R$9</definedName>
    <definedName name="PIPE_TYPES">[52]wh_data!$J$2:$J$9</definedName>
    <definedName name="piperates">'[93]ssr-rates'!$B$2:$J$839</definedName>
    <definedName name="PIPES">[52]CPHEEO!$AY$2:$BH$2</definedName>
    <definedName name="PIPES_CR">[52]CPHEEO!$Z$3:$Z$12</definedName>
    <definedName name="PIPES_E">[52]wh_data_R!$P$195:$P$203</definedName>
    <definedName name="pla">[12]DATA_PRG!$H$252</definedName>
    <definedName name="plasp">[72]DATA_PRG!$H$296</definedName>
    <definedName name="plaster_thick">'[68]data existing_do not delete'!$D$14:$D$16</definedName>
    <definedName name="PLASTERING_WALLS_CEILING">'[53]BACK BONE'!$HL$2:$HL$52</definedName>
    <definedName name="PM_AirCompressor_210cfm">'[99]Plant &amp;  Machinery'!$G$4</definedName>
    <definedName name="PM_BatchMixHMP_46_60THP">'[106]Plant &amp;  Machinery'!$G$5</definedName>
    <definedName name="PM_BatchTypeHMP_30_40">'[98]Plant &amp;  Machinery'!$G$6</definedName>
    <definedName name="PM_BitumenBoilerOilFired_1000">'[98]Plant &amp;  Machinery'!$G$9</definedName>
    <definedName name="PM_BitumenBoilerOilFired_200">'[106]Plant &amp;  Machinery'!$G$8</definedName>
    <definedName name="PM_BitumenEmulsionPressureDistributor">'[106]Plant &amp;  Machinery'!$G$10</definedName>
    <definedName name="PM_ConcreteMixer">'[99]Plant &amp;  Machinery'!$G$11</definedName>
    <definedName name="PM_Dozer_D50">'[99]Plant &amp;  Machinery'!$G$13</definedName>
    <definedName name="PM_ElectricGeneratorSet_125">'[98]Plant &amp;  Machinery'!$G$15</definedName>
    <definedName name="PM_FrontEndLoader_1cum">'[98]Plant &amp;  Machinery'!$G$17</definedName>
    <definedName name="PM_HydraulicBroom">'[106]Plant &amp;  Machinery'!$G$19</definedName>
    <definedName name="PM_HydraulicExcavator_09cum">'[98]Plant &amp;  Machinery'!$G$20</definedName>
    <definedName name="PM_HydraulicSelfPropelledChipSpreader">'[106]Plant &amp;  Machinery'!$G$21</definedName>
    <definedName name="PM_JointCuttingMachine">'[99]Plant &amp;  Machinery'!$G$23</definedName>
    <definedName name="PM_Mixall_6_10t">'[106]Plant &amp;  Machinery'!$G$24</definedName>
    <definedName name="PM_MotorGrader">'[98]Plant &amp;  Machinery'!$G$25</definedName>
    <definedName name="PM_NeedleVibrator">'[99]Plant &amp;  Machinery'!$G$27</definedName>
    <definedName name="PM_PaverFinisher">'[98]Plant &amp;  Machinery'!$G$28</definedName>
    <definedName name="PM_PlateVibrator">'[99]Plant &amp;  Machinery'!$G$30</definedName>
    <definedName name="PM_ScreedVibrator">'[99]Plant &amp;  Machinery'!$G$31</definedName>
    <definedName name="PM_ThreeWheeled_80_100kN_StaticRoller">'[98]Plant &amp;  Machinery'!$G$34</definedName>
    <definedName name="PM_Tipper_55">'[98]Plant &amp;  Machinery'!$G$45</definedName>
    <definedName name="PM_Tractor_Rotavator">'[105]Plant &amp;  Machinery'!$G$49</definedName>
    <definedName name="PM_Tractor_Trolley">'[99]Plant &amp;  Machinery'!$G$48</definedName>
    <definedName name="PM_Truck">'[121]Plant &amp;  Machinery'!$G$50</definedName>
    <definedName name="PM_VibratoryRoller_80_100kN">'[106]Plant &amp;  Machinery'!$G$51</definedName>
    <definedName name="PM_WaterTanker_6kl">'[99]Plant &amp;  Machinery'!$G$53</definedName>
    <definedName name="PMS">[87]m1!$D$30</definedName>
    <definedName name="POIN">[9]DATA!$H$182</definedName>
    <definedName name="Polished_Shahabad_slabs_of_Tandur_25_4mm_white">NA()</definedName>
    <definedName name="pp">'[122]pvc-pipe-rates'!$B$8:$B$27</definedName>
    <definedName name="ppp" localSheetId="5" hidden="1">{#N/A,#N/A,FALSE,"no"}</definedName>
    <definedName name="ppp" localSheetId="23" hidden="1">{#N/A,#N/A,FALSE,"no"}</definedName>
    <definedName name="ppp" localSheetId="24" hidden="1">{#N/A,#N/A,FALSE,"no"}</definedName>
    <definedName name="ppp" localSheetId="0" hidden="1">{#N/A,#N/A,FALSE,"no"}</definedName>
    <definedName name="ppp" localSheetId="4" hidden="1">{#N/A,#N/A,FALSE,"no"}</definedName>
    <definedName name="ppp" hidden="1">{#N/A,#N/A,FALSE,"no"}</definedName>
    <definedName name="PPPPP" localSheetId="7">#REF!</definedName>
    <definedName name="PPPPP">#REF!</definedName>
    <definedName name="pr">[123]id!$A$3:$E$449</definedName>
    <definedName name="PR_Habcode_16_Dig" localSheetId="5">#REF!</definedName>
    <definedName name="PR_Habcode_16_Dig" localSheetId="23">#REF!</definedName>
    <definedName name="PR_Habcode_16_Dig" localSheetId="24">#REF!</definedName>
    <definedName name="PR_Habcode_16_Dig" localSheetId="0">#REF!</definedName>
    <definedName name="PR_Habcode_16_Dig" localSheetId="7">#REF!</definedName>
    <definedName name="PR_Habcode_16_Dig">#REF!</definedName>
    <definedName name="Prasad" localSheetId="5">#REF!</definedName>
    <definedName name="Prasad" localSheetId="23">#REF!</definedName>
    <definedName name="Prasad" localSheetId="24">#REF!</definedName>
    <definedName name="Prasad" localSheetId="0">#REF!</definedName>
    <definedName name="Prasad" localSheetId="7">#REF!</definedName>
    <definedName name="Prasad">#REF!</definedName>
    <definedName name="praveen">[124]sand!$A$1:$N$206</definedName>
    <definedName name="PRC" localSheetId="5">#REF!</definedName>
    <definedName name="PRC" localSheetId="23">#REF!</definedName>
    <definedName name="PRC" localSheetId="24">#REF!</definedName>
    <definedName name="PRC" localSheetId="0">#REF!</definedName>
    <definedName name="PRC" localSheetId="7">#REF!</definedName>
    <definedName name="PRC">#REF!</definedName>
    <definedName name="_xlnm.Print_Area" localSheetId="6">'Abstract (2)'!$A$1:$C$35</definedName>
    <definedName name="_xlnm.Print_Area" localSheetId="25">'Abstract (3)'!$A$1:$E$37</definedName>
    <definedName name="_xlnm.Print_Area" localSheetId="5">'GA (2)'!$A$1:$K$40</definedName>
    <definedName name="_xlnm.Print_Area" localSheetId="23">'GA (3)'!$A$1:$K$40</definedName>
    <definedName name="_xlnm.Print_Area" localSheetId="0">NA!$A$1:$J$40</definedName>
    <definedName name="_xlnm.Print_Area" localSheetId="21">Print!$A$1:$O$480</definedName>
    <definedName name="_xlnm.Print_Area" localSheetId="7">RE!$B$1:$P$560</definedName>
    <definedName name="_xlnm.Print_Area" localSheetId="2">'RE-CS'!$B$1:$R$589</definedName>
    <definedName name="_xlnm.Print_Area" localSheetId="4">'seignorage '!$B$1:$T$60</definedName>
    <definedName name="_xlnm.Print_Area" localSheetId="3">Sheet5!$B$5:$D$15</definedName>
    <definedName name="_xlnm.Print_Area" localSheetId="26">'Sheet5 (2)'!$B$5:$E$31</definedName>
    <definedName name="_xlnm.Print_Area">#REF!</definedName>
    <definedName name="Print_Area_MI" localSheetId="5">#REF!</definedName>
    <definedName name="Print_Area_MI" localSheetId="23">#REF!</definedName>
    <definedName name="Print_Area_MI" localSheetId="24">#REF!</definedName>
    <definedName name="Print_Area_MI" localSheetId="0">#REF!</definedName>
    <definedName name="Print_Area_MI" localSheetId="7">#REF!</definedName>
    <definedName name="Print_Area_MI">#REF!</definedName>
    <definedName name="Print_Area_MI_12" localSheetId="5">#REF!</definedName>
    <definedName name="Print_Area_MI_12" localSheetId="23">#REF!</definedName>
    <definedName name="Print_Area_MI_12" localSheetId="24">#REF!</definedName>
    <definedName name="Print_Area_MI_12" localSheetId="0">#REF!</definedName>
    <definedName name="Print_Area_MI_12" localSheetId="7">#REF!</definedName>
    <definedName name="Print_Area_MI_12">#REF!</definedName>
    <definedName name="Print_Area_MI_3" localSheetId="7">#REF!</definedName>
    <definedName name="Print_Area_MI_3">#REF!</definedName>
    <definedName name="Print_Area_MI_6" localSheetId="7">#REF!</definedName>
    <definedName name="Print_Area_MI_6">#REF!</definedName>
    <definedName name="Print_Area_MI_9" localSheetId="7">#REF!</definedName>
    <definedName name="Print_Area_MI_9">#REF!</definedName>
    <definedName name="Print_Area_Reset">#N/A</definedName>
    <definedName name="_xlnm.Print_Titles" localSheetId="8">CIVIL1!$2:$4</definedName>
    <definedName name="_xlnm.Print_Titles" localSheetId="9">'ELE1'!$2:$4</definedName>
    <definedName name="_xlnm.Print_Titles" localSheetId="5">'GA (2)'!$3:$3</definedName>
    <definedName name="_xlnm.Print_Titles" localSheetId="23">'GA (3)'!$3:$3</definedName>
    <definedName name="_xlnm.Print_Titles" localSheetId="24">'GA (4)'!$3:$3</definedName>
    <definedName name="_xlnm.Print_Titles" localSheetId="0">NA!$3:$3</definedName>
    <definedName name="_xlnm.Print_Titles" localSheetId="21">Print!$1:$4</definedName>
    <definedName name="_xlnm.Print_Titles" localSheetId="7">RE!$2:$3</definedName>
    <definedName name="_xlnm.Print_Titles" localSheetId="2">'RE-CS'!$2:$3</definedName>
    <definedName name="_xlnm.Print_Titles" localSheetId="4">'seignorage '!$1:$3</definedName>
    <definedName name="ProdForm" localSheetId="5" hidden="1">#REF!</definedName>
    <definedName name="ProdForm" localSheetId="23" hidden="1">#REF!</definedName>
    <definedName name="ProdForm" localSheetId="24" hidden="1">#REF!</definedName>
    <definedName name="ProdForm" localSheetId="0" hidden="1">#REF!</definedName>
    <definedName name="ProdForm" localSheetId="7" hidden="1">#REF!</definedName>
    <definedName name="ProdForm" hidden="1">#REF!</definedName>
    <definedName name="Product" localSheetId="5" hidden="1">#REF!</definedName>
    <definedName name="Product" localSheetId="23" hidden="1">#REF!</definedName>
    <definedName name="Product" localSheetId="24" hidden="1">#REF!</definedName>
    <definedName name="Product" localSheetId="0" hidden="1">#REF!</definedName>
    <definedName name="Product" localSheetId="7" hidden="1">#REF!</definedName>
    <definedName name="Product" hidden="1">#REF!</definedName>
    <definedName name="PROS_LPM">[52]input!$H$9</definedName>
    <definedName name="PROS_MLD">[52]input!$K$9</definedName>
    <definedName name="PROS_PERIOD">[52]input!$C$5</definedName>
    <definedName name="PROS_POP">[52]input!$F$9</definedName>
    <definedName name="PROS_YEAR">[52]input!$C$9</definedName>
    <definedName name="prsrhds">[125]t_prsr!$A$3:$H$60</definedName>
    <definedName name="PSC_C">[52]wh_data_R!$D$335:$J$346</definedName>
    <definedName name="PSC_CL">[52]wh_data_R!$D$334:$J$334</definedName>
    <definedName name="PSC_CL_RATES">[52]wh_data!$M$119:$T$119</definedName>
    <definedName name="PSC_CLL">[52]wh_data_R!$W$378:$Y$383</definedName>
    <definedName name="PSC_CLR">[52]wh_data!$L$119:$O$119</definedName>
    <definedName name="PSC_CLS">[52]wh_data_R!$N$1440:$N$1445</definedName>
    <definedName name="PSC_D_R">[52]CPHEEO!$BC$3:$BC$14</definedName>
    <definedName name="PSC_D_RATES">'[65]PSC REVISED'!$C$9:$K$9</definedName>
    <definedName name="PSC_DC">[52]wh_data_R!$A$121:$A$132</definedName>
    <definedName name="PSC_DR">[52]wh_data!$L$120:$L$126</definedName>
    <definedName name="PSC_FR_10KG">'[65]PSC REVISED'!$C$46:$K$46</definedName>
    <definedName name="PSC_FR_12KG">'[65]PSC REVISED'!$C$62:$K$62</definedName>
    <definedName name="PSC_FR_14KG">'[65]PSC REVISED'!$C$77:$K$77</definedName>
    <definedName name="PSC_FR_16KG">'[65]PSC REVISED'!$C$92:$K$92</definedName>
    <definedName name="PSC_FR_6KG">'[65]PSC REVISED'!$C$18:$K$18</definedName>
    <definedName name="PSC_FR_8KG">'[65]PSC REVISED'!$C$32:$K$32</definedName>
    <definedName name="PSC_G">[52]wh_data_R!$O$1440:$O$1445</definedName>
    <definedName name="PSC_P">[52]wh_data_R!$P$1440:$P$1445</definedName>
    <definedName name="PSC_RATES">[52]wh_data!$L$120:$O$126</definedName>
    <definedName name="PSC_T">[52]wh_data!$A$120:$G$129</definedName>
    <definedName name="PUMPSET_COST">[52]CPHEEO!$C$11</definedName>
    <definedName name="PUMPSET_LIFE">[52]CPHEEO!$C$13</definedName>
    <definedName name="PV">[125]PVC_dia!$A$26:$L$38</definedName>
    <definedName name="pvc">[126]detls!$A$26:$O$38</definedName>
    <definedName name="PVC_CL">[52]wh_data_R!$D$231:$G$231</definedName>
    <definedName name="PVC_CL_RATES">[52]wh_data!$M$20:$O$20</definedName>
    <definedName name="PVC_CLR">[52]wh_data!$L$20:$O$20</definedName>
    <definedName name="PVC_CLS">[52]wh_data_R!$AH$1440:$AH$1442</definedName>
    <definedName name="PVC_D_R">[52]CPHEEO!$AY$3:$AY$15</definedName>
    <definedName name="PVC_D_RATES">[65]pvc!$C$23:$O$23</definedName>
    <definedName name="PVC_DC">[52]wh_data_R!$A$21:$A$33</definedName>
    <definedName name="PVC_DL_RANGE">[52]CPHEEO!$AY$3:$AY$16</definedName>
    <definedName name="PVC_DR">[52]wh_data!$L$21:$L$33</definedName>
    <definedName name="PVC_FR_10KG">[65]pvc!$C$60:$O$60</definedName>
    <definedName name="PVC_FR_4KG">[65]pvc!$C$31:$O$31</definedName>
    <definedName name="PVC_FR_6KG">[65]pvc!$C$45:$O$45</definedName>
    <definedName name="PVC_G">[52]wh_data_R!$AI$1440:$AI$1442</definedName>
    <definedName name="PVC_ID">[52]wh_data_R!$L$21:$L$33</definedName>
    <definedName name="PVC_ID_CL">[52]wh_data_R!$L$20:$O$20</definedName>
    <definedName name="PVC_IDS">[52]wh_data_R!$L$21:$O$33</definedName>
    <definedName name="PVC_PIPES">'[53]PIPES BASIC RATES'!$A$5:$A$60</definedName>
    <definedName name="pvc_specials" localSheetId="5">#REF!</definedName>
    <definedName name="pvc_specials" localSheetId="23">#REF!</definedName>
    <definedName name="pvc_specials" localSheetId="24">#REF!</definedName>
    <definedName name="pvc_specials" localSheetId="0">#REF!</definedName>
    <definedName name="pvc_specials" localSheetId="7">#REF!</definedName>
    <definedName name="pvc_specials">#REF!</definedName>
    <definedName name="PVC_T">[52]wh_data!$A$21:$D$33</definedName>
    <definedName name="PVCid10.0">'[71]int-Dia-pvc'!$H$3:$H$27</definedName>
    <definedName name="PVCid10_0">NA()</definedName>
    <definedName name="PVCid4.0">'[71]int-Dia-pvc'!$E$3:$E$27</definedName>
    <definedName name="PVCid4_0">NA()</definedName>
    <definedName name="PVCid6.0">'[71]int-Dia-pvc'!$F$3:$F$27</definedName>
    <definedName name="PVCid6_0">NA()</definedName>
    <definedName name="PVCid8.0">'[71]int-Dia-pvc'!$G$3:$G$27</definedName>
    <definedName name="PVCid8_0">NA()</definedName>
    <definedName name="PVCod">'[71]int-Dia-pvc'!$C$3:$C$27</definedName>
    <definedName name="pvcpvrate">'[93]pvc-rates'!$C$7:$I$46</definedName>
    <definedName name="pvcrates">'[94]pvc-pipe-rates'!$I$30:$Z$35</definedName>
    <definedName name="pvcsaddle">[66]Sheet1!$B$98:$B$102</definedName>
    <definedName name="pvcwts">'[93]PVC weights'!$B$1:$F$40</definedName>
    <definedName name="pw">'[26]C-data'!$F$86</definedName>
    <definedName name="q" localSheetId="7">#REF!</definedName>
    <definedName name="q">#REF!</definedName>
    <definedName name="Q_CD_EW" localSheetId="7">#REF!</definedName>
    <definedName name="Q_CD_EW">#REF!</definedName>
    <definedName name="Q_CD_M10_BODY" localSheetId="7">#REF!</definedName>
    <definedName name="Q_CD_M10_BODY">#REF!</definedName>
    <definedName name="Q_CD_M10_FOUN" localSheetId="7">#REF!</definedName>
    <definedName name="Q_CD_M10_FOUN">#REF!</definedName>
    <definedName name="Q_EW_F" localSheetId="7">[127]R_Det!#REF!</definedName>
    <definedName name="Q_EW_F">[127]R_Det!#REF!</definedName>
    <definedName name="Q_EW_S" localSheetId="7">[127]R_Det!#REF!</definedName>
    <definedName name="Q_EW_S">[127]R_Det!#REF!</definedName>
    <definedName name="Q_GRAVEL_SHOLDERS" localSheetId="7">[127]R_Det!#REF!</definedName>
    <definedName name="Q_GRAVEL_SHOLDERS">[127]R_Det!#REF!</definedName>
    <definedName name="Q_GSB" localSheetId="7">[127]R_Det!#REF!</definedName>
    <definedName name="Q_GSB">[127]R_Det!#REF!</definedName>
    <definedName name="Q_MSS">[43]R_Det!$I$48</definedName>
    <definedName name="q_pick" localSheetId="7">[127]R_Det!#REF!</definedName>
    <definedName name="q_pick">[127]R_Det!#REF!</definedName>
    <definedName name="Q_SCSD" localSheetId="7">[127]R_Det!#REF!</definedName>
    <definedName name="Q_SCSD">[127]R_Det!#REF!</definedName>
    <definedName name="Q_SDBC" localSheetId="7">[127]R_Det!#REF!</definedName>
    <definedName name="Q_SDBC">[127]R_Det!#REF!</definedName>
    <definedName name="Q_TACK" localSheetId="7">[127]R_Det!#REF!</definedName>
    <definedName name="Q_TACK">[127]R_Det!#REF!</definedName>
    <definedName name="Q_WBM2" localSheetId="7">[127]R_Det!#REF!</definedName>
    <definedName name="Q_WBM2">[127]R_Det!#REF!</definedName>
    <definedName name="Q_WBM3" localSheetId="7">[127]R_Det!#REF!</definedName>
    <definedName name="Q_WBM3">[127]R_Det!#REF!</definedName>
    <definedName name="QQ">[87]m1!$D$9</definedName>
    <definedName name="qqq" localSheetId="5">#REF!</definedName>
    <definedName name="qqq" localSheetId="23">#REF!</definedName>
    <definedName name="qqq" localSheetId="24">#REF!</definedName>
    <definedName name="qqq" localSheetId="0">#REF!</definedName>
    <definedName name="qqq" localSheetId="7">#REF!</definedName>
    <definedName name="qqq">#REF!</definedName>
    <definedName name="qqww" localSheetId="5">#REF!</definedName>
    <definedName name="qqww" localSheetId="23">#REF!</definedName>
    <definedName name="qqww" localSheetId="24">#REF!</definedName>
    <definedName name="qqww" localSheetId="0">#REF!</definedName>
    <definedName name="qqww" localSheetId="7">#REF!</definedName>
    <definedName name="qqww">#REF!</definedName>
    <definedName name="qr">'[33]Lead statement'!$P$10</definedName>
    <definedName name="QRückläufe">[64]BALAN1!$E$10</definedName>
    <definedName name="QSchlamwasser_Dauer">[64]BALAN1!$E$54</definedName>
    <definedName name="QUERY2" localSheetId="7">[128]data!#REF!</definedName>
    <definedName name="QUERY2">[128]data!#REF!</definedName>
    <definedName name="R_136_Bodywalls">'[129]Road data'!$K$399</definedName>
    <definedName name="R_136_Found">'[129]Road data'!$K$374</definedName>
    <definedName name="R_148_belowcc">'[129]Road data'!$K$285</definedName>
    <definedName name="R_BackFill">'[129]Road data'!$K$699</definedName>
    <definedName name="R_BetweenBodywalls">'[129]Road data'!$K$466</definedName>
    <definedName name="R_BM" localSheetId="7">'[50]Road data'!#REF!</definedName>
    <definedName name="R_BM">'[50]Road data'!#REF!</definedName>
    <definedName name="r_det">[50]R_Det!$I$31</definedName>
    <definedName name="R_Diversion_Road" localSheetId="7">'[130]Road data'!#REF!</definedName>
    <definedName name="R_Diversion_Road">'[130]Road data'!#REF!</definedName>
    <definedName name="R_EW_Car" localSheetId="7">'[50]Road data'!#REF!</definedName>
    <definedName name="R_EW_Car">'[50]Road data'!#REF!</definedName>
    <definedName name="R_EW_FMC_Car">'[130]Road data'!$K$49</definedName>
    <definedName name="R_EW_FMC_Side">'[50]Road data'!$K$30</definedName>
    <definedName name="R_EW_Form_OMC">'[129]Road data'!$K$58</definedName>
    <definedName name="R_EW_Man" localSheetId="7">'[130]Road data'!#REF!</definedName>
    <definedName name="R_EW_Man">'[130]Road data'!#REF!</definedName>
    <definedName name="R_EW_OMC_Car" localSheetId="7">'[50]Road data'!#REF!</definedName>
    <definedName name="R_EW_OMC_Car">'[50]Road data'!#REF!</definedName>
    <definedName name="R_EW_OMC_Side" localSheetId="7">'[50]Road data'!#REF!</definedName>
    <definedName name="R_EW_OMC_Side">'[50]Road data'!#REF!</definedName>
    <definedName name="R_EW_Side_OMC">'[129]Road data'!$K$30</definedName>
    <definedName name="R_EW_Trench">'[131]Road data'!$K$13</definedName>
    <definedName name="R_Filter">'[129]Road data'!$K$502</definedName>
    <definedName name="R_Gravel_Bedding">'[43]Road data'!$K$354</definedName>
    <definedName name="R_Gravel_between">'[131]Road data'!$K$356</definedName>
    <definedName name="R_Gravel_Pipebedding">'[131]Road data'!$K$299</definedName>
    <definedName name="R_Gravel_Quardrent" localSheetId="7">'[130]Road data'!#REF!</definedName>
    <definedName name="R_Gravel_Quardrent">'[130]Road data'!#REF!</definedName>
    <definedName name="R_GravelBedding">'[129]Road data'!$K$351</definedName>
    <definedName name="R_GravelShoulders">'[50]Road data'!$K$251</definedName>
    <definedName name="R_GSB">'[130]Road data'!$K$77</definedName>
    <definedName name="R_HP_1000">'[132]Road data'!$K$446</definedName>
    <definedName name="R_HP_600" localSheetId="7">'[50]Road data'!#REF!</definedName>
    <definedName name="R_HP_600">'[50]Road data'!#REF!</definedName>
    <definedName name="R_HP_800">'[132]Road data'!$K$432</definedName>
    <definedName name="R_HPL_600" localSheetId="7">'[50]Road data'!#REF!</definedName>
    <definedName name="R_HPL_600">'[50]Road data'!#REF!</definedName>
    <definedName name="R_HPL_800">'[131]Road data'!$K$322</definedName>
    <definedName name="R_HYSD_Found">'[129]Road data'!$K$747</definedName>
    <definedName name="R_HYSD_sub">'[129]Road data'!$K$731</definedName>
    <definedName name="R_HYSD_Super" localSheetId="7">'[50]Road data'!#REF!</definedName>
    <definedName name="R_HYSD_Super">'[50]Road data'!#REF!</definedName>
    <definedName name="R_M10_base" localSheetId="7">'[130]Road data'!#REF!</definedName>
    <definedName name="R_M10_base">'[130]Road data'!#REF!</definedName>
    <definedName name="R_M10_bCC" localSheetId="7">'[50]Road data'!#REF!</definedName>
    <definedName name="R_M10_bCC">'[50]Road data'!#REF!</definedName>
    <definedName name="R_M10_bodywalls">'[131]Road data'!$K$286</definedName>
    <definedName name="R_M10_drains" localSheetId="7">'[130]Road data'!#REF!</definedName>
    <definedName name="R_M10_drains">'[130]Road data'!#REF!</definedName>
    <definedName name="R_M10_found">'[131]Road data'!$K$275</definedName>
    <definedName name="R_M15_dividers" localSheetId="7">'[130]Road data'!#REF!</definedName>
    <definedName name="R_M15_dividers">'[130]Road data'!#REF!</definedName>
    <definedName name="R_M15_Foot">'[129]Road data'!$K$528</definedName>
    <definedName name="R_M15_footing" localSheetId="7">'[50]Road data'!#REF!</definedName>
    <definedName name="R_M15_footing">'[50]Road data'!#REF!</definedName>
    <definedName name="R_M15_LevellingCoarse">'[129]Road data'!$K$679</definedName>
    <definedName name="R_M15_SUB" localSheetId="7">'[50]Road data'!#REF!</definedName>
    <definedName name="R_M15_SUB">'[50]Road data'!#REF!</definedName>
    <definedName name="R_M20_Bed">'[129]Road data'!$K$579</definedName>
    <definedName name="R_M20_BedBack" localSheetId="7">'[50]Road data'!#REF!</definedName>
    <definedName name="R_M20_BedBack">'[50]Road data'!#REF!</definedName>
    <definedName name="R_M20_COVER" localSheetId="7">'[50]Road data'!#REF!</definedName>
    <definedName name="R_M20_COVER">'[50]Road data'!#REF!</definedName>
    <definedName name="R_M20_DECKSLAB" localSheetId="7">'[50]Road data'!#REF!</definedName>
    <definedName name="R_M20_DECKSLAB">'[50]Road data'!#REF!</definedName>
    <definedName name="R_M20_slab">'[129]Road data'!$K$604</definedName>
    <definedName name="R_M25_ApproachSlab" localSheetId="7">'[50]Road data'!#REF!</definedName>
    <definedName name="R_M25_ApproachSlab">'[50]Road data'!#REF!</definedName>
    <definedName name="R_M30_WC" localSheetId="7">'[50]Road data'!#REF!</definedName>
    <definedName name="R_M30_WC">'[50]Road data'!#REF!</definedName>
    <definedName name="R_M35_CC" localSheetId="7">'[130]Road data'!#REF!</definedName>
    <definedName name="R_M35_CC">'[130]Road data'!#REF!</definedName>
    <definedName name="R_M35_FlyAsh" localSheetId="7">'[50]Road data'!#REF!</definedName>
    <definedName name="R_M35_FlyAsh">'[50]Road data'!#REF!</definedName>
    <definedName name="R_Mild" localSheetId="7">'[50]Road data'!#REF!</definedName>
    <definedName name="R_Mild">'[50]Road data'!#REF!</definedName>
    <definedName name="R_MSS">'[129]Road data'!$K$244</definedName>
    <definedName name="R_Painting" localSheetId="7">'[50]Road data'!#REF!</definedName>
    <definedName name="R_Painting">'[50]Road data'!#REF!</definedName>
    <definedName name="R_Pick">'[50]Road data'!$K$89</definedName>
    <definedName name="R_Plastering" localSheetId="7">'[50]Road data'!#REF!</definedName>
    <definedName name="R_Plastering">'[50]Road data'!#REF!</definedName>
    <definedName name="R_R300">'[129]Road data'!$K$484</definedName>
    <definedName name="R_Rev_A300" localSheetId="7">'[130]Road data'!#REF!</definedName>
    <definedName name="R_Rev_A300">'[130]Road data'!#REF!</definedName>
    <definedName name="R_Rev_Q300" localSheetId="7">'[130]Road data'!#REF!</definedName>
    <definedName name="R_Rev_Q300">'[130]Road data'!#REF!</definedName>
    <definedName name="R_SandFILLING" localSheetId="7">'[50]Road data'!#REF!</definedName>
    <definedName name="R_SandFILLING">'[50]Road data'!#REF!</definedName>
    <definedName name="R_Scar_BT" localSheetId="7">'[50]Road data'!#REF!</definedName>
    <definedName name="R_Scar_BT">'[50]Road data'!#REF!</definedName>
    <definedName name="R_Scar_GSB" localSheetId="7">'[50]Road data'!#REF!</definedName>
    <definedName name="R_Scar_GSB">'[50]Road data'!#REF!</definedName>
    <definedName name="R_Scarf">'[129]Road data'!$K$97</definedName>
    <definedName name="R_SCSD">'[129]Road data'!$K$198</definedName>
    <definedName name="R_SCSD_6070">'[50]Road data'!$K$173</definedName>
    <definedName name="R_SCSD_80100" localSheetId="7">'[50]Road data'!#REF!</definedName>
    <definedName name="R_SCSD_80100">'[50]Road data'!#REF!</definedName>
    <definedName name="R_SDBC">'[50]Road data'!$K$234</definedName>
    <definedName name="R_shoulders">'[129]Road data'!$K$263</definedName>
    <definedName name="R_Tack">'[50]Road data'!$K$197</definedName>
    <definedName name="R_WBM_G2">'[129]Road data'!$K$121</definedName>
    <definedName name="R_WBM_G3">'[129]Road data'!$K$144</definedName>
    <definedName name="R_WBM2" localSheetId="7">'[50]Road data'!#REF!</definedName>
    <definedName name="R_WBM2">'[50]Road data'!#REF!</definedName>
    <definedName name="R_WBM2_HS">'[50]Road data'!$K$116</definedName>
    <definedName name="R_WBM2_HVR" localSheetId="7">'[50]Road data'!#REF!</definedName>
    <definedName name="R_WBM2_HVR">'[50]Road data'!#REF!</definedName>
    <definedName name="R_WBM2_MCS" localSheetId="7">'[50]Road data'!#REF!</definedName>
    <definedName name="R_WBM2_MCS">'[50]Road data'!#REF!</definedName>
    <definedName name="R_WBM3" localSheetId="7">'[50]Road data'!#REF!</definedName>
    <definedName name="R_WBM3">'[50]Road data'!#REF!</definedName>
    <definedName name="R_WBM3_HS">'[50]Road data'!$K$142</definedName>
    <definedName name="R_WBM3_HVR" localSheetId="7">'[50]Road data'!#REF!</definedName>
    <definedName name="R_WBM3_HVR">'[50]Road data'!#REF!</definedName>
    <definedName name="R_WBM3_MCS" localSheetId="7">'[50]Road data'!#REF!</definedName>
    <definedName name="R_WBM3_MCS">'[50]Road data'!#REF!</definedName>
    <definedName name="R_Weepholes" localSheetId="7">'[50]Road data'!#REF!</definedName>
    <definedName name="R_Weepholes">'[50]Road data'!#REF!</definedName>
    <definedName name="R_WMM" localSheetId="7">'[50]Road data'!#REF!</definedName>
    <definedName name="R_WMM">'[50]Road data'!#REF!</definedName>
    <definedName name="raf">[83]Material!$D$130</definedName>
    <definedName name="raffs">'[83]Plant &amp;  Machinery'!$G$13</definedName>
    <definedName name="rafi">'[83]Plant &amp;  Machinery'!$G$4</definedName>
    <definedName name="raju">[83]Material!$D$126</definedName>
    <definedName name="ram">[83]Material!$D$129</definedName>
    <definedName name="raod" localSheetId="7">[54]Lead!#REF!</definedName>
    <definedName name="raod">[54]Lead!#REF!</definedName>
    <definedName name="rat">[83]Material!$D$51</definedName>
    <definedName name="rate12">'[8]lead-st'!$L$9</definedName>
    <definedName name="rate20">'[8]lead-st'!$L$8</definedName>
    <definedName name="rate40">'[8]lead-st'!$L$7</definedName>
    <definedName name="ratecrs">'[8]lead-st'!$L$12</definedName>
    <definedName name="raterough">'[8]lead-st'!$L$13</definedName>
    <definedName name="raterr">'[8]lead-st'!$L$11</definedName>
    <definedName name="rates" localSheetId="5">#REF!</definedName>
    <definedName name="rates" localSheetId="23">#REF!</definedName>
    <definedName name="rates" localSheetId="24">#REF!</definedName>
    <definedName name="rates" localSheetId="0">#REF!</definedName>
    <definedName name="rates" localSheetId="7">#REF!</definedName>
    <definedName name="rates">#REF!</definedName>
    <definedName name="rates1" localSheetId="5">#REF!</definedName>
    <definedName name="rates1" localSheetId="23">#REF!</definedName>
    <definedName name="rates1" localSheetId="24">#REF!</definedName>
    <definedName name="rates1" localSheetId="0">#REF!</definedName>
    <definedName name="rates1" localSheetId="7">#REF!</definedName>
    <definedName name="rates1">#REF!</definedName>
    <definedName name="rates11" localSheetId="5">#REF!</definedName>
    <definedName name="rates11" localSheetId="23">#REF!</definedName>
    <definedName name="rates11" localSheetId="24">#REF!</definedName>
    <definedName name="rates11" localSheetId="0">#REF!</definedName>
    <definedName name="rates11" localSheetId="7">#REF!</definedName>
    <definedName name="rates11">#REF!</definedName>
    <definedName name="rates4" localSheetId="7">#REF!</definedName>
    <definedName name="rates4">#REF!</definedName>
    <definedName name="ratesand">'[8]lead-st'!$L$10</definedName>
    <definedName name="Ravu" localSheetId="5">#REF!</definedName>
    <definedName name="Ravu" localSheetId="23">#REF!</definedName>
    <definedName name="Ravu" localSheetId="24">#REF!</definedName>
    <definedName name="Ravu" localSheetId="0">#REF!</definedName>
    <definedName name="Ravu" localSheetId="7">#REF!</definedName>
    <definedName name="Ravu">#REF!</definedName>
    <definedName name="rax">[83]Material!$D$47</definedName>
    <definedName name="rb">'[26]C-data'!$F$112</definedName>
    <definedName name="RCArea" localSheetId="7" hidden="1">#REF!</definedName>
    <definedName name="RCArea" hidden="1">#REF!</definedName>
    <definedName name="RCC_CLL">[52]wh_data_R!$AL$1440:$AN$1441</definedName>
    <definedName name="RCC_D_R">[52]CPHEEO!$BG$3:$BG$13</definedName>
    <definedName name="rcc_mix">'[68]data existing_do not delete'!$F$14:$F$15</definedName>
    <definedName name="RCC_NP_CLASS_PIPES">'[53]RCC S.S PIPES NP CLASS'!$A$23:$A$83</definedName>
    <definedName name="RCC_PR_CLASS_PIPES">'[53]RCC S.S PR CLASS'!$A$24:$A$77</definedName>
    <definedName name="rcc_vrcc_mix">'[68]data existing_do not delete'!$G$14:$G$17</definedName>
    <definedName name="RE" localSheetId="5">#REF!</definedName>
    <definedName name="RE" localSheetId="23">#REF!</definedName>
    <definedName name="RE" localSheetId="24">#REF!</definedName>
    <definedName name="RE" localSheetId="0">#REF!</definedName>
    <definedName name="RE" localSheetId="7">#REF!</definedName>
    <definedName name="RE">#REF!</definedName>
    <definedName name="REFIL">[9]DATA!$H$189</definedName>
    <definedName name="Repalle_Sub">[133]quarry!$A$5:$AA$337</definedName>
    <definedName name="rerfdsfsdfd">'[83]Plant &amp;  Machinery'!$G$4</definedName>
    <definedName name="rfgsdg" localSheetId="5">#REF!</definedName>
    <definedName name="rfgsdg" localSheetId="23">#REF!</definedName>
    <definedName name="rfgsdg" localSheetId="24">#REF!</definedName>
    <definedName name="rfgsdg" localSheetId="0">#REF!</definedName>
    <definedName name="rfgsdg" localSheetId="7">#REF!</definedName>
    <definedName name="rfgsdg">#REF!</definedName>
    <definedName name="rggdg" localSheetId="5">#REF!</definedName>
    <definedName name="rggdg" localSheetId="23">#REF!</definedName>
    <definedName name="rggdg" localSheetId="24">#REF!</definedName>
    <definedName name="rggdg" localSheetId="0">#REF!</definedName>
    <definedName name="rggdg" localSheetId="7">#REF!</definedName>
    <definedName name="rggdg">#REF!</definedName>
    <definedName name="road" localSheetId="5">[54]Lead!#REF!</definedName>
    <definedName name="road" localSheetId="23">[54]Lead!#REF!</definedName>
    <definedName name="road" localSheetId="24">[54]Lead!#REF!</definedName>
    <definedName name="road" localSheetId="0">[54]Lead!#REF!</definedName>
    <definedName name="road" localSheetId="7">[54]Lead!#REF!</definedName>
    <definedName name="road">[54]Lead!#REF!</definedName>
    <definedName name="Road_Sections_list">'[56]Trunk unpaved'!$A$2:$L$233</definedName>
    <definedName name="roar1" localSheetId="7">[54]Lead!#REF!</definedName>
    <definedName name="roar1">[54]Lead!#REF!</definedName>
    <definedName name="ROUGH">[29]MRATES!$G$11</definedName>
    <definedName name="rrg">[134]r!$F$7</definedName>
    <definedName name="rrotg">'[135]Lead statement'!$P$16</definedName>
    <definedName name="rrr">'[80]Plant &amp;  Machinery'!$G$4</definedName>
    <definedName name="rrrate">'[8]lead-st'!$L$11</definedName>
    <definedName name="RRRR" localSheetId="5">#REF!</definedName>
    <definedName name="RRRR" localSheetId="23">#REF!</definedName>
    <definedName name="RRRR" localSheetId="24">#REF!</definedName>
    <definedName name="RRRR" localSheetId="0">#REF!</definedName>
    <definedName name="RRRR" localSheetId="7">#REF!</definedName>
    <definedName name="RRRR">#REF!</definedName>
    <definedName name="rrs">[8]rdamdata!$J$9</definedName>
    <definedName name="RSDP">[9]DATA!$H$215</definedName>
    <definedName name="rstone">[8]rdamdata!$J$11</definedName>
    <definedName name="rt" localSheetId="7">[54]Lead!#REF!</definedName>
    <definedName name="rt">[54]Lead!#REF!</definedName>
    <definedName name="RubberRings">[63]maya!$B$382:$B$386</definedName>
    <definedName name="rwsrate">'[136]ssr-rates'!$B$1:$J$1644</definedName>
    <definedName name="s" localSheetId="5">#REF!</definedName>
    <definedName name="s" localSheetId="23">#REF!</definedName>
    <definedName name="s" localSheetId="24">#REF!</definedName>
    <definedName name="s" localSheetId="0">#REF!</definedName>
    <definedName name="s" localSheetId="7">#REF!</definedName>
    <definedName name="s">#REF!</definedName>
    <definedName name="S.F" localSheetId="5" hidden="1">'[39]final abstract'!#REF!</definedName>
    <definedName name="S.F" localSheetId="23" hidden="1">'[39]final abstract'!#REF!</definedName>
    <definedName name="S.F" localSheetId="24" hidden="1">'[39]final abstract'!#REF!</definedName>
    <definedName name="S.F" localSheetId="0" hidden="1">'[39]final abstract'!#REF!</definedName>
    <definedName name="S.F" localSheetId="7" hidden="1">'[39]final abstract'!#REF!</definedName>
    <definedName name="S.F" hidden="1">'[39]final abstract'!#REF!</definedName>
    <definedName name="S_Backfill">'[119]Road data'!$C$723</definedName>
    <definedName name="S_Filter">'[119]Road data'!$C$529</definedName>
    <definedName name="S_HYSD_found">'[119]Road data'!$C$775</definedName>
    <definedName name="S_HYSD_sub">'[119]Road data'!$C$759</definedName>
    <definedName name="S_HYSD_super">'[119]Road data'!$C$743</definedName>
    <definedName name="S_M15_footing">'[119]Road data'!$C$546</definedName>
    <definedName name="S_M15_levellingcoarse">'[119]Road data'!$C$699</definedName>
    <definedName name="S_M15_sub">'[119]Road data'!$C$572</definedName>
    <definedName name="S_m20_bed">'[119]Road data'!$C$598</definedName>
    <definedName name="S_M20_slab">'[119]Road data'!$C$623</definedName>
    <definedName name="S_M25_Approachslab">'[119]Road data'!$C$673</definedName>
    <definedName name="S_M30_WC">'[119]Road data'!$C$648</definedName>
    <definedName name="S_No_">NA()</definedName>
    <definedName name="S_R_300">'[119]Road data'!$C$511</definedName>
    <definedName name="S_weepholes">'[119]Road data'!$C$821</definedName>
    <definedName name="sa" localSheetId="7">[137]Lead!#REF!</definedName>
    <definedName name="sa">[137]Lead!#REF!</definedName>
    <definedName name="sad" localSheetId="7">'[51]Data.F8.BTR'!#REF!</definedName>
    <definedName name="sad">'[51]Data.F8.BTR'!#REF!</definedName>
    <definedName name="sadfas" localSheetId="5">#REF!</definedName>
    <definedName name="sadfas" localSheetId="23">#REF!</definedName>
    <definedName name="sadfas" localSheetId="24">#REF!</definedName>
    <definedName name="sadfas" localSheetId="0">#REF!</definedName>
    <definedName name="sadfas" localSheetId="7">#REF!</definedName>
    <definedName name="sadfas">#REF!</definedName>
    <definedName name="sand">[8]rdamdata!$J$12</definedName>
    <definedName name="SAND_D">[29]MRATES!$K$32</definedName>
    <definedName name="SandF">[63]maya!$A$30:$A$31</definedName>
    <definedName name="SASA" localSheetId="5">#REF!</definedName>
    <definedName name="SASA" localSheetId="23">#REF!</definedName>
    <definedName name="SASA" localSheetId="24">#REF!</definedName>
    <definedName name="SASA" localSheetId="0">#REF!</definedName>
    <definedName name="SASA" localSheetId="7">#REF!</definedName>
    <definedName name="SASA">#REF!</definedName>
    <definedName name="sc">'[33]Lead statement'!$P$7</definedName>
    <definedName name="SD">[84]m!$D$149</definedName>
    <definedName name="sdf" localSheetId="5">#REF!</definedName>
    <definedName name="sdf" localSheetId="23">#REF!</definedName>
    <definedName name="sdf" localSheetId="24">#REF!</definedName>
    <definedName name="sdf" localSheetId="0">#REF!</definedName>
    <definedName name="sdf" localSheetId="7">#REF!</definedName>
    <definedName name="sdf">#REF!</definedName>
    <definedName name="sdfsdsdfdf">[83]Material!$D$70</definedName>
    <definedName name="sea" localSheetId="5">#REF!</definedName>
    <definedName name="sea" localSheetId="23">#REF!</definedName>
    <definedName name="sea" localSheetId="24">#REF!</definedName>
    <definedName name="sea" localSheetId="0">#REF!</definedName>
    <definedName name="sea" localSheetId="7">#REF!</definedName>
    <definedName name="sea">#REF!</definedName>
    <definedName name="SEComp" localSheetId="7">'[138]Data.F8.BTR'!#REF!</definedName>
    <definedName name="SEComp">'[138]Data.F8.BTR'!#REF!</definedName>
    <definedName name="segments">'[71]segments-details'!$A$5:$D$439</definedName>
    <definedName name="sein" localSheetId="5">#REF!</definedName>
    <definedName name="sein" localSheetId="23">#REF!</definedName>
    <definedName name="sein" localSheetId="24">#REF!</definedName>
    <definedName name="sein" localSheetId="0">#REF!</definedName>
    <definedName name="sein" localSheetId="7">#REF!</definedName>
    <definedName name="sein">#REF!</definedName>
    <definedName name="sein1" localSheetId="5">#REF!</definedName>
    <definedName name="sein1" localSheetId="23">#REF!</definedName>
    <definedName name="sein1" localSheetId="24">#REF!</definedName>
    <definedName name="sein1" localSheetId="0">#REF!</definedName>
    <definedName name="sein1" localSheetId="7">#REF!</definedName>
    <definedName name="sein1">#REF!</definedName>
    <definedName name="sein4" localSheetId="5">#REF!</definedName>
    <definedName name="sein4" localSheetId="23">#REF!</definedName>
    <definedName name="sein4" localSheetId="24">#REF!</definedName>
    <definedName name="sein4" localSheetId="0">#REF!</definedName>
    <definedName name="sein4" localSheetId="7">#REF!</definedName>
    <definedName name="sein4">#REF!</definedName>
    <definedName name="sese" localSheetId="5">[139]Data!#REF!</definedName>
    <definedName name="sese" localSheetId="23">[139]Data!#REF!</definedName>
    <definedName name="sese" localSheetId="24">[139]Data!#REF!</definedName>
    <definedName name="sese" localSheetId="0">[139]Data!#REF!</definedName>
    <definedName name="sese" localSheetId="7">[139]Data!#REF!</definedName>
    <definedName name="sese">[139]Data!#REF!</definedName>
    <definedName name="sf">'[33]Lead statement'!$P$8</definedName>
    <definedName name="SGGRAVEL">[29]MRATES!$H$34</definedName>
    <definedName name="SGMETAL">[29]MRATES!$H$30</definedName>
    <definedName name="SGSAND">[29]MRATES!$H$32</definedName>
    <definedName name="Shahabad_slabs_of_Tandur_25_4mm_white">NA()</definedName>
    <definedName name="Shahabad_slabs_of_Tandur_50_8mm_white">NA()</definedName>
    <definedName name="SHARED_FORMULA_1_11_1_11_26" localSheetId="7">#REF!</definedName>
    <definedName name="SHARED_FORMULA_1_11_1_11_26">#REF!</definedName>
    <definedName name="SHARED_FORMULA_1_11_1_11_30" localSheetId="7">#REF!</definedName>
    <definedName name="SHARED_FORMULA_1_11_1_11_30">#REF!</definedName>
    <definedName name="SHARED_FORMULA_1_153_1_153_26">NA()</definedName>
    <definedName name="SHARED_FORMULA_1_156_1_156_26" localSheetId="5">CONCATENATE(#REF!,"-",#REF!,"m x ",#REF!,"m")</definedName>
    <definedName name="SHARED_FORMULA_1_156_1_156_26" localSheetId="23">CONCATENATE(#REF!,"-",#REF!,"m x ",#REF!,"m")</definedName>
    <definedName name="SHARED_FORMULA_1_156_1_156_26" localSheetId="24">CONCATENATE(#REF!,"-",#REF!,"m x ",#REF!,"m")</definedName>
    <definedName name="SHARED_FORMULA_1_156_1_156_26" localSheetId="0">CONCATENATE(#REF!,"-",#REF!,"m x ",#REF!,"m")</definedName>
    <definedName name="SHARED_FORMULA_1_156_1_156_26" localSheetId="7">CONCATENATE(#REF!,"-",#REF!,"m x ",#REF!,"m")</definedName>
    <definedName name="SHARED_FORMULA_1_156_1_156_26" localSheetId="4">CONCATENATE(#REF!,"-",#REF!,"m x ",#REF!,"m")</definedName>
    <definedName name="SHARED_FORMULA_1_156_1_156_26">CONCATENATE(#REF!,"-",#REF!,"m x ",#REF!,"m")</definedName>
    <definedName name="SHARED_FORMULA_1_161_1_161_26">NA()</definedName>
    <definedName name="SHARED_FORMULA_1_164_1_164_26" localSheetId="7">+#REF!</definedName>
    <definedName name="SHARED_FORMULA_1_164_1_164_26">+#REF!</definedName>
    <definedName name="SHARED_FORMULA_1_204_1_204_37">NA()</definedName>
    <definedName name="SHARED_FORMULA_1_21_1_21_22" localSheetId="7">+#REF!</definedName>
    <definedName name="SHARED_FORMULA_1_21_1_21_22">+#REF!</definedName>
    <definedName name="SHARED_FORMULA_1_21_1_21_33" localSheetId="7">+#REF!</definedName>
    <definedName name="SHARED_FORMULA_1_21_1_21_33">+#REF!</definedName>
    <definedName name="SHARED_FORMULA_1_24_1_24_37" localSheetId="7">+#REF!</definedName>
    <definedName name="SHARED_FORMULA_1_24_1_24_37">+#REF!</definedName>
    <definedName name="SHARED_FORMULA_1_28_1_28_33" localSheetId="7">+#REF!</definedName>
    <definedName name="SHARED_FORMULA_1_28_1_28_33">+#REF!</definedName>
    <definedName name="SHARED_FORMULA_1_31_1_31_22" localSheetId="7">+#REF!</definedName>
    <definedName name="SHARED_FORMULA_1_31_1_31_22">+#REF!</definedName>
    <definedName name="SHARED_FORMULA_1_31_1_31_37" localSheetId="7">+#REF!</definedName>
    <definedName name="SHARED_FORMULA_1_31_1_31_37">+#REF!</definedName>
    <definedName name="SHARED_FORMULA_1_335_1_335_37">NA()</definedName>
    <definedName name="SHARED_FORMULA_1_34_1_34_22">NA()</definedName>
    <definedName name="SHARED_FORMULA_1_34_1_34_26" localSheetId="7">+#REF!</definedName>
    <definedName name="SHARED_FORMULA_1_34_1_34_26">+#REF!</definedName>
    <definedName name="SHARED_FORMULA_1_344_1_344_37">NA()</definedName>
    <definedName name="SHARED_FORMULA_1_37_1_37_26">NA()</definedName>
    <definedName name="SHARED_FORMULA_1_38_1_38_30" localSheetId="7">+#REF!</definedName>
    <definedName name="SHARED_FORMULA_1_38_1_38_30">+#REF!</definedName>
    <definedName name="SHARED_FORMULA_1_4_1_4_26" localSheetId="7">+#REF!</definedName>
    <definedName name="SHARED_FORMULA_1_4_1_4_26">+#REF!</definedName>
    <definedName name="SHARED_FORMULA_1_409_1_409_30">NA()</definedName>
    <definedName name="SHARED_FORMULA_1_41_1_41_30">NA()</definedName>
    <definedName name="SHARED_FORMULA_1_46_1_46_22" localSheetId="7">+#REF!</definedName>
    <definedName name="SHARED_FORMULA_1_46_1_46_22">+#REF!</definedName>
    <definedName name="SHARED_FORMULA_1_49_1_49_22">NA()</definedName>
    <definedName name="SHARED_FORMULA_1_5_1_5_22" localSheetId="7">+#REF!</definedName>
    <definedName name="SHARED_FORMULA_1_5_1_5_22">+#REF!</definedName>
    <definedName name="SHARED_FORMULA_1_57_1_57_30" localSheetId="7">+#REF!</definedName>
    <definedName name="SHARED_FORMULA_1_57_1_57_30">+#REF!</definedName>
    <definedName name="SHARED_FORMULA_1_60_1_60_30">NA()</definedName>
    <definedName name="SHARED_FORMULA_1_63_1_63_26" localSheetId="7">+#REF!</definedName>
    <definedName name="SHARED_FORMULA_1_63_1_63_26">+#REF!</definedName>
    <definedName name="SHARED_FORMULA_1_66_1_66_26">NA()</definedName>
    <definedName name="SHARED_FORMULA_1_7_1_7_33" localSheetId="7">+#REF!</definedName>
    <definedName name="SHARED_FORMULA_1_7_1_7_33">+#REF!</definedName>
    <definedName name="SHARED_FORMULA_1_801_1_801_22">NA()</definedName>
    <definedName name="SHARED_FORMULA_1_860_1_860_22">NA()</definedName>
    <definedName name="SHARED_FORMULA_1_9_1_9_37" localSheetId="7">+#REF!</definedName>
    <definedName name="SHARED_FORMULA_1_9_1_9_37">+#REF!</definedName>
    <definedName name="SHARED_FORMULA_10_114_10_114_26" localSheetId="7">+#REF!*#REF!</definedName>
    <definedName name="SHARED_FORMULA_10_114_10_114_26">+#REF!*#REF!</definedName>
    <definedName name="SHARED_FORMULA_10_117_10_117_26">NA()</definedName>
    <definedName name="SHARED_FORMULA_10_3_10_3_25">NA()</definedName>
    <definedName name="SHARED_FORMULA_11_101_11_101_21" localSheetId="7">+#REF!/10^5</definedName>
    <definedName name="SHARED_FORMULA_11_101_11_101_21">+#REF!/10^5</definedName>
    <definedName name="SHARED_FORMULA_11_110_11_110_29">NA()</definedName>
    <definedName name="SHARED_FORMULA_11_112_11_112_25">NA()</definedName>
    <definedName name="SHARED_FORMULA_11_113_11_113_29" localSheetId="7">+#REF!/10^5</definedName>
    <definedName name="SHARED_FORMULA_11_113_11_113_29">+#REF!/10^5</definedName>
    <definedName name="SHARED_FORMULA_11_116_11_116_21">NA()</definedName>
    <definedName name="SHARED_FORMULA_11_125_11_125_21" localSheetId="7">+#REF!/10^5</definedName>
    <definedName name="SHARED_FORMULA_11_125_11_125_21">+#REF!/10^5</definedName>
    <definedName name="SHARED_FORMULA_11_132_11_132_21" localSheetId="7">+#REF!/10^5</definedName>
    <definedName name="SHARED_FORMULA_11_132_11_132_21">+#REF!/10^5</definedName>
    <definedName name="SHARED_FORMULA_11_136_11_136_29">NA()</definedName>
    <definedName name="SHARED_FORMULA_11_144_11_144_25">NA()</definedName>
    <definedName name="SHARED_FORMULA_11_157_11_157_21">NA()</definedName>
    <definedName name="SHARED_FORMULA_11_167_11_167_21" localSheetId="7">+#REF!/10^5</definedName>
    <definedName name="SHARED_FORMULA_11_167_11_167_21">+#REF!/10^5</definedName>
    <definedName name="SHARED_FORMULA_11_182_11_182_25">NA()</definedName>
    <definedName name="SHARED_FORMULA_11_185_11_185_21" localSheetId="7">+#REF!/10^5</definedName>
    <definedName name="SHARED_FORMULA_11_185_11_185_21">+#REF!/10^5</definedName>
    <definedName name="SHARED_FORMULA_11_189_11_189_21">NA()</definedName>
    <definedName name="SHARED_FORMULA_11_28_11_28_21" localSheetId="7">+#REF!/10^5</definedName>
    <definedName name="SHARED_FORMULA_11_28_11_28_21">+#REF!/10^5</definedName>
    <definedName name="SHARED_FORMULA_11_3_11_3_21" localSheetId="7">+#REF!/10^5</definedName>
    <definedName name="SHARED_FORMULA_11_3_11_3_21">+#REF!/10^5</definedName>
    <definedName name="SHARED_FORMULA_11_3_11_3_25">NA()</definedName>
    <definedName name="SHARED_FORMULA_11_3_11_3_29" localSheetId="7">+#REF!/10^5</definedName>
    <definedName name="SHARED_FORMULA_11_3_11_3_29">+#REF!/10^5</definedName>
    <definedName name="SHARED_FORMULA_11_35_11_35_21">NA()</definedName>
    <definedName name="SHARED_FORMULA_11_35_11_35_25">NA()</definedName>
    <definedName name="SHARED_FORMULA_11_44_11_44_29" localSheetId="7">+#REF!/10^5</definedName>
    <definedName name="SHARED_FORMULA_11_44_11_44_29">+#REF!/10^5</definedName>
    <definedName name="SHARED_FORMULA_11_46_11_46_29">NA()</definedName>
    <definedName name="SHARED_FORMULA_11_60_11_60_21" localSheetId="7">+#REF!/10^5</definedName>
    <definedName name="SHARED_FORMULA_11_60_11_60_21">+#REF!/10^5</definedName>
    <definedName name="SHARED_FORMULA_11_67_11_67_21">NA()</definedName>
    <definedName name="SHARED_FORMULA_11_78_11_78_29">NA()</definedName>
    <definedName name="SHARED_FORMULA_11_80_11_80_25">NA()</definedName>
    <definedName name="SHARED_FORMULA_11_81_11_81_29" localSheetId="7">+#REF!/10^5</definedName>
    <definedName name="SHARED_FORMULA_11_81_11_81_29">+#REF!/10^5</definedName>
    <definedName name="SHARED_FORMULA_11_84_11_84_21">NA()</definedName>
    <definedName name="SHARED_FORMULA_11_88_11_88_21" localSheetId="7">+#REF!/10^5</definedName>
    <definedName name="SHARED_FORMULA_11_88_11_88_21">+#REF!/10^5</definedName>
    <definedName name="SHARED_FORMULA_12_123_12_123_11">NA()</definedName>
    <definedName name="SHARED_FORMULA_14_10_14_10_18" localSheetId="7">+#REF!*#REF!</definedName>
    <definedName name="SHARED_FORMULA_14_10_14_10_18">+#REF!*#REF!</definedName>
    <definedName name="SHARED_FORMULA_14_50_14_50_18" localSheetId="7">+#REF!*#REF!</definedName>
    <definedName name="SHARED_FORMULA_14_50_14_50_18">+#REF!*#REF!</definedName>
    <definedName name="SHARED_FORMULA_14_52_14_52_18">NA()</definedName>
    <definedName name="SHARED_FORMULA_15_13_15_13_17" localSheetId="7">SUM(#REF!)</definedName>
    <definedName name="SHARED_FORMULA_15_13_15_13_17">SUM(#REF!)</definedName>
    <definedName name="SHARED_FORMULA_18_13_18_13_17" localSheetId="5">IF(#REF!=10,"Ten",IF(#REF!=1,"ONE",""))</definedName>
    <definedName name="SHARED_FORMULA_18_13_18_13_17" localSheetId="23">IF(#REF!=10,"Ten",IF(#REF!=1,"ONE",""))</definedName>
    <definedName name="SHARED_FORMULA_18_13_18_13_17" localSheetId="24">IF(#REF!=10,"Ten",IF(#REF!=1,"ONE",""))</definedName>
    <definedName name="SHARED_FORMULA_18_13_18_13_17" localSheetId="0">IF(#REF!=10,"Ten",IF(#REF!=1,"ONE",""))</definedName>
    <definedName name="SHARED_FORMULA_18_13_18_13_17" localSheetId="7">IF(#REF!=10,"Ten",IF(#REF!=1,"ONE",""))</definedName>
    <definedName name="SHARED_FORMULA_18_13_18_13_17">IF(#REF!=10,"Ten",IF(#REF!=1,"ONE",""))</definedName>
    <definedName name="SHARED_FORMULA_19_13_19_13_17" localSheetId="7">#REF!</definedName>
    <definedName name="SHARED_FORMULA_19_13_19_13_17">#REF!</definedName>
    <definedName name="SHARED_FORMULA_2_6_2_6_30" localSheetId="7">+#REF!</definedName>
    <definedName name="SHARED_FORMULA_2_6_2_6_30">+#REF!</definedName>
    <definedName name="SHARED_FORMULA_21_13_21_13_17" localSheetId="7">#REF!*#REF!/#REF!</definedName>
    <definedName name="SHARED_FORMULA_21_13_21_13_17">#REF!*#REF!/#REF!</definedName>
    <definedName name="SHARED_FORMULA_21_273_21_273_17">NA()</definedName>
    <definedName name="SHARED_FORMULA_21_289_21_289_17" localSheetId="7">SUM(#REF!)</definedName>
    <definedName name="SHARED_FORMULA_21_289_21_289_17">SUM(#REF!)</definedName>
    <definedName name="SHARED_FORMULA_21_291_21_291_17" localSheetId="7">+#REF!-#REF!</definedName>
    <definedName name="SHARED_FORMULA_21_291_21_291_17">+#REF!-#REF!</definedName>
    <definedName name="SHARED_FORMULA_22_101_22_101_17">NA()</definedName>
    <definedName name="SHARED_FORMULA_22_103_22_103_17" localSheetId="7">+#REF!*#REF!</definedName>
    <definedName name="SHARED_FORMULA_22_103_22_103_17">+#REF!*#REF!</definedName>
    <definedName name="SHARED_FORMULA_22_105_22_105_17">NA()</definedName>
    <definedName name="SHARED_FORMULA_22_108_22_108_17" localSheetId="7">+#REF!*#REF!</definedName>
    <definedName name="SHARED_FORMULA_22_108_22_108_17">+#REF!*#REF!</definedName>
    <definedName name="SHARED_FORMULA_22_110_22_110_17">NA()</definedName>
    <definedName name="SHARED_FORMULA_22_114_22_114_17" localSheetId="7">+#REF!*#REF!</definedName>
    <definedName name="SHARED_FORMULA_22_114_22_114_17">+#REF!*#REF!</definedName>
    <definedName name="SHARED_FORMULA_22_118_22_118_17" localSheetId="7">+#REF!*#REF!</definedName>
    <definedName name="SHARED_FORMULA_22_118_22_118_17">+#REF!*#REF!</definedName>
    <definedName name="SHARED_FORMULA_22_122_22_122_17" localSheetId="7">+#REF!*#REF!</definedName>
    <definedName name="SHARED_FORMULA_22_122_22_122_17">+#REF!*#REF!</definedName>
    <definedName name="SHARED_FORMULA_22_123_22_123_17">NA()</definedName>
    <definedName name="SHARED_FORMULA_22_128_22_128_17" localSheetId="7">+#REF!*#REF!</definedName>
    <definedName name="SHARED_FORMULA_22_128_22_128_17">+#REF!*#REF!</definedName>
    <definedName name="SHARED_FORMULA_22_13_22_13_17" localSheetId="7">+#REF!*#REF!</definedName>
    <definedName name="SHARED_FORMULA_22_13_22_13_17">+#REF!*#REF!</definedName>
    <definedName name="SHARED_FORMULA_22_133_22_133_17" localSheetId="7">+#REF!*#REF!</definedName>
    <definedName name="SHARED_FORMULA_22_133_22_133_17">+#REF!*#REF!</definedName>
    <definedName name="SHARED_FORMULA_22_138_22_138_17">NA()</definedName>
    <definedName name="SHARED_FORMULA_22_139_22_139_17" localSheetId="7">+#REF!*#REF!</definedName>
    <definedName name="SHARED_FORMULA_22_139_22_139_17">+#REF!*#REF!</definedName>
    <definedName name="SHARED_FORMULA_22_144_22_144_17">NA()</definedName>
    <definedName name="SHARED_FORMULA_22_145_22_145_17" localSheetId="7">+#REF!*#REF!</definedName>
    <definedName name="SHARED_FORMULA_22_145_22_145_17">+#REF!*#REF!</definedName>
    <definedName name="SHARED_FORMULA_22_146_22_146_17">NA()</definedName>
    <definedName name="SHARED_FORMULA_22_148_22_148_17">NA()</definedName>
    <definedName name="SHARED_FORMULA_22_150_22_150_17" localSheetId="7">+#REF!*#REF!</definedName>
    <definedName name="SHARED_FORMULA_22_150_22_150_17">+#REF!*#REF!</definedName>
    <definedName name="SHARED_FORMULA_22_153_22_153_17">NA()</definedName>
    <definedName name="SHARED_FORMULA_22_157_22_157_17" localSheetId="7">+#REF!*#REF!</definedName>
    <definedName name="SHARED_FORMULA_22_157_22_157_17">+#REF!*#REF!</definedName>
    <definedName name="SHARED_FORMULA_22_158_22_158_17">NA()</definedName>
    <definedName name="SHARED_FORMULA_22_159_22_159_17" localSheetId="7">+#REF!*#REF!</definedName>
    <definedName name="SHARED_FORMULA_22_159_22_159_17">+#REF!*#REF!</definedName>
    <definedName name="SHARED_FORMULA_22_161_22_161_17" localSheetId="7">+#REF!*#REF!</definedName>
    <definedName name="SHARED_FORMULA_22_161_22_161_17">+#REF!*#REF!</definedName>
    <definedName name="SHARED_FORMULA_22_162_22_162_17">NA()</definedName>
    <definedName name="SHARED_FORMULA_22_166_22_166_17" localSheetId="7">+#REF!*#REF!</definedName>
    <definedName name="SHARED_FORMULA_22_166_22_166_17">+#REF!*#REF!</definedName>
    <definedName name="SHARED_FORMULA_22_171_22_171_17" localSheetId="7">+#REF!*#REF!</definedName>
    <definedName name="SHARED_FORMULA_22_171_22_171_17">+#REF!*#REF!</definedName>
    <definedName name="SHARED_FORMULA_22_173_22_173_17">NA()</definedName>
    <definedName name="SHARED_FORMULA_22_175_22_175_17" localSheetId="7">+#REF!*#REF!</definedName>
    <definedName name="SHARED_FORMULA_22_175_22_175_17">+#REF!*#REF!</definedName>
    <definedName name="SHARED_FORMULA_22_177_22_177_17">NA()</definedName>
    <definedName name="SHARED_FORMULA_22_179_22_179_17" localSheetId="7">+#REF!*#REF!</definedName>
    <definedName name="SHARED_FORMULA_22_179_22_179_17">+#REF!*#REF!</definedName>
    <definedName name="SHARED_FORMULA_22_183_22_183_17">NA()</definedName>
    <definedName name="SHARED_FORMULA_22_184_22_184_17" localSheetId="7">+#REF!*#REF!</definedName>
    <definedName name="SHARED_FORMULA_22_184_22_184_17">+#REF!*#REF!</definedName>
    <definedName name="SHARED_FORMULA_22_186_22_186_17" localSheetId="7">+#REF!*#REF!</definedName>
    <definedName name="SHARED_FORMULA_22_186_22_186_17">+#REF!*#REF!</definedName>
    <definedName name="SHARED_FORMULA_22_187_22_187_17">NA()</definedName>
    <definedName name="SHARED_FORMULA_22_190_22_190_17" localSheetId="7">+#REF!*#REF!</definedName>
    <definedName name="SHARED_FORMULA_22_190_22_190_17">+#REF!*#REF!</definedName>
    <definedName name="SHARED_FORMULA_22_191_22_191_17">NA()</definedName>
    <definedName name="SHARED_FORMULA_22_196_22_196_17" localSheetId="7">+#REF!*#REF!</definedName>
    <definedName name="SHARED_FORMULA_22_196_22_196_17">+#REF!*#REF!</definedName>
    <definedName name="SHARED_FORMULA_22_199_22_199_17">NA()</definedName>
    <definedName name="SHARED_FORMULA_22_20_22_20_17" localSheetId="7">+#REF!*#REF!</definedName>
    <definedName name="SHARED_FORMULA_22_20_22_20_17">+#REF!*#REF!</definedName>
    <definedName name="SHARED_FORMULA_22_201_22_201_17" localSheetId="7">+#REF!*#REF!</definedName>
    <definedName name="SHARED_FORMULA_22_201_22_201_17">+#REF!*#REF!</definedName>
    <definedName name="SHARED_FORMULA_22_203_22_203_17">NA()</definedName>
    <definedName name="SHARED_FORMULA_22_205_22_205_17">NA()</definedName>
    <definedName name="SHARED_FORMULA_22_206_22_206_17" localSheetId="7">+#REF!*#REF!</definedName>
    <definedName name="SHARED_FORMULA_22_206_22_206_17">+#REF!*#REF!</definedName>
    <definedName name="SHARED_FORMULA_22_207_22_207_17">NA()</definedName>
    <definedName name="SHARED_FORMULA_22_209_22_209_17">NA()</definedName>
    <definedName name="SHARED_FORMULA_22_21_22_21_17">NA()</definedName>
    <definedName name="SHARED_FORMULA_22_211_22_211_17" localSheetId="7">+#REF!*#REF!</definedName>
    <definedName name="SHARED_FORMULA_22_211_22_211_17">+#REF!*#REF!</definedName>
    <definedName name="SHARED_FORMULA_22_212_22_212_17">NA()</definedName>
    <definedName name="SHARED_FORMULA_22_214_22_214_17" localSheetId="7">+#REF!*#REF!</definedName>
    <definedName name="SHARED_FORMULA_22_214_22_214_17">+#REF!*#REF!</definedName>
    <definedName name="SHARED_FORMULA_22_215_22_215_17">NA()</definedName>
    <definedName name="SHARED_FORMULA_22_216_22_216_17" localSheetId="7">+#REF!*#REF!</definedName>
    <definedName name="SHARED_FORMULA_22_216_22_216_17">+#REF!*#REF!</definedName>
    <definedName name="SHARED_FORMULA_22_218_22_218_17" localSheetId="7">+#REF!*#REF!</definedName>
    <definedName name="SHARED_FORMULA_22_218_22_218_17">+#REF!*#REF!</definedName>
    <definedName name="SHARED_FORMULA_22_220_22_220_17" localSheetId="7">+#REF!*#REF!</definedName>
    <definedName name="SHARED_FORMULA_22_220_22_220_17">+#REF!*#REF!</definedName>
    <definedName name="SHARED_FORMULA_22_222_22_222_17" localSheetId="7">+#REF!*#REF!</definedName>
    <definedName name="SHARED_FORMULA_22_222_22_222_17">+#REF!*#REF!</definedName>
    <definedName name="SHARED_FORMULA_22_224_22_224_17" localSheetId="7">+#REF!*#REF!</definedName>
    <definedName name="SHARED_FORMULA_22_224_22_224_17">+#REF!*#REF!</definedName>
    <definedName name="SHARED_FORMULA_22_226_22_226_17" localSheetId="7">+#REF!*#REF!</definedName>
    <definedName name="SHARED_FORMULA_22_226_22_226_17">+#REF!*#REF!</definedName>
    <definedName name="SHARED_FORMULA_22_229_22_229_17" localSheetId="7">+#REF!*#REF!</definedName>
    <definedName name="SHARED_FORMULA_22_229_22_229_17">+#REF!*#REF!</definedName>
    <definedName name="SHARED_FORMULA_22_232_22_232_17" localSheetId="7">+#REF!*#REF!</definedName>
    <definedName name="SHARED_FORMULA_22_232_22_232_17">+#REF!*#REF!</definedName>
    <definedName name="SHARED_FORMULA_22_235_22_235_17" localSheetId="7">+#REF!*#REF!</definedName>
    <definedName name="SHARED_FORMULA_22_235_22_235_17">+#REF!*#REF!</definedName>
    <definedName name="SHARED_FORMULA_22_236_22_236_17">NA()</definedName>
    <definedName name="SHARED_FORMULA_22_237_22_237_17" localSheetId="7">+#REF!*#REF!</definedName>
    <definedName name="SHARED_FORMULA_22_237_22_237_17">+#REF!*#REF!</definedName>
    <definedName name="SHARED_FORMULA_22_238_22_238_17">NA()</definedName>
    <definedName name="SHARED_FORMULA_22_239_22_239_17" localSheetId="7">+#REF!*#REF!</definedName>
    <definedName name="SHARED_FORMULA_22_239_22_239_17">+#REF!*#REF!</definedName>
    <definedName name="SHARED_FORMULA_22_240_22_240_17">NA()</definedName>
    <definedName name="SHARED_FORMULA_22_241_22_241_17" localSheetId="7">+#REF!*#REF!</definedName>
    <definedName name="SHARED_FORMULA_22_241_22_241_17">+#REF!*#REF!</definedName>
    <definedName name="SHARED_FORMULA_22_243_22_243_17" localSheetId="7">+#REF!*#REF!</definedName>
    <definedName name="SHARED_FORMULA_22_243_22_243_17">+#REF!*#REF!</definedName>
    <definedName name="SHARED_FORMULA_22_245_22_245_17">NA()</definedName>
    <definedName name="SHARED_FORMULA_22_246_22_246_17" localSheetId="7">+#REF!*#REF!</definedName>
    <definedName name="SHARED_FORMULA_22_246_22_246_17">+#REF!*#REF!</definedName>
    <definedName name="SHARED_FORMULA_22_248_22_248_17">NA()</definedName>
    <definedName name="SHARED_FORMULA_22_249_22_249_17" localSheetId="7">+#REF!*#REF!</definedName>
    <definedName name="SHARED_FORMULA_22_249_22_249_17">+#REF!*#REF!</definedName>
    <definedName name="SHARED_FORMULA_22_25_22_25_17" localSheetId="7">+#REF!*#REF!</definedName>
    <definedName name="SHARED_FORMULA_22_25_22_25_17">+#REF!*#REF!</definedName>
    <definedName name="SHARED_FORMULA_22_250_22_250_17">NA()</definedName>
    <definedName name="SHARED_FORMULA_22_252_22_252_17">NA()</definedName>
    <definedName name="SHARED_FORMULA_22_253_22_253_17" localSheetId="7">+#REF!*#REF!</definedName>
    <definedName name="SHARED_FORMULA_22_253_22_253_17">+#REF!*#REF!</definedName>
    <definedName name="SHARED_FORMULA_22_254_22_254_17">NA()</definedName>
    <definedName name="SHARED_FORMULA_22_255_22_255_17" localSheetId="7">+#REF!*#REF!</definedName>
    <definedName name="SHARED_FORMULA_22_255_22_255_17">+#REF!*#REF!</definedName>
    <definedName name="SHARED_FORMULA_22_257_22_257_17" localSheetId="7">+#REF!*#REF!</definedName>
    <definedName name="SHARED_FORMULA_22_257_22_257_17">+#REF!*#REF!</definedName>
    <definedName name="SHARED_FORMULA_22_26_22_26_17">NA()</definedName>
    <definedName name="SHARED_FORMULA_22_260_22_260_17">NA()</definedName>
    <definedName name="SHARED_FORMULA_22_262_22_262_17" localSheetId="7">+#REF!*#REF!</definedName>
    <definedName name="SHARED_FORMULA_22_262_22_262_17">+#REF!*#REF!</definedName>
    <definedName name="SHARED_FORMULA_22_263_22_263_17">NA()</definedName>
    <definedName name="SHARED_FORMULA_22_265_22_265_17">NA()</definedName>
    <definedName name="SHARED_FORMULA_22_267_22_267_17" localSheetId="7">+#REF!*#REF!</definedName>
    <definedName name="SHARED_FORMULA_22_267_22_267_17">+#REF!*#REF!</definedName>
    <definedName name="SHARED_FORMULA_22_269_22_269_17">NA()</definedName>
    <definedName name="SHARED_FORMULA_22_270_22_270_17" localSheetId="7">+#REF!*#REF!</definedName>
    <definedName name="SHARED_FORMULA_22_270_22_270_17">+#REF!*#REF!</definedName>
    <definedName name="SHARED_FORMULA_22_271_22_271_17">NA()</definedName>
    <definedName name="SHARED_FORMULA_22_273_22_273_17" localSheetId="7">+#REF!*#REF!</definedName>
    <definedName name="SHARED_FORMULA_22_273_22_273_17">+#REF!*#REF!</definedName>
    <definedName name="SHARED_FORMULA_22_275_22_275_17">NA()</definedName>
    <definedName name="SHARED_FORMULA_22_276_22_276_17" localSheetId="7">+#REF!*#REF!</definedName>
    <definedName name="SHARED_FORMULA_22_276_22_276_17">+#REF!*#REF!</definedName>
    <definedName name="SHARED_FORMULA_22_278_22_278_17" localSheetId="7">+#REF!*#REF!</definedName>
    <definedName name="SHARED_FORMULA_22_278_22_278_17">+#REF!*#REF!</definedName>
    <definedName name="SHARED_FORMULA_22_280_22_280_17" localSheetId="7">+#REF!*#REF!</definedName>
    <definedName name="SHARED_FORMULA_22_280_22_280_17">+#REF!*#REF!</definedName>
    <definedName name="SHARED_FORMULA_22_282_22_282_17" localSheetId="7">+#REF!*#REF!</definedName>
    <definedName name="SHARED_FORMULA_22_282_22_282_17">+#REF!*#REF!</definedName>
    <definedName name="SHARED_FORMULA_22_284_22_284_17" localSheetId="7">+#REF!*#REF!</definedName>
    <definedName name="SHARED_FORMULA_22_284_22_284_17">+#REF!*#REF!</definedName>
    <definedName name="SHARED_FORMULA_22_286_22_286_17" localSheetId="7">+#REF!*#REF!</definedName>
    <definedName name="SHARED_FORMULA_22_286_22_286_17">+#REF!*#REF!</definedName>
    <definedName name="SHARED_FORMULA_22_31_22_31_17" localSheetId="7">+#REF!*#REF!</definedName>
    <definedName name="SHARED_FORMULA_22_31_22_31_17">+#REF!*#REF!</definedName>
    <definedName name="SHARED_FORMULA_22_33_22_33_17" localSheetId="7">+#REF!*#REF!</definedName>
    <definedName name="SHARED_FORMULA_22_33_22_33_17">+#REF!*#REF!</definedName>
    <definedName name="SHARED_FORMULA_22_35_22_35_17">NA()</definedName>
    <definedName name="SHARED_FORMULA_22_36_22_36_17" localSheetId="7">+#REF!*#REF!</definedName>
    <definedName name="SHARED_FORMULA_22_36_22_36_17">+#REF!*#REF!</definedName>
    <definedName name="SHARED_FORMULA_22_37_22_37_17">NA()</definedName>
    <definedName name="SHARED_FORMULA_22_40_22_40_17">NA()</definedName>
    <definedName name="SHARED_FORMULA_22_41_22_41_17" localSheetId="7">+#REF!*#REF!</definedName>
    <definedName name="SHARED_FORMULA_22_41_22_41_17">+#REF!*#REF!</definedName>
    <definedName name="SHARED_FORMULA_22_44_22_44_17" localSheetId="7">+#REF!*#REF!</definedName>
    <definedName name="SHARED_FORMULA_22_44_22_44_17">+#REF!*#REF!</definedName>
    <definedName name="SHARED_FORMULA_22_45_22_45_17">NA()</definedName>
    <definedName name="SHARED_FORMULA_22_48_22_48_17">NA()</definedName>
    <definedName name="SHARED_FORMULA_22_49_22_49_17" localSheetId="7">+#REF!*#REF!</definedName>
    <definedName name="SHARED_FORMULA_22_49_22_49_17">+#REF!*#REF!</definedName>
    <definedName name="SHARED_FORMULA_22_52_22_52_17">NA()</definedName>
    <definedName name="SHARED_FORMULA_22_55_22_55_17" localSheetId="7">+#REF!*#REF!</definedName>
    <definedName name="SHARED_FORMULA_22_55_22_55_17">+#REF!*#REF!</definedName>
    <definedName name="SHARED_FORMULA_22_57_22_57_17" localSheetId="7">+#REF!*#REF!</definedName>
    <definedName name="SHARED_FORMULA_22_57_22_57_17">+#REF!*#REF!</definedName>
    <definedName name="SHARED_FORMULA_22_59_22_59_17">NA()</definedName>
    <definedName name="SHARED_FORMULA_22_61_22_61_17" localSheetId="7">+#REF!*#REF!</definedName>
    <definedName name="SHARED_FORMULA_22_61_22_61_17">+#REF!*#REF!</definedName>
    <definedName name="SHARED_FORMULA_22_62_22_62_17">NA()</definedName>
    <definedName name="SHARED_FORMULA_22_67_22_67_17" localSheetId="7">+#REF!*#REF!</definedName>
    <definedName name="SHARED_FORMULA_22_67_22_67_17">+#REF!*#REF!</definedName>
    <definedName name="SHARED_FORMULA_22_72_22_72_17">NA()</definedName>
    <definedName name="SHARED_FORMULA_22_73_22_73_17" localSheetId="7">+#REF!*#REF!</definedName>
    <definedName name="SHARED_FORMULA_22_73_22_73_17">+#REF!*#REF!</definedName>
    <definedName name="SHARED_FORMULA_22_78_22_78_17">NA()</definedName>
    <definedName name="SHARED_FORMULA_22_80_22_80_17" localSheetId="7">+#REF!*#REF!</definedName>
    <definedName name="SHARED_FORMULA_22_80_22_80_17">+#REF!*#REF!</definedName>
    <definedName name="SHARED_FORMULA_22_83_22_83_17">NA()</definedName>
    <definedName name="SHARED_FORMULA_22_85_22_85_17" localSheetId="7">+#REF!*#REF!</definedName>
    <definedName name="SHARED_FORMULA_22_85_22_85_17">+#REF!*#REF!</definedName>
    <definedName name="SHARED_FORMULA_22_87_22_87_17" localSheetId="7">+#REF!*#REF!</definedName>
    <definedName name="SHARED_FORMULA_22_87_22_87_17">+#REF!*#REF!</definedName>
    <definedName name="SHARED_FORMULA_22_90_22_90_17">NA()</definedName>
    <definedName name="SHARED_FORMULA_22_92_22_92_17" localSheetId="7">+#REF!*#REF!</definedName>
    <definedName name="SHARED_FORMULA_22_92_22_92_17">+#REF!*#REF!</definedName>
    <definedName name="SHARED_FORMULA_22_96_22_96_17">NA()</definedName>
    <definedName name="SHARED_FORMULA_22_98_22_98_17" localSheetId="7">+#REF!*#REF!</definedName>
    <definedName name="SHARED_FORMULA_22_98_22_98_17">+#REF!*#REF!</definedName>
    <definedName name="SHARED_FORMULA_23_181_23_181_17">NA()</definedName>
    <definedName name="SHARED_FORMULA_23_197_23_197_17">NA()</definedName>
    <definedName name="SHARED_FORMULA_23_210_23_210_17">NA()</definedName>
    <definedName name="SHARED_FORMULA_23_213_23_213_17">NA()</definedName>
    <definedName name="SHARED_FORMULA_23_216_23_216_17">NA()</definedName>
    <definedName name="SHARED_FORMULA_23_230_23_230_17">NA()</definedName>
    <definedName name="SHARED_FORMULA_23_24_23_24_17">NA()</definedName>
    <definedName name="SHARED_FORMULA_23_258_23_258_17">NA()</definedName>
    <definedName name="SHARED_FORMULA_23_261_23_261_17">NA()</definedName>
    <definedName name="SHARED_FORMULA_23_38_23_38_17">NA()</definedName>
    <definedName name="SHARED_FORMULA_23_65_23_65_17">NA()</definedName>
    <definedName name="SHARED_FORMULA_23_76_23_76_17">NA()</definedName>
    <definedName name="SHARED_FORMULA_24_194_24_194_17" localSheetId="7">+#REF!/10^5</definedName>
    <definedName name="SHARED_FORMULA_24_194_24_194_17">+#REF!/10^5</definedName>
    <definedName name="SHARED_FORMULA_24_212_24_212_17" localSheetId="7">+#REF!/10^5</definedName>
    <definedName name="SHARED_FORMULA_24_212_24_212_17">+#REF!/10^5</definedName>
    <definedName name="SHARED_FORMULA_24_227_24_227_17" localSheetId="7">+#REF!/10^5</definedName>
    <definedName name="SHARED_FORMULA_24_227_24_227_17">+#REF!/10^5</definedName>
    <definedName name="SHARED_FORMULA_24_23_24_23_17" localSheetId="7">+#REF!/10^5</definedName>
    <definedName name="SHARED_FORMULA_24_23_24_23_17">+#REF!/10^5</definedName>
    <definedName name="SHARED_FORMULA_24_230_24_230_17" localSheetId="7">+#REF!/10^5</definedName>
    <definedName name="SHARED_FORMULA_24_230_24_230_17">+#REF!/10^5</definedName>
    <definedName name="SHARED_FORMULA_24_233_24_233_17" localSheetId="7">+#REF!/10^5</definedName>
    <definedName name="SHARED_FORMULA_24_233_24_233_17">+#REF!/10^5</definedName>
    <definedName name="SHARED_FORMULA_24_247_24_247_17" localSheetId="7">+#REF!/10^5</definedName>
    <definedName name="SHARED_FORMULA_24_247_24_247_17">+#REF!/10^5</definedName>
    <definedName name="SHARED_FORMULA_24_251_24_251_17" localSheetId="7">+#REF!/10^5</definedName>
    <definedName name="SHARED_FORMULA_24_251_24_251_17">+#REF!/10^5</definedName>
    <definedName name="SHARED_FORMULA_24_271_24_271_17" localSheetId="7">+#REF!/10^5</definedName>
    <definedName name="SHARED_FORMULA_24_271_24_271_17">+#REF!/10^5</definedName>
    <definedName name="SHARED_FORMULA_24_274_24_274_17" localSheetId="7">+#REF!/10^5</definedName>
    <definedName name="SHARED_FORMULA_24_274_24_274_17">+#REF!/10^5</definedName>
    <definedName name="SHARED_FORMULA_24_34_24_34_17" localSheetId="7">+#REF!/10^5</definedName>
    <definedName name="SHARED_FORMULA_24_34_24_34_17">+#REF!/10^5</definedName>
    <definedName name="SHARED_FORMULA_24_65_24_65_17" localSheetId="7">+#REF!/10^5</definedName>
    <definedName name="SHARED_FORMULA_24_65_24_65_17">+#REF!/10^5</definedName>
    <definedName name="SHARED_FORMULA_24_78_24_78_17" localSheetId="7">+#REF!/10^5</definedName>
    <definedName name="SHARED_FORMULA_24_78_24_78_17">+#REF!/10^5</definedName>
    <definedName name="SHARED_FORMULA_3_11_3_11_26" localSheetId="7">#REF!</definedName>
    <definedName name="SHARED_FORMULA_3_11_3_11_26">#REF!</definedName>
    <definedName name="SHARED_FORMULA_3_11_3_11_30" localSheetId="7">#REF!</definedName>
    <definedName name="SHARED_FORMULA_3_11_3_11_30">#REF!</definedName>
    <definedName name="SHARED_FORMULA_3_119_3_119_8">NA()</definedName>
    <definedName name="SHARED_FORMULA_3_122_3_122_7" localSheetId="7">#REF!</definedName>
    <definedName name="SHARED_FORMULA_3_122_3_122_7">#REF!</definedName>
    <definedName name="SHARED_FORMULA_3_145_3_145_8">NA()</definedName>
    <definedName name="SHARED_FORMULA_3_148_3_148_7">NA()</definedName>
    <definedName name="SHARED_FORMULA_3_16_3_16_33" localSheetId="7">+#REF!</definedName>
    <definedName name="SHARED_FORMULA_3_16_3_16_33">+#REF!</definedName>
    <definedName name="SHARED_FORMULA_3_161_3_161_26">NA()</definedName>
    <definedName name="SHARED_FORMULA_3_164_3_164_26" localSheetId="7">+#REF!</definedName>
    <definedName name="SHARED_FORMULA_3_164_3_164_26">+#REF!</definedName>
    <definedName name="SHARED_FORMULA_3_17_3_17_22" localSheetId="7">+#REF!</definedName>
    <definedName name="SHARED_FORMULA_3_17_3_17_22">+#REF!</definedName>
    <definedName name="SHARED_FORMULA_3_172_3_172_30">NA()</definedName>
    <definedName name="SHARED_FORMULA_3_177_3_177_30" localSheetId="7">+#REF!</definedName>
    <definedName name="SHARED_FORMULA_3_177_3_177_30">+#REF!</definedName>
    <definedName name="SHARED_FORMULA_3_1788_3_1788_6">NA()</definedName>
    <definedName name="SHARED_FORMULA_3_1791_3_1791_6">NA()</definedName>
    <definedName name="SHARED_FORMULA_3_1792_3_1792_6">NA()</definedName>
    <definedName name="SHARED_FORMULA_3_1793_3_1793_6">NA()</definedName>
    <definedName name="SHARED_FORMULA_3_1794_3_1794_6">NA()</definedName>
    <definedName name="SHARED_FORMULA_3_1795_3_1795_6">NA()</definedName>
    <definedName name="SHARED_FORMULA_3_1816_3_1816_6">NA()</definedName>
    <definedName name="SHARED_FORMULA_3_1819_3_1819_6">NA()</definedName>
    <definedName name="SHARED_FORMULA_3_1820_3_1820_6">NA()</definedName>
    <definedName name="SHARED_FORMULA_3_1821_3_1821_6">NA()</definedName>
    <definedName name="SHARED_FORMULA_3_1822_3_1822_6">NA()</definedName>
    <definedName name="SHARED_FORMULA_3_1823_3_1823_6">NA()</definedName>
    <definedName name="SHARED_FORMULA_3_1843_3_1843_6">NA()</definedName>
    <definedName name="SHARED_FORMULA_3_1846_3_1846_6">NA()</definedName>
    <definedName name="SHARED_FORMULA_3_1847_3_1847_6">NA()</definedName>
    <definedName name="SHARED_FORMULA_3_1848_3_1848_6">NA()</definedName>
    <definedName name="SHARED_FORMULA_3_1849_3_1849_6">NA()</definedName>
    <definedName name="SHARED_FORMULA_3_1850_3_1850_6">NA()</definedName>
    <definedName name="SHARED_FORMULA_3_209_3_209_22" localSheetId="7">+#REF!</definedName>
    <definedName name="SHARED_FORMULA_3_209_3_209_22">+#REF!</definedName>
    <definedName name="SHARED_FORMULA_3_21_3_21_33" localSheetId="7">+#REF!</definedName>
    <definedName name="SHARED_FORMULA_3_21_3_21_33">+#REF!</definedName>
    <definedName name="SHARED_FORMULA_3_213_3_213_22">NA()</definedName>
    <definedName name="SHARED_FORMULA_3_216_3_216_22" localSheetId="7">+#REF!</definedName>
    <definedName name="SHARED_FORMULA_3_216_3_216_22">+#REF!</definedName>
    <definedName name="SHARED_FORMULA_3_220_3_220_22">NA()</definedName>
    <definedName name="SHARED_FORMULA_3_220_3_220_26">NA()</definedName>
    <definedName name="SHARED_FORMULA_3_221_3_221_37">NA()</definedName>
    <definedName name="SHARED_FORMULA_3_223_3_223_26" localSheetId="7">+#REF!</definedName>
    <definedName name="SHARED_FORMULA_3_223_3_223_26">+#REF!</definedName>
    <definedName name="SHARED_FORMULA_3_236_3_236_26">NA()</definedName>
    <definedName name="SHARED_FORMULA_3_239_3_239_26" localSheetId="7">+#REF!</definedName>
    <definedName name="SHARED_FORMULA_3_239_3_239_26">+#REF!</definedName>
    <definedName name="SHARED_FORMULA_3_24_3_24_37" localSheetId="7">+#REF!</definedName>
    <definedName name="SHARED_FORMULA_3_24_3_24_37">+#REF!</definedName>
    <definedName name="SHARED_FORMULA_3_268_3_268_33">NA()</definedName>
    <definedName name="SHARED_FORMULA_3_274_3_274_33" localSheetId="7">+#REF!</definedName>
    <definedName name="SHARED_FORMULA_3_274_3_274_33">+#REF!</definedName>
    <definedName name="SHARED_FORMULA_3_28_3_28_33" localSheetId="7">+#REF!</definedName>
    <definedName name="SHARED_FORMULA_3_28_3_28_33">+#REF!</definedName>
    <definedName name="SHARED_FORMULA_3_31_3_31_22" localSheetId="7">+#REF!</definedName>
    <definedName name="SHARED_FORMULA_3_31_3_31_22">+#REF!</definedName>
    <definedName name="SHARED_FORMULA_3_31_3_31_30" localSheetId="7">+#REF!</definedName>
    <definedName name="SHARED_FORMULA_3_31_3_31_30">+#REF!</definedName>
    <definedName name="SHARED_FORMULA_3_32_3_32_37" localSheetId="7">+#REF!</definedName>
    <definedName name="SHARED_FORMULA_3_32_3_32_37">+#REF!</definedName>
    <definedName name="SHARED_FORMULA_3_34_3_34_22">NA()</definedName>
    <definedName name="SHARED_FORMULA_3_34_3_34_30">NA()</definedName>
    <definedName name="SHARED_FORMULA_3_38_3_38_30" localSheetId="7">#REF!</definedName>
    <definedName name="SHARED_FORMULA_3_38_3_38_30">#REF!</definedName>
    <definedName name="SHARED_FORMULA_3_39_3_39_37" localSheetId="7">+#REF!</definedName>
    <definedName name="SHARED_FORMULA_3_39_3_39_37">+#REF!</definedName>
    <definedName name="SHARED_FORMULA_3_39_3_39_8">NA()</definedName>
    <definedName name="SHARED_FORMULA_3_41_3_41_30">NA()</definedName>
    <definedName name="SHARED_FORMULA_3_46_3_46_22" localSheetId="7">+#REF!</definedName>
    <definedName name="SHARED_FORMULA_3_46_3_46_22">+#REF!</definedName>
    <definedName name="SHARED_FORMULA_3_462_3_462_37">NA()</definedName>
    <definedName name="SHARED_FORMULA_3_489_3_489_26">NA()</definedName>
    <definedName name="SHARED_FORMULA_3_49_3_49_22">NA()</definedName>
    <definedName name="SHARED_FORMULA_3_493_3_493_26">NA()</definedName>
    <definedName name="SHARED_FORMULA_3_5_3_5_22" localSheetId="7">+#REF!</definedName>
    <definedName name="SHARED_FORMULA_3_5_3_5_22">+#REF!</definedName>
    <definedName name="SHARED_FORMULA_3_503_3_503_37" localSheetId="7">+#REF!</definedName>
    <definedName name="SHARED_FORMULA_3_503_3_503_37">+#REF!</definedName>
    <definedName name="SHARED_FORMULA_3_517_3_517_26" localSheetId="7">+#REF!</definedName>
    <definedName name="SHARED_FORMULA_3_517_3_517_26">+#REF!</definedName>
    <definedName name="SHARED_FORMULA_3_521_3_521_26" localSheetId="7">+#REF!</definedName>
    <definedName name="SHARED_FORMULA_3_521_3_521_26">+#REF!</definedName>
    <definedName name="SHARED_FORMULA_3_57_3_57_30" localSheetId="7">+#REF!</definedName>
    <definedName name="SHARED_FORMULA_3_57_3_57_30">+#REF!</definedName>
    <definedName name="SHARED_FORMULA_3_60_3_60_30">NA()</definedName>
    <definedName name="SHARED_FORMULA_3_63_3_63_26" localSheetId="7">+#REF!</definedName>
    <definedName name="SHARED_FORMULA_3_63_3_63_26">+#REF!</definedName>
    <definedName name="SHARED_FORMULA_3_65_3_65_8">NA()</definedName>
    <definedName name="SHARED_FORMULA_3_66_3_66_26">NA()</definedName>
    <definedName name="SHARED_FORMULA_3_69_3_69_7">NA()</definedName>
    <definedName name="SHARED_FORMULA_3_7_3_7_33" localSheetId="7">+#REF!</definedName>
    <definedName name="SHARED_FORMULA_3_7_3_7_33">+#REF!</definedName>
    <definedName name="SHARED_FORMULA_3_780_3_780_26">NA()</definedName>
    <definedName name="SHARED_FORMULA_3_9_3_9_37" localSheetId="7">+#REF!</definedName>
    <definedName name="SHARED_FORMULA_3_9_3_9_37">+#REF!</definedName>
    <definedName name="SHARED_FORMULA_3_91_3_91_8">NA()</definedName>
    <definedName name="SHARED_FORMULA_3_95_3_95_7" localSheetId="7">#REF!</definedName>
    <definedName name="SHARED_FORMULA_3_95_3_95_7">#REF!</definedName>
    <definedName name="SHARED_FORMULA_3_96_3_96_7">NA()</definedName>
    <definedName name="SHARED_FORMULA_4_117_4_117_33">NA()</definedName>
    <definedName name="SHARED_FORMULA_4_120_4_120_8">NA()</definedName>
    <definedName name="SHARED_FORMULA_4_130_4_130_30">NA()</definedName>
    <definedName name="SHARED_FORMULA_4_135_4_135_30" localSheetId="7">+#REF!</definedName>
    <definedName name="SHARED_FORMULA_4_135_4_135_30">+#REF!</definedName>
    <definedName name="SHARED_FORMULA_4_146_4_146_8">NA()</definedName>
    <definedName name="SHARED_FORMULA_4_161_4_161_26">NA()</definedName>
    <definedName name="SHARED_FORMULA_4_164_4_164_26" localSheetId="7">+#REF!+0.075*2</definedName>
    <definedName name="SHARED_FORMULA_4_164_4_164_26">+#REF!+0.075*2</definedName>
    <definedName name="SHARED_FORMULA_4_165_4_165_30">NA()</definedName>
    <definedName name="SHARED_FORMULA_4_170_4_170_30" localSheetId="7">+#REF!</definedName>
    <definedName name="SHARED_FORMULA_4_170_4_170_30">+#REF!</definedName>
    <definedName name="SHARED_FORMULA_4_174_4_174_22" localSheetId="7">+#REF!</definedName>
    <definedName name="SHARED_FORMULA_4_174_4_174_22">+#REF!</definedName>
    <definedName name="SHARED_FORMULA_4_178_4_178_22">NA()</definedName>
    <definedName name="SHARED_FORMULA_4_18_4_18_37" localSheetId="7">+#REF!+0.15*2</definedName>
    <definedName name="SHARED_FORMULA_4_18_4_18_37">+#REF!+0.15*2</definedName>
    <definedName name="SHARED_FORMULA_4_189_4_189_22" localSheetId="7">+#REF!</definedName>
    <definedName name="SHARED_FORMULA_4_189_4_189_22">+#REF!</definedName>
    <definedName name="SHARED_FORMULA_4_193_4_193_22">NA()</definedName>
    <definedName name="SHARED_FORMULA_4_194_4_194_22" localSheetId="7">+#REF!</definedName>
    <definedName name="SHARED_FORMULA_4_194_4_194_22">+#REF!</definedName>
    <definedName name="SHARED_FORMULA_4_198_4_198_22">NA()</definedName>
    <definedName name="SHARED_FORMULA_4_199_4_199_30">NA()</definedName>
    <definedName name="SHARED_FORMULA_4_204_4_204_30" localSheetId="7">+#REF!</definedName>
    <definedName name="SHARED_FORMULA_4_204_4_204_30">+#REF!</definedName>
    <definedName name="SHARED_FORMULA_4_204_4_204_37">NA()</definedName>
    <definedName name="SHARED_FORMULA_4_205_4_205_22" localSheetId="7">+#REF!</definedName>
    <definedName name="SHARED_FORMULA_4_205_4_205_22">+#REF!</definedName>
    <definedName name="SHARED_FORMULA_4_209_4_209_22">NA()</definedName>
    <definedName name="SHARED_FORMULA_4_209_4_209_30" localSheetId="7">+#REF!</definedName>
    <definedName name="SHARED_FORMULA_4_209_4_209_30">+#REF!</definedName>
    <definedName name="SHARED_FORMULA_4_210_4_210_26">NA()</definedName>
    <definedName name="SHARED_FORMULA_4_213_4_213_26" localSheetId="7">+#REF!</definedName>
    <definedName name="SHARED_FORMULA_4_213_4_213_26">+#REF!</definedName>
    <definedName name="SHARED_FORMULA_4_216_4_216_26" localSheetId="7">+#REF!</definedName>
    <definedName name="SHARED_FORMULA_4_216_4_216_26">+#REF!</definedName>
    <definedName name="SHARED_FORMULA_4_228_4_228_26">NA()</definedName>
    <definedName name="SHARED_FORMULA_4_231_4_231_26" localSheetId="7">+#REF!</definedName>
    <definedName name="SHARED_FORMULA_4_231_4_231_26">+#REF!</definedName>
    <definedName name="SHARED_FORMULA_4_246_4_246_26">NA()</definedName>
    <definedName name="SHARED_FORMULA_4_278_4_278_37">NA()</definedName>
    <definedName name="SHARED_FORMULA_4_291_4_291_17" localSheetId="7">SUM(#REF!)</definedName>
    <definedName name="SHARED_FORMULA_4_291_4_291_17">SUM(#REF!)</definedName>
    <definedName name="SHARED_FORMULA_4_297_4_297_37" localSheetId="7">+#REF!+0.23*2</definedName>
    <definedName name="SHARED_FORMULA_4_297_4_297_37">+#REF!+0.23*2</definedName>
    <definedName name="SHARED_FORMULA_4_34_4_34_26" localSheetId="7">+#REF!+0.1*2</definedName>
    <definedName name="SHARED_FORMULA_4_34_4_34_26">+#REF!+0.1*2</definedName>
    <definedName name="SHARED_FORMULA_4_37_4_37_26">NA()</definedName>
    <definedName name="SHARED_FORMULA_4_396_4_396_37" localSheetId="7">+#REF!</definedName>
    <definedName name="SHARED_FORMULA_4_396_4_396_37">+#REF!</definedName>
    <definedName name="SHARED_FORMULA_4_398_4_398_22">NA()</definedName>
    <definedName name="SHARED_FORMULA_4_4_4_4_26" localSheetId="7">+#REF!+0.15*2</definedName>
    <definedName name="SHARED_FORMULA_4_4_4_4_26">+#REF!+0.15*2</definedName>
    <definedName name="SHARED_FORMULA_4_412_4_412_22">NA()</definedName>
    <definedName name="SHARED_FORMULA_4_435_4_435_37">NA()</definedName>
    <definedName name="SHARED_FORMULA_4_472_4_472_37" localSheetId="7">+#REF!</definedName>
    <definedName name="SHARED_FORMULA_4_472_4_472_37">+#REF!</definedName>
    <definedName name="SHARED_FORMULA_4_5_4_5_22" localSheetId="7">+#REF!+0.15*2</definedName>
    <definedName name="SHARED_FORMULA_4_5_4_5_22">+#REF!+0.15*2</definedName>
    <definedName name="SHARED_FORMULA_4_5_4_5_37" localSheetId="7">+#REF!+0.15*2</definedName>
    <definedName name="SHARED_FORMULA_4_5_4_5_37">+#REF!+0.15*2</definedName>
    <definedName name="SHARED_FORMULA_4_538_4_538_22">NA()</definedName>
    <definedName name="SHARED_FORMULA_4_6_4_6_30" localSheetId="7">+#REF!+0.15*2</definedName>
    <definedName name="SHARED_FORMULA_4_6_4_6_30">+#REF!+0.15*2</definedName>
    <definedName name="SHARED_FORMULA_4_611_4_611_22">NA()</definedName>
    <definedName name="SHARED_FORMULA_4_66_4_66_33">NA()</definedName>
    <definedName name="SHARED_FORMULA_4_68_4_68_8">NA()</definedName>
    <definedName name="SHARED_FORMULA_4_689_4_689_22">NA()</definedName>
    <definedName name="SHARED_FORMULA_4_70_4_70_33" localSheetId="7">+#REF!+0.075*2</definedName>
    <definedName name="SHARED_FORMULA_4_70_4_70_33">+#REF!+0.075*2</definedName>
    <definedName name="SHARED_FORMULA_4_732_4_732_22" localSheetId="7">+#REF!</definedName>
    <definedName name="SHARED_FORMULA_4_732_4_732_22">+#REF!</definedName>
    <definedName name="SHARED_FORMULA_4_781_4_781_26">NA()</definedName>
    <definedName name="SHARED_FORMULA_4_792_4_792_26">NA()</definedName>
    <definedName name="SHARED_FORMULA_4_801_4_801_22">NA()</definedName>
    <definedName name="SHARED_FORMULA_4_803_4_803_26">NA()</definedName>
    <definedName name="SHARED_FORMULA_4_814_4_814_26">NA()</definedName>
    <definedName name="SHARED_FORMULA_4_816_4_816_26" localSheetId="7">+#REF!</definedName>
    <definedName name="SHARED_FORMULA_4_816_4_816_26">+#REF!</definedName>
    <definedName name="SHARED_FORMULA_4_82_4_82_33">NA()</definedName>
    <definedName name="SHARED_FORMULA_4_827_4_827_26" localSheetId="7">+#REF!</definedName>
    <definedName name="SHARED_FORMULA_4_827_4_827_26">+#REF!</definedName>
    <definedName name="SHARED_FORMULA_4_837_4_837_26" localSheetId="7">+#REF!</definedName>
    <definedName name="SHARED_FORMULA_4_837_4_837_26">+#REF!</definedName>
    <definedName name="SHARED_FORMULA_4_847_4_847_26" localSheetId="7">+#REF!</definedName>
    <definedName name="SHARED_FORMULA_4_847_4_847_26">+#REF!</definedName>
    <definedName name="SHARED_FORMULA_4_86_4_86_33" localSheetId="7">+#REF!</definedName>
    <definedName name="SHARED_FORMULA_4_86_4_86_33">+#REF!</definedName>
    <definedName name="SHARED_FORMULA_4_860_4_860_22">NA()</definedName>
    <definedName name="SHARED_FORMULA_4_90_4_90_33">NA()</definedName>
    <definedName name="SHARED_FORMULA_4_93_4_93_8">NA()</definedName>
    <definedName name="SHARED_FORMULA_4_94_4_94_33" localSheetId="7">+#REF!</definedName>
    <definedName name="SHARED_FORMULA_4_94_4_94_33">+#REF!</definedName>
    <definedName name="SHARED_FORMULA_5_11_5_11_26" localSheetId="7">#REF!+0.1*2</definedName>
    <definedName name="SHARED_FORMULA_5_11_5_11_26">#REF!+0.1*2</definedName>
    <definedName name="SHARED_FORMULA_5_116_5_116_26" localSheetId="7">+#REF!</definedName>
    <definedName name="SHARED_FORMULA_5_116_5_116_26">+#REF!</definedName>
    <definedName name="SHARED_FORMULA_5_130_5_130_22" localSheetId="7">+#REF!</definedName>
    <definedName name="SHARED_FORMULA_5_130_5_130_22">+#REF!</definedName>
    <definedName name="SHARED_FORMULA_5_134_5_134_22">NA()</definedName>
    <definedName name="SHARED_FORMULA_5_137_5_137_30">NA()</definedName>
    <definedName name="SHARED_FORMULA_5_142_5_142_30" localSheetId="7">+#REF!</definedName>
    <definedName name="SHARED_FORMULA_5_142_5_142_30">+#REF!</definedName>
    <definedName name="SHARED_FORMULA_5_153_5_153_26">NA()</definedName>
    <definedName name="SHARED_FORMULA_5_156_5_156_26" localSheetId="7">+#REF!</definedName>
    <definedName name="SHARED_FORMULA_5_156_5_156_26">+#REF!</definedName>
    <definedName name="SHARED_FORMULA_5_17_5_17_22">0.15+0.1*2</definedName>
    <definedName name="SHARED_FORMULA_5_179_5_179_30">NA()</definedName>
    <definedName name="SHARED_FORMULA_5_184_5_184_30" localSheetId="7">+#REF!</definedName>
    <definedName name="SHARED_FORMULA_5_184_5_184_30">+#REF!</definedName>
    <definedName name="SHARED_FORMULA_5_233_5_233_22" localSheetId="7">+#REF!</definedName>
    <definedName name="SHARED_FORMULA_5_233_5_233_22">+#REF!</definedName>
    <definedName name="SHARED_FORMULA_5_24_5_24_37">0.15+0.1*2</definedName>
    <definedName name="SHARED_FORMULA_5_246_5_246_26">NA()</definedName>
    <definedName name="SHARED_FORMULA_5_259_5_259_26" localSheetId="7">+#REF!</definedName>
    <definedName name="SHARED_FORMULA_5_259_5_259_26">+#REF!</definedName>
    <definedName name="SHARED_FORMULA_5_261_5_261_26">NA()</definedName>
    <definedName name="SHARED_FORMULA_5_273_5_273_30">NA()</definedName>
    <definedName name="SHARED_FORMULA_5_275_5_275_26">NA()</definedName>
    <definedName name="SHARED_FORMULA_5_278_5_278_26" localSheetId="7">+#REF!</definedName>
    <definedName name="SHARED_FORMULA_5_278_5_278_26">+#REF!</definedName>
    <definedName name="SHARED_FORMULA_5_287_5_287_30" localSheetId="7">+#REF!</definedName>
    <definedName name="SHARED_FORMULA_5_287_5_287_30">+#REF!</definedName>
    <definedName name="SHARED_FORMULA_5_289_5_289_26">NA()</definedName>
    <definedName name="SHARED_FORMULA_5_293_5_293_26" localSheetId="7">+#REF!</definedName>
    <definedName name="SHARED_FORMULA_5_293_5_293_26">+#REF!</definedName>
    <definedName name="SHARED_FORMULA_5_308_5_308_26" localSheetId="7">+#REF!</definedName>
    <definedName name="SHARED_FORMULA_5_308_5_308_26">+#REF!</definedName>
    <definedName name="SHARED_FORMULA_5_32_5_32_37" localSheetId="7">+#REF!+0.1*2</definedName>
    <definedName name="SHARED_FORMULA_5_32_5_32_37">+#REF!+0.1*2</definedName>
    <definedName name="SHARED_FORMULA_5_38_5_38_30">0.15+0.1*2</definedName>
    <definedName name="SHARED_FORMULA_5_39_5_39_37" localSheetId="7">+#REF!+0.1*2</definedName>
    <definedName name="SHARED_FORMULA_5_39_5_39_37">+#REF!+0.1*2</definedName>
    <definedName name="SHARED_FORMULA_5_397_5_397_30">1.2*2+0.15</definedName>
    <definedName name="SHARED_FORMULA_5_41_5_41_30">0.15+0.1*2</definedName>
    <definedName name="SHARED_FORMULA_5_418_5_418_30">1.2*2+0.15</definedName>
    <definedName name="SHARED_FORMULA_5_432_5_432_22" localSheetId="7">+#REF!</definedName>
    <definedName name="SHARED_FORMULA_5_432_5_432_22">+#REF!</definedName>
    <definedName name="SHARED_FORMULA_5_46_5_46_22">0.15+0.1*2</definedName>
    <definedName name="SHARED_FORMULA_5_49_5_49_22">0.15+0.1*2</definedName>
    <definedName name="SHARED_FORMULA_5_520_5_520_26">NA()</definedName>
    <definedName name="SHARED_FORMULA_5_530_5_530_26">NA()</definedName>
    <definedName name="SHARED_FORMULA_5_540_5_540_26">NA()</definedName>
    <definedName name="SHARED_FORMULA_5_551_5_551_26" localSheetId="7">+#REF!</definedName>
    <definedName name="SHARED_FORMULA_5_551_5_551_26">+#REF!</definedName>
    <definedName name="SHARED_FORMULA_5_562_5_562_26" localSheetId="7">+#REF!</definedName>
    <definedName name="SHARED_FORMULA_5_562_5_562_26">+#REF!</definedName>
    <definedName name="SHARED_FORMULA_5_57_5_57_30" localSheetId="7">+#REF!+0.1*2</definedName>
    <definedName name="SHARED_FORMULA_5_57_5_57_30">+#REF!+0.1*2</definedName>
    <definedName name="SHARED_FORMULA_5_572_5_572_26" localSheetId="7">+#REF!</definedName>
    <definedName name="SHARED_FORMULA_5_572_5_572_26">+#REF!</definedName>
    <definedName name="SHARED_FORMULA_5_599_5_599_26">NA()</definedName>
    <definedName name="SHARED_FORMULA_5_60_5_60_30">NA()</definedName>
    <definedName name="SHARED_FORMULA_5_610_5_610_26" localSheetId="7">+#REF!</definedName>
    <definedName name="SHARED_FORMULA_5_610_5_610_26">+#REF!</definedName>
    <definedName name="SHARED_FORMULA_5_612_5_612_26">NA()</definedName>
    <definedName name="SHARED_FORMULA_5_637_5_637_26" localSheetId="7">+#REF!</definedName>
    <definedName name="SHARED_FORMULA_5_637_5_637_26">+#REF!</definedName>
    <definedName name="SHARED_FORMULA_5_639_5_639_26">NA()</definedName>
    <definedName name="SHARED_FORMULA_5_650_5_650_26" localSheetId="7">+#REF!</definedName>
    <definedName name="SHARED_FORMULA_5_650_5_650_26">+#REF!</definedName>
    <definedName name="SHARED_FORMULA_5_666_5_666_26">NA()</definedName>
    <definedName name="SHARED_FORMULA_5_675_5_675_26" localSheetId="7">+#REF!</definedName>
    <definedName name="SHARED_FORMULA_5_675_5_675_26">+#REF!</definedName>
    <definedName name="SHARED_FORMULA_5_7_5_7_33" localSheetId="7">+#REF!+0.1*2</definedName>
    <definedName name="SHARED_FORMULA_5_7_5_7_33">+#REF!+0.1*2</definedName>
    <definedName name="SHARED_FORMULA_5_700_5_700_26" localSheetId="7">+#REF!</definedName>
    <definedName name="SHARED_FORMULA_5_700_5_700_26">+#REF!</definedName>
    <definedName name="SHARED_FORMULA_5_792_5_792_26">NA()</definedName>
    <definedName name="SHARED_FORMULA_5_803_5_803_26">NA()</definedName>
    <definedName name="SHARED_FORMULA_5_814_5_814_26">NA()</definedName>
    <definedName name="SHARED_FORMULA_5_827_5_827_26" localSheetId="7">+#REF!</definedName>
    <definedName name="SHARED_FORMULA_5_827_5_827_26">+#REF!</definedName>
    <definedName name="SHARED_FORMULA_5_837_5_837_26" localSheetId="7">+#REF!</definedName>
    <definedName name="SHARED_FORMULA_5_837_5_837_26">+#REF!</definedName>
    <definedName name="SHARED_FORMULA_5_84_5_84_26">0.23+0.1*2</definedName>
    <definedName name="SHARED_FORMULA_5_847_5_847_26" localSheetId="7">+#REF!</definedName>
    <definedName name="SHARED_FORMULA_5_847_5_847_26">+#REF!</definedName>
    <definedName name="SHARED_FORMULA_5_85_5_85_30" localSheetId="7">+#REF!</definedName>
    <definedName name="SHARED_FORMULA_5_85_5_85_30">+#REF!</definedName>
    <definedName name="SHARED_FORMULA_5_87_5_87_26">0.23+0.1*2</definedName>
    <definedName name="SHARED_FORMULA_5_9_5_9_37" localSheetId="7">+#REF!+0.15</definedName>
    <definedName name="SHARED_FORMULA_5_9_5_9_37">+#REF!+0.15</definedName>
    <definedName name="SHARED_FORMULA_6_1029_6_1029_26">NA()</definedName>
    <definedName name="SHARED_FORMULA_6_1032_6_1032_22">NA()</definedName>
    <definedName name="SHARED_FORMULA_6_1034_6_1034_26" localSheetId="7">+#REF!-#REF!</definedName>
    <definedName name="SHARED_FORMULA_6_1034_6_1034_26">+#REF!-#REF!</definedName>
    <definedName name="SHARED_FORMULA_6_1038_6_1038_22" localSheetId="7">+#REF!</definedName>
    <definedName name="SHARED_FORMULA_6_1038_6_1038_22">+#REF!</definedName>
    <definedName name="SHARED_FORMULA_6_1039_6_1039_26">NA()</definedName>
    <definedName name="SHARED_FORMULA_6_1044_6_1044_26" localSheetId="7">+#REF!-#REF!</definedName>
    <definedName name="SHARED_FORMULA_6_1044_6_1044_26">+#REF!-#REF!</definedName>
    <definedName name="SHARED_FORMULA_6_1052_6_1052_26" localSheetId="7">+#REF!-#REF!</definedName>
    <definedName name="SHARED_FORMULA_6_1052_6_1052_26">+#REF!-#REF!</definedName>
    <definedName name="SHARED_FORMULA_6_1056_6_1056_22" localSheetId="7">+#REF!</definedName>
    <definedName name="SHARED_FORMULA_6_1056_6_1056_22">+#REF!</definedName>
    <definedName name="SHARED_FORMULA_6_106_6_106_22" localSheetId="7">+#REF!</definedName>
    <definedName name="SHARED_FORMULA_6_106_6_106_22">+#REF!</definedName>
    <definedName name="SHARED_FORMULA_6_1066_6_1066_22">NA()</definedName>
    <definedName name="SHARED_FORMULA_6_1071_6_1071_26" localSheetId="7">+#REF!-#REF!</definedName>
    <definedName name="SHARED_FORMULA_6_1071_6_1071_26">+#REF!-#REF!</definedName>
    <definedName name="SHARED_FORMULA_6_1075_6_1075_22">NA()</definedName>
    <definedName name="SHARED_FORMULA_6_1081_6_1081_26" localSheetId="7">+#REF!-#REF!</definedName>
    <definedName name="SHARED_FORMULA_6_1081_6_1081_26">+#REF!-#REF!</definedName>
    <definedName name="SHARED_FORMULA_6_1082_6_1082_26">NA()</definedName>
    <definedName name="SHARED_FORMULA_6_1092_6_1092_26">NA()</definedName>
    <definedName name="SHARED_FORMULA_6_11_6_11_26" localSheetId="7">+#REF!+#REF!</definedName>
    <definedName name="SHARED_FORMULA_6_11_6_11_26">+#REF!+#REF!</definedName>
    <definedName name="SHARED_FORMULA_6_11_6_11_30" localSheetId="7">+#REF!+#REF!</definedName>
    <definedName name="SHARED_FORMULA_6_11_6_11_30">+#REF!+#REF!</definedName>
    <definedName name="SHARED_FORMULA_6_110_6_110_22">NA()</definedName>
    <definedName name="SHARED_FORMULA_6_1106_6_1106_26" localSheetId="7">#REF!+0.6</definedName>
    <definedName name="SHARED_FORMULA_6_1106_6_1106_26">#REF!+0.6</definedName>
    <definedName name="SHARED_FORMULA_6_1118_6_1118_22" localSheetId="7">+#REF!</definedName>
    <definedName name="SHARED_FORMULA_6_1118_6_1118_22">+#REF!</definedName>
    <definedName name="SHARED_FORMULA_6_1135_6_1135_26">NA()</definedName>
    <definedName name="SHARED_FORMULA_6_114_6_114_26" localSheetId="7">#REF!+#REF!-#REF!</definedName>
    <definedName name="SHARED_FORMULA_6_114_6_114_26">#REF!+#REF!-#REF!</definedName>
    <definedName name="SHARED_FORMULA_6_1152_6_1152_22" localSheetId="7">+#REF!</definedName>
    <definedName name="SHARED_FORMULA_6_1152_6_1152_22">+#REF!</definedName>
    <definedName name="SHARED_FORMULA_6_1161_6_1161_22" localSheetId="7">+#REF!</definedName>
    <definedName name="SHARED_FORMULA_6_1161_6_1161_22">+#REF!</definedName>
    <definedName name="SHARED_FORMULA_6_117_6_117_26">NA()</definedName>
    <definedName name="SHARED_FORMULA_6_117_6_117_37">NA()</definedName>
    <definedName name="SHARED_FORMULA_6_1183_6_1183_10">NA()</definedName>
    <definedName name="SHARED_FORMULA_6_123_6_123_37" localSheetId="7">+#REF!+0.6-0.3</definedName>
    <definedName name="SHARED_FORMULA_6_123_6_123_37">+#REF!+0.6-0.3</definedName>
    <definedName name="SHARED_FORMULA_6_1258_6_1258_10">NA()</definedName>
    <definedName name="SHARED_FORMULA_6_126_6_126_37">NA()</definedName>
    <definedName name="SHARED_FORMULA_6_127_6_127_30">NA()</definedName>
    <definedName name="SHARED_FORMULA_6_1290_6_1290_10">NA()</definedName>
    <definedName name="SHARED_FORMULA_6_13_6_13_7" localSheetId="7">ROUND(#REF!*#REF!/#REF!,2)</definedName>
    <definedName name="SHARED_FORMULA_6_13_6_13_7">ROUND(#REF!*#REF!/#REF!,2)</definedName>
    <definedName name="SHARED_FORMULA_6_132_6_132_30" localSheetId="7">+#REF!</definedName>
    <definedName name="SHARED_FORMULA_6_132_6_132_30">+#REF!</definedName>
    <definedName name="SHARED_FORMULA_6_132_6_132_37" localSheetId="7">+#REF!-#REF!</definedName>
    <definedName name="SHARED_FORMULA_6_132_6_132_37">+#REF!-#REF!</definedName>
    <definedName name="SHARED_FORMULA_6_135_6_135_37">NA()</definedName>
    <definedName name="SHARED_FORMULA_6_1355_6_1355_26">NA()</definedName>
    <definedName name="SHARED_FORMULA_6_1371_6_1371_26" localSheetId="7">+#REF!</definedName>
    <definedName name="SHARED_FORMULA_6_1371_6_1371_26">+#REF!</definedName>
    <definedName name="SHARED_FORMULA_6_1382_6_1382_26">NA()</definedName>
    <definedName name="SHARED_FORMULA_6_1398_6_1398_26" localSheetId="7">+#REF!</definedName>
    <definedName name="SHARED_FORMULA_6_1398_6_1398_26">+#REF!</definedName>
    <definedName name="SHARED_FORMULA_6_1402_6_1402_26">NA()</definedName>
    <definedName name="SHARED_FORMULA_6_141_6_141_37" localSheetId="7">+#REF!-#REF!</definedName>
    <definedName name="SHARED_FORMULA_6_141_6_141_37">+#REF!-#REF!</definedName>
    <definedName name="SHARED_FORMULA_6_1418_6_1418_26" localSheetId="7">+#REF!</definedName>
    <definedName name="SHARED_FORMULA_6_1418_6_1418_26">+#REF!</definedName>
    <definedName name="SHARED_FORMULA_6_1422_6_1422_26">NA()</definedName>
    <definedName name="SHARED_FORMULA_6_1438_6_1438_10">NA()</definedName>
    <definedName name="SHARED_FORMULA_6_1438_6_1438_26" localSheetId="7">+#REF!</definedName>
    <definedName name="SHARED_FORMULA_6_1438_6_1438_26">+#REF!</definedName>
    <definedName name="SHARED_FORMULA_6_144_6_144_37">NA()</definedName>
    <definedName name="SHARED_FORMULA_6_1476_6_1476_26">NA()</definedName>
    <definedName name="SHARED_FORMULA_6_148_6_148_33">NA()</definedName>
    <definedName name="SHARED_FORMULA_6_1485_6_1485_26">NA()</definedName>
    <definedName name="SHARED_FORMULA_6_1492_6_1492_26" localSheetId="7">+#REF!</definedName>
    <definedName name="SHARED_FORMULA_6_1492_6_1492_26">+#REF!</definedName>
    <definedName name="SHARED_FORMULA_6_1493_6_1493_26">NA()</definedName>
    <definedName name="SHARED_FORMULA_6_150_6_150_37" localSheetId="7">+#REF!-#REF!</definedName>
    <definedName name="SHARED_FORMULA_6_150_6_150_37">+#REF!-#REF!</definedName>
    <definedName name="SHARED_FORMULA_6_1501_6_1501_26" localSheetId="7">+#REF!</definedName>
    <definedName name="SHARED_FORMULA_6_1501_6_1501_26">+#REF!</definedName>
    <definedName name="SHARED_FORMULA_6_1507_6_1507_26">NA()</definedName>
    <definedName name="SHARED_FORMULA_6_1509_6_1509_26" localSheetId="7">+#REF!</definedName>
    <definedName name="SHARED_FORMULA_6_1509_6_1509_26">+#REF!</definedName>
    <definedName name="SHARED_FORMULA_6_151_6_151_7">NA()</definedName>
    <definedName name="SHARED_FORMULA_6_1516_6_1516_26">NA()</definedName>
    <definedName name="SHARED_FORMULA_6_1523_6_1523_26" localSheetId="7">+#REF!</definedName>
    <definedName name="SHARED_FORMULA_6_1523_6_1523_26">+#REF!</definedName>
    <definedName name="SHARED_FORMULA_6_1532_6_1532_26" localSheetId="7">+#REF!</definedName>
    <definedName name="SHARED_FORMULA_6_1532_6_1532_26">+#REF!</definedName>
    <definedName name="SHARED_FORMULA_6_154_6_154_33" localSheetId="7">+#REF!-#REF!</definedName>
    <definedName name="SHARED_FORMULA_6_154_6_154_33">+#REF!-#REF!</definedName>
    <definedName name="SHARED_FORMULA_6_1541_6_1541_26">NA()</definedName>
    <definedName name="SHARED_FORMULA_6_1548_6_1548_26" localSheetId="7">+#REF!</definedName>
    <definedName name="SHARED_FORMULA_6_1548_6_1548_26">+#REF!</definedName>
    <definedName name="SHARED_FORMULA_6_1557_6_1557_26" localSheetId="7">+#REF!</definedName>
    <definedName name="SHARED_FORMULA_6_1557_6_1557_26">+#REF!</definedName>
    <definedName name="SHARED_FORMULA_6_1566_6_1566_26">NA()</definedName>
    <definedName name="SHARED_FORMULA_6_1573_6_1573_26" localSheetId="7">+#REF!</definedName>
    <definedName name="SHARED_FORMULA_6_1573_6_1573_26">+#REF!</definedName>
    <definedName name="SHARED_FORMULA_6_1582_6_1582_26" localSheetId="7">+#REF!</definedName>
    <definedName name="SHARED_FORMULA_6_1582_6_1582_26">+#REF!</definedName>
    <definedName name="SHARED_FORMULA_6_168_6_168_33">NA()</definedName>
    <definedName name="SHARED_FORMULA_6_174_6_174_33" localSheetId="7">+#REF!-0.125</definedName>
    <definedName name="SHARED_FORMULA_6_174_6_174_33">+#REF!-0.125</definedName>
    <definedName name="SHARED_FORMULA_6_178_6_178_30">NA()</definedName>
    <definedName name="SHARED_FORMULA_6_178_6_178_7">NA()</definedName>
    <definedName name="SHARED_FORMULA_6_18_6_18_22" localSheetId="7">+#REF!</definedName>
    <definedName name="SHARED_FORMULA_6_18_6_18_22">+#REF!</definedName>
    <definedName name="SHARED_FORMULA_6_183_6_183_30" localSheetId="7">#REF!-#REF!</definedName>
    <definedName name="SHARED_FORMULA_6_183_6_183_30">#REF!-#REF!</definedName>
    <definedName name="SHARED_FORMULA_6_218_6_218_7">NA()</definedName>
    <definedName name="SHARED_FORMULA_6_220_6_220_26">NA()</definedName>
    <definedName name="SHARED_FORMULA_6_223_6_223_26" localSheetId="7">+#REF!-#REF!/1000</definedName>
    <definedName name="SHARED_FORMULA_6_223_6_223_26">+#REF!-#REF!/1000</definedName>
    <definedName name="SHARED_FORMULA_6_229_6_229_33">NA()</definedName>
    <definedName name="SHARED_FORMULA_6_235_6_235_33" localSheetId="7">+#REF!-0.125</definedName>
    <definedName name="SHARED_FORMULA_6_235_6_235_33">+#REF!-0.125</definedName>
    <definedName name="SHARED_FORMULA_6_241_6_241_22">NA()</definedName>
    <definedName name="SHARED_FORMULA_6_245_6_245_22" localSheetId="7">+#REF!-0.15</definedName>
    <definedName name="SHARED_FORMULA_6_245_6_245_22">+#REF!-0.15</definedName>
    <definedName name="SHARED_FORMULA_6_245_6_245_7">NA()</definedName>
    <definedName name="SHARED_FORMULA_6_246_6_246_26">NA()</definedName>
    <definedName name="SHARED_FORMULA_6_253_6_253_26" localSheetId="7">+#REF!</definedName>
    <definedName name="SHARED_FORMULA_6_253_6_253_26">+#REF!</definedName>
    <definedName name="SHARED_FORMULA_6_256_6_256_22">NA()</definedName>
    <definedName name="SHARED_FORMULA_6_260_6_260_22" localSheetId="7">+#REF!-0.15</definedName>
    <definedName name="SHARED_FORMULA_6_260_6_260_22">+#REF!-0.15</definedName>
    <definedName name="SHARED_FORMULA_6_261_6_261_26">NA()</definedName>
    <definedName name="SHARED_FORMULA_6_271_6_271_30">NA()</definedName>
    <definedName name="SHARED_FORMULA_6_272_6_272_22">NA()</definedName>
    <definedName name="SHARED_FORMULA_6_272_6_272_26" localSheetId="7">+#REF!</definedName>
    <definedName name="SHARED_FORMULA_6_272_6_272_26">+#REF!</definedName>
    <definedName name="SHARED_FORMULA_6_273_6_273_7">NA()</definedName>
    <definedName name="SHARED_FORMULA_6_275_6_275_26">NA()</definedName>
    <definedName name="SHARED_FORMULA_6_276_6_276_22" localSheetId="7">+#REF!-0.15</definedName>
    <definedName name="SHARED_FORMULA_6_276_6_276_22">+#REF!-0.15</definedName>
    <definedName name="SHARED_FORMULA_6_285_6_285_30" localSheetId="7">+#REF!-#REF!</definedName>
    <definedName name="SHARED_FORMULA_6_285_6_285_30">+#REF!-#REF!</definedName>
    <definedName name="SHARED_FORMULA_6_287_6_287_26" localSheetId="7">+#REF!</definedName>
    <definedName name="SHARED_FORMULA_6_287_6_287_26">+#REF!</definedName>
    <definedName name="SHARED_FORMULA_6_289_6_289_26">NA()</definedName>
    <definedName name="SHARED_FORMULA_6_29_6_29_10">NA()</definedName>
    <definedName name="SHARED_FORMULA_6_291_6_291_22">NA()</definedName>
    <definedName name="SHARED_FORMULA_6_294_6_294_37">NA()</definedName>
    <definedName name="SHARED_FORMULA_6_295_6_295_22" localSheetId="7">+#REF!-0.15</definedName>
    <definedName name="SHARED_FORMULA_6_295_6_295_22">+#REF!-0.15</definedName>
    <definedName name="SHARED_FORMULA_6_302_6_302_26" localSheetId="7">+#REF!</definedName>
    <definedName name="SHARED_FORMULA_6_302_6_302_26">+#REF!</definedName>
    <definedName name="SHARED_FORMULA_6_306_6_306_22">NA()</definedName>
    <definedName name="SHARED_FORMULA_6_310_6_310_22" localSheetId="7">+#REF!-0.15</definedName>
    <definedName name="SHARED_FORMULA_6_310_6_310_22">+#REF!-0.15</definedName>
    <definedName name="SHARED_FORMULA_6_32_6_32_22" localSheetId="7">+#REF!</definedName>
    <definedName name="SHARED_FORMULA_6_32_6_32_22">+#REF!</definedName>
    <definedName name="SHARED_FORMULA_6_321_6_321_37" localSheetId="7">+#REF!-0.125</definedName>
    <definedName name="SHARED_FORMULA_6_321_6_321_37">+#REF!-0.125</definedName>
    <definedName name="SHARED_FORMULA_6_325_6_325_22">NA()</definedName>
    <definedName name="SHARED_FORMULA_6_329_6_329_22" localSheetId="7">+#REF!-0.15</definedName>
    <definedName name="SHARED_FORMULA_6_329_6_329_22">+#REF!-0.15</definedName>
    <definedName name="SHARED_FORMULA_6_329_6_329_26">NA()</definedName>
    <definedName name="SHARED_FORMULA_6_334_6_334_30">NA()</definedName>
    <definedName name="SHARED_FORMULA_6_337_6_337_26">NA()</definedName>
    <definedName name="SHARED_FORMULA_6_343_6_343_22">NA()</definedName>
    <definedName name="SHARED_FORMULA_6_347_6_347_22" localSheetId="7">+#REF!-0.15</definedName>
    <definedName name="SHARED_FORMULA_6_347_6_347_22">+#REF!-0.15</definedName>
    <definedName name="SHARED_FORMULA_6_348_6_348_26">NA()</definedName>
    <definedName name="SHARED_FORMULA_6_348_6_348_30" localSheetId="7">#REF!</definedName>
    <definedName name="SHARED_FORMULA_6_348_6_348_30">#REF!</definedName>
    <definedName name="SHARED_FORMULA_6_349_6_349_26" localSheetId="7">+#REF!-#REF!</definedName>
    <definedName name="SHARED_FORMULA_6_349_6_349_26">+#REF!-#REF!</definedName>
    <definedName name="SHARED_FORMULA_6_35_6_35_22">NA()</definedName>
    <definedName name="SHARED_FORMULA_6_356_6_356_26">NA()</definedName>
    <definedName name="SHARED_FORMULA_6_357_6_357_26" localSheetId="7">+#REF!-#REF!</definedName>
    <definedName name="SHARED_FORMULA_6_357_6_357_26">+#REF!-#REF!</definedName>
    <definedName name="SHARED_FORMULA_6_358_6_358_22">NA()</definedName>
    <definedName name="SHARED_FORMULA_6_362_6_362_22" localSheetId="7">+#REF!-0.15</definedName>
    <definedName name="SHARED_FORMULA_6_362_6_362_22">+#REF!-0.15</definedName>
    <definedName name="SHARED_FORMULA_6_368_6_368_26" localSheetId="7">+#REF!-#REF!</definedName>
    <definedName name="SHARED_FORMULA_6_368_6_368_26">+#REF!-#REF!</definedName>
    <definedName name="SHARED_FORMULA_6_376_6_376_26" localSheetId="7">+#REF!-#REF!</definedName>
    <definedName name="SHARED_FORMULA_6_376_6_376_26">+#REF!-#REF!</definedName>
    <definedName name="SHARED_FORMULA_6_379_6_379_30" localSheetId="7">+#REF!-#REF!</definedName>
    <definedName name="SHARED_FORMULA_6_379_6_379_30">+#REF!-#REF!</definedName>
    <definedName name="SHARED_FORMULA_6_388_6_388_26" localSheetId="7">+#REF!-#REF!</definedName>
    <definedName name="SHARED_FORMULA_6_388_6_388_26">+#REF!-#REF!</definedName>
    <definedName name="SHARED_FORMULA_6_39_6_39_30" localSheetId="7">+#REF!</definedName>
    <definedName name="SHARED_FORMULA_6_39_6_39_30">+#REF!</definedName>
    <definedName name="SHARED_FORMULA_6_39_6_39_37" localSheetId="7">+#REF!</definedName>
    <definedName name="SHARED_FORMULA_6_39_6_39_37">+#REF!</definedName>
    <definedName name="SHARED_FORMULA_6_396_6_396_26" localSheetId="7">+#REF!-#REF!</definedName>
    <definedName name="SHARED_FORMULA_6_396_6_396_26">+#REF!-#REF!</definedName>
    <definedName name="SHARED_FORMULA_6_399_6_399_22">NA()</definedName>
    <definedName name="SHARED_FORMULA_6_408_6_408_26" localSheetId="7">+#REF!-#REF!</definedName>
    <definedName name="SHARED_FORMULA_6_408_6_408_26">+#REF!-#REF!</definedName>
    <definedName name="SHARED_FORMULA_6_412_6_412_22">NA()</definedName>
    <definedName name="SHARED_FORMULA_6_413_6_413_22" localSheetId="7">+#REF!</definedName>
    <definedName name="SHARED_FORMULA_6_413_6_413_22">+#REF!</definedName>
    <definedName name="SHARED_FORMULA_6_414_6_414_37">NA()</definedName>
    <definedName name="SHARED_FORMULA_6_416_6_416_26" localSheetId="7">+#REF!-#REF!</definedName>
    <definedName name="SHARED_FORMULA_6_416_6_416_26">+#REF!-#REF!</definedName>
    <definedName name="SHARED_FORMULA_6_42_6_42_30">NA()</definedName>
    <definedName name="SHARED_FORMULA_6_43_6_43_26" localSheetId="7">+#REF!</definedName>
    <definedName name="SHARED_FORMULA_6_43_6_43_26">+#REF!</definedName>
    <definedName name="SHARED_FORMULA_6_432_6_432_22" localSheetId="7">+#REF!</definedName>
    <definedName name="SHARED_FORMULA_6_432_6_432_22">+#REF!</definedName>
    <definedName name="SHARED_FORMULA_6_435_6_435_37">NA()</definedName>
    <definedName name="SHARED_FORMULA_6_451_6_451_37" localSheetId="7">+#REF!-0.125</definedName>
    <definedName name="SHARED_FORMULA_6_451_6_451_37">+#REF!-0.125</definedName>
    <definedName name="SHARED_FORMULA_6_453_6_453_37">NA()</definedName>
    <definedName name="SHARED_FORMULA_6_455_6_455_30">NA()</definedName>
    <definedName name="SHARED_FORMULA_6_46_6_46_26">NA()</definedName>
    <definedName name="SHARED_FORMULA_6_472_6_472_37" localSheetId="7">+#REF!</definedName>
    <definedName name="SHARED_FORMULA_6_472_6_472_37">+#REF!</definedName>
    <definedName name="SHARED_FORMULA_6_473_6_473_22">NA()</definedName>
    <definedName name="SHARED_FORMULA_6_481_6_481_30" localSheetId="7">+#REF!</definedName>
    <definedName name="SHARED_FORMULA_6_481_6_481_30">+#REF!</definedName>
    <definedName name="SHARED_FORMULA_6_494_6_494_22">NA()</definedName>
    <definedName name="SHARED_FORMULA_6_494_6_494_37" localSheetId="7">+#REF!+0.45</definedName>
    <definedName name="SHARED_FORMULA_6_494_6_494_37">+#REF!+0.45</definedName>
    <definedName name="SHARED_FORMULA_6_5_6_5_22" localSheetId="7">+#REF!</definedName>
    <definedName name="SHARED_FORMULA_6_5_6_5_22">+#REF!</definedName>
    <definedName name="SHARED_FORMULA_6_500_6_500_22" localSheetId="7">+#REF!-#REF!</definedName>
    <definedName name="SHARED_FORMULA_6_500_6_500_22">+#REF!-#REF!</definedName>
    <definedName name="SHARED_FORMULA_6_503_6_503_22">NA()</definedName>
    <definedName name="SHARED_FORMULA_6_521_6_521_22" localSheetId="7">+#REF!-#REF!</definedName>
    <definedName name="SHARED_FORMULA_6_521_6_521_22">+#REF!-#REF!</definedName>
    <definedName name="SHARED_FORMULA_6_522_6_522_22">NA()</definedName>
    <definedName name="SHARED_FORMULA_6_530_6_530_22" localSheetId="7">+#REF!-#REF!</definedName>
    <definedName name="SHARED_FORMULA_6_530_6_530_22">+#REF!-#REF!</definedName>
    <definedName name="SHARED_FORMULA_6_549_6_549_22" localSheetId="7">+#REF!-#REF!</definedName>
    <definedName name="SHARED_FORMULA_6_549_6_549_22">+#REF!-#REF!</definedName>
    <definedName name="SHARED_FORMULA_6_569_6_569_22">NA()</definedName>
    <definedName name="SHARED_FORMULA_6_571_6_571_26">NA()</definedName>
    <definedName name="SHARED_FORMULA_6_577_6_577_22" localSheetId="7">+#REF!-#REF!</definedName>
    <definedName name="SHARED_FORMULA_6_577_6_577_22">+#REF!-#REF!</definedName>
    <definedName name="SHARED_FORMULA_6_578_6_578_22">NA()</definedName>
    <definedName name="SHARED_FORMULA_6_58_6_58_22" localSheetId="7">+#REF!</definedName>
    <definedName name="SHARED_FORMULA_6_58_6_58_22">+#REF!</definedName>
    <definedName name="SHARED_FORMULA_6_58_6_58_30" localSheetId="7">+#REF!</definedName>
    <definedName name="SHARED_FORMULA_6_58_6_58_30">+#REF!</definedName>
    <definedName name="SHARED_FORMULA_6_596_6_596_22">NA()</definedName>
    <definedName name="SHARED_FORMULA_6_597_6_597_22" localSheetId="7">+#REF!-#REF!</definedName>
    <definedName name="SHARED_FORMULA_6_597_6_597_22">+#REF!-#REF!</definedName>
    <definedName name="SHARED_FORMULA_6_606_6_606_22" localSheetId="7">+#REF!-#REF!</definedName>
    <definedName name="SHARED_FORMULA_6_606_6_606_22">+#REF!-#REF!</definedName>
    <definedName name="SHARED_FORMULA_6_609_6_609_26" localSheetId="7">+#REF!-#REF!</definedName>
    <definedName name="SHARED_FORMULA_6_609_6_609_26">+#REF!-#REF!</definedName>
    <definedName name="SHARED_FORMULA_6_61_6_61_22">NA()</definedName>
    <definedName name="SHARED_FORMULA_6_61_6_61_30">NA()</definedName>
    <definedName name="SHARED_FORMULA_6_611_6_611_26">NA()</definedName>
    <definedName name="SHARED_FORMULA_6_624_6_624_22" localSheetId="7">+#REF!-#REF!</definedName>
    <definedName name="SHARED_FORMULA_6_624_6_624_22">+#REF!-#REF!</definedName>
    <definedName name="SHARED_FORMULA_6_638_6_638_26">NA()</definedName>
    <definedName name="SHARED_FORMULA_6_64_6_64_26" localSheetId="7">+#REF!</definedName>
    <definedName name="SHARED_FORMULA_6_64_6_64_26">+#REF!</definedName>
    <definedName name="SHARED_FORMULA_6_648_6_648_22" localSheetId="7">+#REF!-#REF!</definedName>
    <definedName name="SHARED_FORMULA_6_648_6_648_22">+#REF!-#REF!</definedName>
    <definedName name="SHARED_FORMULA_6_649_6_649_26" localSheetId="7">+#REF!-#REF!</definedName>
    <definedName name="SHARED_FORMULA_6_649_6_649_26">+#REF!-#REF!</definedName>
    <definedName name="SHARED_FORMULA_6_655_6_655_10">NA()</definedName>
    <definedName name="SHARED_FORMULA_6_66_6_66_7">NA()</definedName>
    <definedName name="SHARED_FORMULA_6_665_6_665_26">NA()</definedName>
    <definedName name="SHARED_FORMULA_6_67_6_67_26">NA()</definedName>
    <definedName name="SHARED_FORMULA_6_674_6_674_26" localSheetId="7">+#REF!-#REF!</definedName>
    <definedName name="SHARED_FORMULA_6_674_6_674_26">+#REF!-#REF!</definedName>
    <definedName name="SHARED_FORMULA_6_68_6_68_30" localSheetId="7">+#REF!</definedName>
    <definedName name="SHARED_FORMULA_6_68_6_68_30">+#REF!</definedName>
    <definedName name="SHARED_FORMULA_6_680_6_680_10">NA()</definedName>
    <definedName name="SHARED_FORMULA_6_697_6_697_26">NA()</definedName>
    <definedName name="SHARED_FORMULA_6_699_6_699_26" localSheetId="7">+#REF!-#REF!</definedName>
    <definedName name="SHARED_FORMULA_6_699_6_699_26">+#REF!-#REF!</definedName>
    <definedName name="SHARED_FORMULA_6_7_6_7_33">0.45+0.1</definedName>
    <definedName name="SHARED_FORMULA_6_71_6_71_30">NA()</definedName>
    <definedName name="SHARED_FORMULA_6_722_6_722_26">NA()</definedName>
    <definedName name="SHARED_FORMULA_6_732_6_732_26" localSheetId="7">+#REF!-#REF!</definedName>
    <definedName name="SHARED_FORMULA_6_732_6_732_26">+#REF!-#REF!</definedName>
    <definedName name="SHARED_FORMULA_6_741_6_741_26">NA()</definedName>
    <definedName name="SHARED_FORMULA_6_752_6_752_22">NA()</definedName>
    <definedName name="SHARED_FORMULA_6_757_6_757_26" localSheetId="7">+#REF!-#REF!</definedName>
    <definedName name="SHARED_FORMULA_6_757_6_757_26">+#REF!-#REF!</definedName>
    <definedName name="SHARED_FORMULA_6_760_6_760_26">NA()</definedName>
    <definedName name="SHARED_FORMULA_6_765_6_765_22">NA()</definedName>
    <definedName name="SHARED_FORMULA_6_776_6_776_26" localSheetId="7">+#REF!-#REF!</definedName>
    <definedName name="SHARED_FORMULA_6_776_6_776_26">+#REF!-#REF!</definedName>
    <definedName name="SHARED_FORMULA_6_781_6_781_26">NA()</definedName>
    <definedName name="SHARED_FORMULA_6_792_6_792_26">NA()</definedName>
    <definedName name="SHARED_FORMULA_6_795_6_795_26" localSheetId="7">+#REF!-#REF!</definedName>
    <definedName name="SHARED_FORMULA_6_795_6_795_26">+#REF!-#REF!</definedName>
    <definedName name="SHARED_FORMULA_6_801_6_801_22">NA()</definedName>
    <definedName name="SHARED_FORMULA_6_803_6_803_26">NA()</definedName>
    <definedName name="SHARED_FORMULA_6_805_6_805_22" localSheetId="7">+#REF!-0.125</definedName>
    <definedName name="SHARED_FORMULA_6_805_6_805_22">+#REF!-0.125</definedName>
    <definedName name="SHARED_FORMULA_6_813_6_813_22">NA()</definedName>
    <definedName name="SHARED_FORMULA_6_814_6_814_26">NA()</definedName>
    <definedName name="SHARED_FORMULA_6_816_6_816_26" localSheetId="7">+#REF!</definedName>
    <definedName name="SHARED_FORMULA_6_816_6_816_26">+#REF!</definedName>
    <definedName name="SHARED_FORMULA_6_824_6_824_22">NA()</definedName>
    <definedName name="SHARED_FORMULA_6_827_6_827_26" localSheetId="7">+#REF!</definedName>
    <definedName name="SHARED_FORMULA_6_827_6_827_26">+#REF!</definedName>
    <definedName name="SHARED_FORMULA_6_83_6_83_30" localSheetId="7">+#REF!+#REF!-0.3-0.05</definedName>
    <definedName name="SHARED_FORMULA_6_83_6_83_30">+#REF!+#REF!-0.3-0.05</definedName>
    <definedName name="SHARED_FORMULA_6_837_6_837_26" localSheetId="7">+#REF!</definedName>
    <definedName name="SHARED_FORMULA_6_837_6_837_26">+#REF!</definedName>
    <definedName name="SHARED_FORMULA_6_847_6_847_26" localSheetId="7">+#REF!</definedName>
    <definedName name="SHARED_FORMULA_6_847_6_847_26">+#REF!</definedName>
    <definedName name="SHARED_FORMULA_6_85_6_85_26" localSheetId="7">+#REF!</definedName>
    <definedName name="SHARED_FORMULA_6_85_6_85_26">+#REF!</definedName>
    <definedName name="SHARED_FORMULA_6_853_6_853_22" localSheetId="7">+#REF!-0.125</definedName>
    <definedName name="SHARED_FORMULA_6_853_6_853_22">+#REF!-0.125</definedName>
    <definedName name="SHARED_FORMULA_6_86_6_86_30">NA()</definedName>
    <definedName name="SHARED_FORMULA_6_860_6_860_22">NA()</definedName>
    <definedName name="SHARED_FORMULA_6_870_6_870_22">NA()</definedName>
    <definedName name="SHARED_FORMULA_6_88_6_88_26">NA()</definedName>
    <definedName name="SHARED_FORMULA_6_900_6_900_22">NA()</definedName>
    <definedName name="SHARED_FORMULA_6_900_6_900_26">NA()</definedName>
    <definedName name="SHARED_FORMULA_6_910_6_910_26">NA()</definedName>
    <definedName name="SHARED_FORMULA_6_911_6_911_22" localSheetId="7">+#REF!-0.125</definedName>
    <definedName name="SHARED_FORMULA_6_911_6_911_22">+#REF!-0.125</definedName>
    <definedName name="SHARED_FORMULA_6_93_6_93_30" localSheetId="7">+#REF!+#REF!-0.05</definedName>
    <definedName name="SHARED_FORMULA_6_93_6_93_30">+#REF!+#REF!-0.05</definedName>
    <definedName name="SHARED_FORMULA_6_93_6_93_7">NA()</definedName>
    <definedName name="SHARED_FORMULA_6_931_6_931_22" localSheetId="7">+#REF!-0.125</definedName>
    <definedName name="SHARED_FORMULA_6_931_6_931_22">+#REF!-0.125</definedName>
    <definedName name="SHARED_FORMULA_6_934_6_934_26">NA()</definedName>
    <definedName name="SHARED_FORMULA_6_947_6_947_22" localSheetId="7">+#REF!+0.6</definedName>
    <definedName name="SHARED_FORMULA_6_947_6_947_22">+#REF!+0.6</definedName>
    <definedName name="SHARED_FORMULA_6_952_6_952_22">NA()</definedName>
    <definedName name="SHARED_FORMULA_6_958_6_958_26" localSheetId="7">+#REF!-#REF!</definedName>
    <definedName name="SHARED_FORMULA_6_958_6_958_26">+#REF!-#REF!</definedName>
    <definedName name="SHARED_FORMULA_6_96_6_96_30">NA()</definedName>
    <definedName name="SHARED_FORMULA_6_970_6_970_22">NA()</definedName>
    <definedName name="SHARED_FORMULA_6_976_6_976_26">NA()</definedName>
    <definedName name="SHARED_FORMULA_6_977_6_977_22" localSheetId="7">+#REF!</definedName>
    <definedName name="SHARED_FORMULA_6_977_6_977_22">+#REF!</definedName>
    <definedName name="SHARED_FORMULA_6_986_6_986_26">NA()</definedName>
    <definedName name="SHARED_FORMULA_7_100_7_100_33" localSheetId="7">+#REF!*#REF!*#REF!*#REF!</definedName>
    <definedName name="SHARED_FORMULA_7_100_7_100_33">+#REF!*#REF!*#REF!*#REF!</definedName>
    <definedName name="SHARED_FORMULA_7_1008_7_1008_22">NA()</definedName>
    <definedName name="SHARED_FORMULA_7_1016_7_1016_26">NA()</definedName>
    <definedName name="SHARED_FORMULA_7_1018_7_1018_22" localSheetId="7">#REF!*#REF!*#REF!</definedName>
    <definedName name="SHARED_FORMULA_7_1018_7_1018_22">#REF!*#REF!*#REF!</definedName>
    <definedName name="SHARED_FORMULA_7_1027_7_1027_22" localSheetId="7">#REF!*#REF!*#REF!</definedName>
    <definedName name="SHARED_FORMULA_7_1027_7_1027_22">#REF!*#REF!*#REF!</definedName>
    <definedName name="SHARED_FORMULA_7_1029_7_1029_26">NA()</definedName>
    <definedName name="SHARED_FORMULA_7_1031_7_1031_22">NA()</definedName>
    <definedName name="SHARED_FORMULA_7_1034_7_1034_26" localSheetId="7">#REF!*#REF!*#REF!*#REF!</definedName>
    <definedName name="SHARED_FORMULA_7_1034_7_1034_26">#REF!*#REF!*#REF!*#REF!</definedName>
    <definedName name="SHARED_FORMULA_7_1037_7_1037_22" localSheetId="7">#REF!*#REF!*#REF!*#REF!</definedName>
    <definedName name="SHARED_FORMULA_7_1037_7_1037_22">#REF!*#REF!*#REF!*#REF!</definedName>
    <definedName name="SHARED_FORMULA_7_105_7_105_22" localSheetId="7">+#REF!*#REF!*#REF!*#REF!</definedName>
    <definedName name="SHARED_FORMULA_7_105_7_105_22">+#REF!*#REF!*#REF!*#REF!</definedName>
    <definedName name="SHARED_FORMULA_7_1055_7_1055_22" localSheetId="7">#REF!*#REF!*#REF!*#REF!</definedName>
    <definedName name="SHARED_FORMULA_7_1055_7_1055_22">#REF!*#REF!*#REF!*#REF!</definedName>
    <definedName name="SHARED_FORMULA_7_1060_7_1060_26" localSheetId="7">#REF!*#REF!*#REF!*#REF!</definedName>
    <definedName name="SHARED_FORMULA_7_1060_7_1060_26">#REF!*#REF!*#REF!*#REF!</definedName>
    <definedName name="SHARED_FORMULA_7_1066_7_1066_22">NA()</definedName>
    <definedName name="SHARED_FORMULA_7_1069_7_1069_26">NA()</definedName>
    <definedName name="SHARED_FORMULA_7_1071_7_1071_26" localSheetId="7">#REF!*#REF!*#REF!*#REF!</definedName>
    <definedName name="SHARED_FORMULA_7_1071_7_1071_26">#REF!*#REF!*#REF!*#REF!</definedName>
    <definedName name="SHARED_FORMULA_7_1074_7_1074_22" localSheetId="7">#REF!*#REF!*#REF!</definedName>
    <definedName name="SHARED_FORMULA_7_1074_7_1074_22">#REF!*#REF!*#REF!</definedName>
    <definedName name="SHARED_FORMULA_7_1082_7_1082_26">NA()</definedName>
    <definedName name="SHARED_FORMULA_7_1094_7_1094_22" localSheetId="7">#REF!*#REF!*#REF!</definedName>
    <definedName name="SHARED_FORMULA_7_1094_7_1094_22">#REF!*#REF!*#REF!</definedName>
    <definedName name="SHARED_FORMULA_7_11_7_11_26" localSheetId="7">+#REF!*#REF!*#REF!*#REF!</definedName>
    <definedName name="SHARED_FORMULA_7_11_7_11_26">+#REF!*#REF!*#REF!*#REF!</definedName>
    <definedName name="SHARED_FORMULA_7_11_7_11_30" localSheetId="7">+#REF!*#REF!*#REF!*#REF!</definedName>
    <definedName name="SHARED_FORMULA_7_11_7_11_30">+#REF!*#REF!*#REF!*#REF!</definedName>
    <definedName name="SHARED_FORMULA_7_110_7_110_22">NA()</definedName>
    <definedName name="SHARED_FORMULA_7_1106_7_1106_26" localSheetId="7">#REF!*#REF!*#REF!*#REF!</definedName>
    <definedName name="SHARED_FORMULA_7_1106_7_1106_26">#REF!*#REF!*#REF!*#REF!</definedName>
    <definedName name="SHARED_FORMULA_7_1117_7_1117_22" localSheetId="7">+#REF!*#REF!*#REF!*#REF!</definedName>
    <definedName name="SHARED_FORMULA_7_1117_7_1117_22">+#REF!*#REF!*#REF!*#REF!</definedName>
    <definedName name="SHARED_FORMULA_7_1122_7_1122_26">NA()</definedName>
    <definedName name="SHARED_FORMULA_7_1135_7_1135_26">NA()</definedName>
    <definedName name="SHARED_FORMULA_7_1137_7_1137_26" localSheetId="7">#REF!*#REF!*#REF!*#REF!</definedName>
    <definedName name="SHARED_FORMULA_7_1137_7_1137_26">#REF!*#REF!*#REF!*#REF!</definedName>
    <definedName name="SHARED_FORMULA_7_115_7_115_26" localSheetId="7">+#REF!*#REF!*#REF!*#REF!</definedName>
    <definedName name="SHARED_FORMULA_7_115_7_115_26">+#REF!*#REF!*#REF!*#REF!</definedName>
    <definedName name="SHARED_FORMULA_7_1152_7_1152_22" localSheetId="7">+#REF!*#REF!*#REF!*#REF!</definedName>
    <definedName name="SHARED_FORMULA_7_1152_7_1152_22">+#REF!*#REF!*#REF!*#REF!</definedName>
    <definedName name="SHARED_FORMULA_7_1160_7_1160_22" localSheetId="7">+#REF!*#REF!*#REF!*#REF!</definedName>
    <definedName name="SHARED_FORMULA_7_1160_7_1160_22">+#REF!*#REF!*#REF!*#REF!</definedName>
    <definedName name="SHARED_FORMULA_7_1161_7_1161_6">NA()</definedName>
    <definedName name="SHARED_FORMULA_7_1163_7_1163_26" localSheetId="7">#REF!*#REF!*#REF!*#REF!</definedName>
    <definedName name="SHARED_FORMULA_7_1163_7_1163_26">#REF!*#REF!*#REF!*#REF!</definedName>
    <definedName name="SHARED_FORMULA_7_1166_7_1166_26">NA()</definedName>
    <definedName name="SHARED_FORMULA_7_117_7_117_26">NA()</definedName>
    <definedName name="SHARED_FORMULA_7_117_7_117_33">NA()</definedName>
    <definedName name="SHARED_FORMULA_7_117_7_117_37">NA()</definedName>
    <definedName name="SHARED_FORMULA_7_1189_7_1189_26" localSheetId="7">#REF!*#REF!*#REF!*#REF!</definedName>
    <definedName name="SHARED_FORMULA_7_1189_7_1189_26">#REF!*#REF!*#REF!*#REF!</definedName>
    <definedName name="SHARED_FORMULA_7_1192_7_1192_26">NA()</definedName>
    <definedName name="SHARED_FORMULA_7_12_7_12_8">NA()</definedName>
    <definedName name="SHARED_FORMULA_7_121_7_121_33" localSheetId="7">#REF!*#REF!*#REF!*#REF!</definedName>
    <definedName name="SHARED_FORMULA_7_121_7_121_33">#REF!*#REF!*#REF!*#REF!</definedName>
    <definedName name="SHARED_FORMULA_7_121_7_121_8">NA()</definedName>
    <definedName name="SHARED_FORMULA_7_1218_7_1218_26">NA()</definedName>
    <definedName name="SHARED_FORMULA_7_123_7_123_37" localSheetId="7">+#REF!*#REF!*#REF!*#REF!</definedName>
    <definedName name="SHARED_FORMULA_7_123_7_123_37">+#REF!*#REF!*#REF!*#REF!</definedName>
    <definedName name="SHARED_FORMULA_7_126_7_126_30">NA()</definedName>
    <definedName name="SHARED_FORMULA_7_126_7_126_37">NA()</definedName>
    <definedName name="SHARED_FORMULA_7_130_7_130_22" localSheetId="7">#REF!*#REF!*#REF!*#REF!</definedName>
    <definedName name="SHARED_FORMULA_7_130_7_130_22">#REF!*#REF!*#REF!*#REF!</definedName>
    <definedName name="SHARED_FORMULA_7_1308_7_1308_5">NA()</definedName>
    <definedName name="SHARED_FORMULA_7_131_7_131_30" localSheetId="7">+#REF!*#REF!*#REF!*#REF!</definedName>
    <definedName name="SHARED_FORMULA_7_131_7_131_30">+#REF!*#REF!*#REF!*#REF!</definedName>
    <definedName name="SHARED_FORMULA_7_1310_7_1310_26">NA()</definedName>
    <definedName name="SHARED_FORMULA_7_132_7_132_37" localSheetId="7">#REF!*#REF!*#REF!*#REF!</definedName>
    <definedName name="SHARED_FORMULA_7_132_7_132_37">#REF!*#REF!*#REF!*#REF!</definedName>
    <definedName name="SHARED_FORMULA_7_1325_7_1325_26">NA()</definedName>
    <definedName name="SHARED_FORMULA_7_1326_7_1326_26" localSheetId="7">+#REF!*#REF!*#REF!</definedName>
    <definedName name="SHARED_FORMULA_7_1326_7_1326_26">+#REF!*#REF!*#REF!</definedName>
    <definedName name="SHARED_FORMULA_7_1334_7_1334_26">NA()</definedName>
    <definedName name="SHARED_FORMULA_7_134_7_134_22">NA()</definedName>
    <definedName name="SHARED_FORMULA_7_1341_7_1341_26" localSheetId="7">+#REF!*#REF!*#REF!</definedName>
    <definedName name="SHARED_FORMULA_7_1341_7_1341_26">+#REF!*#REF!*#REF!</definedName>
    <definedName name="SHARED_FORMULA_7_1343_7_1343_26">NA()</definedName>
    <definedName name="SHARED_FORMULA_7_135_7_135_37">NA()</definedName>
    <definedName name="SHARED_FORMULA_7_1350_7_1350_26" localSheetId="7">+#REF!*#REF!*#REF!</definedName>
    <definedName name="SHARED_FORMULA_7_1350_7_1350_26">+#REF!*#REF!*#REF!</definedName>
    <definedName name="SHARED_FORMULA_7_1354_7_1354_26">NA()</definedName>
    <definedName name="SHARED_FORMULA_7_1359_7_1359_26" localSheetId="7">+#REF!*#REF!*#REF!</definedName>
    <definedName name="SHARED_FORMULA_7_1359_7_1359_26">+#REF!*#REF!*#REF!</definedName>
    <definedName name="SHARED_FORMULA_7_136_7_136_30">NA()</definedName>
    <definedName name="SHARED_FORMULA_7_1370_7_1370_26" localSheetId="7">+#REF!*#REF!*#REF!*#REF!</definedName>
    <definedName name="SHARED_FORMULA_7_1370_7_1370_26">+#REF!*#REF!*#REF!*#REF!</definedName>
    <definedName name="SHARED_FORMULA_7_1382_7_1382_26">NA()</definedName>
    <definedName name="SHARED_FORMULA_7_1398_7_1398_26" localSheetId="7">+#REF!*#REF!*#REF!*#REF!</definedName>
    <definedName name="SHARED_FORMULA_7_1398_7_1398_26">+#REF!*#REF!*#REF!*#REF!</definedName>
    <definedName name="SHARED_FORMULA_7_1402_7_1402_26">NA()</definedName>
    <definedName name="SHARED_FORMULA_7_141_7_141_30" localSheetId="7">#REF!*#REF!*#REF!*#REF!</definedName>
    <definedName name="SHARED_FORMULA_7_141_7_141_30">#REF!*#REF!*#REF!*#REF!</definedName>
    <definedName name="SHARED_FORMULA_7_141_7_141_37" localSheetId="7">#REF!*#REF!*#REF!*#REF!</definedName>
    <definedName name="SHARED_FORMULA_7_141_7_141_37">#REF!*#REF!*#REF!*#REF!</definedName>
    <definedName name="SHARED_FORMULA_7_1418_7_1418_26" localSheetId="7">+#REF!*#REF!*#REF!*#REF!</definedName>
    <definedName name="SHARED_FORMULA_7_1418_7_1418_26">+#REF!*#REF!*#REF!*#REF!</definedName>
    <definedName name="SHARED_FORMULA_7_1422_7_1422_26">NA()</definedName>
    <definedName name="SHARED_FORMULA_7_1438_7_1438_26" localSheetId="7">+#REF!*#REF!*#REF!*#REF!</definedName>
    <definedName name="SHARED_FORMULA_7_1438_7_1438_26">+#REF!*#REF!*#REF!*#REF!</definedName>
    <definedName name="SHARED_FORMULA_7_144_7_144_37">NA()</definedName>
    <definedName name="SHARED_FORMULA_7_1443_7_1443_26">NA()</definedName>
    <definedName name="SHARED_FORMULA_7_145_7_145_30">NA()</definedName>
    <definedName name="SHARED_FORMULA_7_1459_7_1459_26" localSheetId="7">+#REF!*#REF!*#REF!</definedName>
    <definedName name="SHARED_FORMULA_7_1459_7_1459_26">+#REF!*#REF!*#REF!</definedName>
    <definedName name="SHARED_FORMULA_7_147_7_147_8">NA()</definedName>
    <definedName name="SHARED_FORMULA_7_1475_7_1475_26">NA()</definedName>
    <definedName name="SHARED_FORMULA_7_148_7_148_33">NA()</definedName>
    <definedName name="SHARED_FORMULA_7_1491_7_1491_26" localSheetId="7">#REF!*#REF!*#REF!*#REF!</definedName>
    <definedName name="SHARED_FORMULA_7_1491_7_1491_26">#REF!*#REF!*#REF!*#REF!</definedName>
    <definedName name="SHARED_FORMULA_7_150_7_150_30" localSheetId="7">#REF!*#REF!*#REF!*#REF!</definedName>
    <definedName name="SHARED_FORMULA_7_150_7_150_30">#REF!*#REF!*#REF!*#REF!</definedName>
    <definedName name="SHARED_FORMULA_7_150_7_150_37" localSheetId="7">#REF!*#REF!*#REF!*#REF!</definedName>
    <definedName name="SHARED_FORMULA_7_150_7_150_37">#REF!*#REF!*#REF!*#REF!</definedName>
    <definedName name="SHARED_FORMULA_7_1506_7_1506_26">NA()</definedName>
    <definedName name="SHARED_FORMULA_7_1522_7_1522_26" localSheetId="7">#REF!*#REF!*#REF!*#REF!</definedName>
    <definedName name="SHARED_FORMULA_7_1522_7_1522_26">#REF!*#REF!*#REF!*#REF!</definedName>
    <definedName name="SHARED_FORMULA_7_153_7_153_22" localSheetId="7">#REF!*#REF!*#REF!*#REF!</definedName>
    <definedName name="SHARED_FORMULA_7_153_7_153_22">#REF!*#REF!*#REF!*#REF!</definedName>
    <definedName name="SHARED_FORMULA_7_153_7_153_26">NA()</definedName>
    <definedName name="SHARED_FORMULA_7_1531_7_1531_26">NA()</definedName>
    <definedName name="SHARED_FORMULA_7_154_7_154_33" localSheetId="7">#REF!*#REF!*#REF!*#REF!</definedName>
    <definedName name="SHARED_FORMULA_7_154_7_154_33">#REF!*#REF!*#REF!*#REF!</definedName>
    <definedName name="SHARED_FORMULA_7_1547_7_1547_26" localSheetId="7">#REF!*#REF!*#REF!*#REF!</definedName>
    <definedName name="SHARED_FORMULA_7_1547_7_1547_26">#REF!*#REF!*#REF!*#REF!</definedName>
    <definedName name="SHARED_FORMULA_7_1556_7_1556_26">NA()</definedName>
    <definedName name="SHARED_FORMULA_7_156_7_156_26" localSheetId="7">#REF!*#REF!*#REF!*#REF!</definedName>
    <definedName name="SHARED_FORMULA_7_156_7_156_26">#REF!*#REF!*#REF!*#REF!</definedName>
    <definedName name="SHARED_FORMULA_7_157_7_157_22">NA()</definedName>
    <definedName name="SHARED_FORMULA_7_1572_7_1572_26" localSheetId="7">#REF!*#REF!*#REF!*#REF!</definedName>
    <definedName name="SHARED_FORMULA_7_1572_7_1572_26">#REF!*#REF!*#REF!*#REF!</definedName>
    <definedName name="SHARED_FORMULA_7_159_7_159_37">NA()</definedName>
    <definedName name="SHARED_FORMULA_7_161_7_161_26">NA()</definedName>
    <definedName name="SHARED_FORMULA_7_161_7_161_30">NA()</definedName>
    <definedName name="SHARED_FORMULA_7_164_7_164_26" localSheetId="7">+#REF!*#REF!*#REF!*#REF!</definedName>
    <definedName name="SHARED_FORMULA_7_164_7_164_26">+#REF!*#REF!*#REF!*#REF!</definedName>
    <definedName name="SHARED_FORMULA_7_165_7_165_37" localSheetId="7">#REF!*#REF!*#REF!</definedName>
    <definedName name="SHARED_FORMULA_7_165_7_165_37">#REF!*#REF!*#REF!</definedName>
    <definedName name="SHARED_FORMULA_7_166_7_166_30" localSheetId="7">+#REF!*#REF!*#REF!*#REF!</definedName>
    <definedName name="SHARED_FORMULA_7_166_7_166_30">+#REF!*#REF!*#REF!*#REF!</definedName>
    <definedName name="SHARED_FORMULA_7_168_7_168_33">NA()</definedName>
    <definedName name="SHARED_FORMULA_7_169_7_169_26">NA()</definedName>
    <definedName name="SHARED_FORMULA_7_17_7_17_22" localSheetId="7">#REF!*#REF!*#REF!*#REF!</definedName>
    <definedName name="SHARED_FORMULA_7_17_7_17_22">#REF!*#REF!*#REF!*#REF!</definedName>
    <definedName name="SHARED_FORMULA_7_172_7_172_22" localSheetId="7">#REF!*#REF!*#REF!*#REF!</definedName>
    <definedName name="SHARED_FORMULA_7_172_7_172_22">#REF!*#REF!*#REF!*#REF!</definedName>
    <definedName name="SHARED_FORMULA_7_172_7_172_26" localSheetId="7">#REF!*#REF!*#REF!*#REF!</definedName>
    <definedName name="SHARED_FORMULA_7_172_7_172_26">#REF!*#REF!*#REF!*#REF!</definedName>
    <definedName name="SHARED_FORMULA_7_172_7_172_37">NA()</definedName>
    <definedName name="SHARED_FORMULA_7_174_7_174_33" localSheetId="7">#REF!*#REF!*#REF!</definedName>
    <definedName name="SHARED_FORMULA_7_174_7_174_33">#REF!*#REF!*#REF!</definedName>
    <definedName name="SHARED_FORMULA_7_176_7_176_22">NA()</definedName>
    <definedName name="SHARED_FORMULA_7_178_7_178_30">NA()</definedName>
    <definedName name="SHARED_FORMULA_7_178_7_178_37" localSheetId="7">#REF!*#REF!*#REF!</definedName>
    <definedName name="SHARED_FORMULA_7_178_7_178_37">#REF!*#REF!*#REF!</definedName>
    <definedName name="SHARED_FORMULA_7_181_7_181_26">NA()</definedName>
    <definedName name="SHARED_FORMULA_7_183_7_183_30" localSheetId="7">#REF!*#REF!*#REF!*#REF!</definedName>
    <definedName name="SHARED_FORMULA_7_183_7_183_30">#REF!*#REF!*#REF!*#REF!</definedName>
    <definedName name="SHARED_FORMULA_7_184_7_184_26" localSheetId="7">#REF!*#REF!*#REF!*#REF!</definedName>
    <definedName name="SHARED_FORMULA_7_184_7_184_26">#REF!*#REF!*#REF!*#REF!</definedName>
    <definedName name="SHARED_FORMULA_7_185_7_185_37">NA()</definedName>
    <definedName name="SHARED_FORMULA_7_190_7_190_33">NA()</definedName>
    <definedName name="SHARED_FORMULA_7_191_7_191_37" localSheetId="7">#REF!*#REF!*#REF!</definedName>
    <definedName name="SHARED_FORMULA_7_191_7_191_37">#REF!*#REF!*#REF!</definedName>
    <definedName name="SHARED_FORMULA_7_193_7_193_30">NA()</definedName>
    <definedName name="SHARED_FORMULA_7_196_7_196_33" localSheetId="7">#REF!*#REF!*#REF!*#REF!*#REF!</definedName>
    <definedName name="SHARED_FORMULA_7_196_7_196_33">#REF!*#REF!*#REF!*#REF!*#REF!</definedName>
    <definedName name="SHARED_FORMULA_7_198_7_198_30" localSheetId="7">#REF!*#REF!*#REF!*#REF!*#REF!</definedName>
    <definedName name="SHARED_FORMULA_7_198_7_198_30">#REF!*#REF!*#REF!*#REF!*#REF!</definedName>
    <definedName name="SHARED_FORMULA_7_198_7_198_33">NA()</definedName>
    <definedName name="SHARED_FORMULA_7_200_7_200_26">NA()</definedName>
    <definedName name="SHARED_FORMULA_7_203_7_203_26" localSheetId="7">#REF!*#REF!*#REF!*#REF!</definedName>
    <definedName name="SHARED_FORMULA_7_203_7_203_26">#REF!*#REF!*#REF!*#REF!</definedName>
    <definedName name="SHARED_FORMULA_7_204_7_204_33" localSheetId="7">#REF!*#REF!*#REF!*#REF!*#REF!</definedName>
    <definedName name="SHARED_FORMULA_7_204_7_204_33">#REF!*#REF!*#REF!*#REF!*#REF!</definedName>
    <definedName name="SHARED_FORMULA_7_204_7_204_37">NA()</definedName>
    <definedName name="SHARED_FORMULA_7_207_7_207_26">NA()</definedName>
    <definedName name="SHARED_FORMULA_7_21_7_21_33" localSheetId="7">#REF!*#REF!*#REF!*#REF!</definedName>
    <definedName name="SHARED_FORMULA_7_21_7_21_33">#REF!*#REF!*#REF!*#REF!</definedName>
    <definedName name="SHARED_FORMULA_7_210_7_210_26" localSheetId="7">#REF!*#REF!*#REF!*#REF!</definedName>
    <definedName name="SHARED_FORMULA_7_210_7_210_26">#REF!*#REF!*#REF!*#REF!</definedName>
    <definedName name="SHARED_FORMULA_7_217_7_217_37" localSheetId="7">#REF!*#REF!*#REF!*#REF!</definedName>
    <definedName name="SHARED_FORMULA_7_217_7_217_37">#REF!*#REF!*#REF!*#REF!</definedName>
    <definedName name="SHARED_FORMULA_7_220_7_220_26">NA()</definedName>
    <definedName name="SHARED_FORMULA_7_223_7_223_26" localSheetId="7">+#REF!*#REF!*#REF!*#REF!</definedName>
    <definedName name="SHARED_FORMULA_7_223_7_223_26">+#REF!*#REF!*#REF!*#REF!</definedName>
    <definedName name="SHARED_FORMULA_7_225_7_225_30" localSheetId="7">+#REF!*#REF!*#REF!*#REF!</definedName>
    <definedName name="SHARED_FORMULA_7_225_7_225_30">+#REF!*#REF!*#REF!*#REF!</definedName>
    <definedName name="SHARED_FORMULA_7_227_7_227_22">NA()</definedName>
    <definedName name="SHARED_FORMULA_7_228_7_228_26">NA()</definedName>
    <definedName name="SHARED_FORMULA_7_229_7_229_33">NA()</definedName>
    <definedName name="SHARED_FORMULA_7_230_7_230_30">NA()</definedName>
    <definedName name="SHARED_FORMULA_7_231_7_231_26" localSheetId="7">+#REF!*#REF!*#REF!*#REF!</definedName>
    <definedName name="SHARED_FORMULA_7_231_7_231_26">+#REF!*#REF!*#REF!*#REF!</definedName>
    <definedName name="SHARED_FORMULA_7_232_7_232_22" localSheetId="7">#REF!*#REF!*#REF!*#REF!</definedName>
    <definedName name="SHARED_FORMULA_7_232_7_232_22">#REF!*#REF!*#REF!*#REF!</definedName>
    <definedName name="SHARED_FORMULA_7_235_7_235_33" localSheetId="7">#REF!*#REF!*#REF!</definedName>
    <definedName name="SHARED_FORMULA_7_235_7_235_33">#REF!*#REF!*#REF!</definedName>
    <definedName name="SHARED_FORMULA_7_236_7_236_26">NA()</definedName>
    <definedName name="SHARED_FORMULA_7_239_7_239_26" localSheetId="7">+#REF!*#REF!*#REF!*#REF!</definedName>
    <definedName name="SHARED_FORMULA_7_239_7_239_26">+#REF!*#REF!*#REF!*#REF!</definedName>
    <definedName name="SHARED_FORMULA_7_24_7_24_37" localSheetId="7">#REF!*#REF!*#REF!*#REF!</definedName>
    <definedName name="SHARED_FORMULA_7_24_7_24_37">#REF!*#REF!*#REF!*#REF!</definedName>
    <definedName name="SHARED_FORMULA_7_241_7_241_22">NA()</definedName>
    <definedName name="SHARED_FORMULA_7_245_7_245_22" localSheetId="7">#REF!*#REF!*#REF!*#REF!</definedName>
    <definedName name="SHARED_FORMULA_7_245_7_245_22">#REF!*#REF!*#REF!*#REF!</definedName>
    <definedName name="SHARED_FORMULA_7_245_7_245_26">NA()</definedName>
    <definedName name="SHARED_FORMULA_7_245_7_245_30" localSheetId="7">+#REF!*#REF!*#REF!</definedName>
    <definedName name="SHARED_FORMULA_7_245_7_245_30">+#REF!*#REF!*#REF!</definedName>
    <definedName name="SHARED_FORMULA_7_252_7_252_26" localSheetId="7">#REF!*#REF!*#REF!*#REF!</definedName>
    <definedName name="SHARED_FORMULA_7_252_7_252_26">#REF!*#REF!*#REF!*#REF!</definedName>
    <definedName name="SHARED_FORMULA_7_256_7_256_22">NA()</definedName>
    <definedName name="SHARED_FORMULA_7_260_7_260_22" localSheetId="7">#REF!*#REF!*#REF!*#REF!*#REF!</definedName>
    <definedName name="SHARED_FORMULA_7_260_7_260_22">#REF!*#REF!*#REF!*#REF!*#REF!</definedName>
    <definedName name="SHARED_FORMULA_7_261_7_261_26">NA()</definedName>
    <definedName name="SHARED_FORMULA_7_265_7_265_33">NA()</definedName>
    <definedName name="SHARED_FORMULA_7_271_7_271_33" localSheetId="7">#REF!*#REF!*#REF!*#REF!</definedName>
    <definedName name="SHARED_FORMULA_7_271_7_271_33">#REF!*#REF!*#REF!*#REF!</definedName>
    <definedName name="SHARED_FORMULA_7_271_7_271_37">NA()</definedName>
    <definedName name="SHARED_FORMULA_7_272_7_272_22">NA()</definedName>
    <definedName name="SHARED_FORMULA_7_272_7_272_26" localSheetId="7">#REF!*#REF!*#REF!*#REF!</definedName>
    <definedName name="SHARED_FORMULA_7_272_7_272_26">#REF!*#REF!*#REF!*#REF!</definedName>
    <definedName name="SHARED_FORMULA_7_273_7_273_33">NA()</definedName>
    <definedName name="SHARED_FORMULA_7_275_7_275_26">NA()</definedName>
    <definedName name="SHARED_FORMULA_7_276_7_276_22" localSheetId="7">#REF!*#REF!*#REF!*#REF!</definedName>
    <definedName name="SHARED_FORMULA_7_276_7_276_22">#REF!*#REF!*#REF!*#REF!</definedName>
    <definedName name="SHARED_FORMULA_7_278_7_278_37">NA()</definedName>
    <definedName name="SHARED_FORMULA_7_279_7_279_33" localSheetId="7">#REF!*#REF!*#REF!*#REF!</definedName>
    <definedName name="SHARED_FORMULA_7_279_7_279_33">#REF!*#REF!*#REF!*#REF!</definedName>
    <definedName name="SHARED_FORMULA_7_285_7_285_30" localSheetId="7">#REF!*#REF!*#REF!*#REF!</definedName>
    <definedName name="SHARED_FORMULA_7_285_7_285_30">#REF!*#REF!*#REF!*#REF!</definedName>
    <definedName name="SHARED_FORMULA_7_287_7_287_26" localSheetId="7">#REF!*#REF!*#REF!*#REF!</definedName>
    <definedName name="SHARED_FORMULA_7_287_7_287_26">#REF!*#REF!*#REF!*#REF!</definedName>
    <definedName name="SHARED_FORMULA_7_289_7_289_26">NA()</definedName>
    <definedName name="SHARED_FORMULA_7_290_7_290_37" localSheetId="7">#REF!*#REF!*#REF!*#REF!</definedName>
    <definedName name="SHARED_FORMULA_7_290_7_290_37">#REF!*#REF!*#REF!*#REF!</definedName>
    <definedName name="SHARED_FORMULA_7_291_7_291_22">NA()</definedName>
    <definedName name="SHARED_FORMULA_7_292_7_292_30">NA()</definedName>
    <definedName name="SHARED_FORMULA_7_294_7_294_37">NA()</definedName>
    <definedName name="SHARED_FORMULA_7_295_7_295_22" localSheetId="7">#REF!*#REF!*#REF!*#REF!</definedName>
    <definedName name="SHARED_FORMULA_7_295_7_295_22">#REF!*#REF!*#REF!*#REF!</definedName>
    <definedName name="SHARED_FORMULA_7_297_7_297_37" localSheetId="7">#REF!*#REF!*#REF!*#REF!</definedName>
    <definedName name="SHARED_FORMULA_7_297_7_297_37">#REF!*#REF!*#REF!*#REF!</definedName>
    <definedName name="SHARED_FORMULA_7_3_7_3_25">NA()</definedName>
    <definedName name="SHARED_FORMULA_7_302_7_302_26" localSheetId="7">#REF!*#REF!*#REF!*#REF!</definedName>
    <definedName name="SHARED_FORMULA_7_302_7_302_26">#REF!*#REF!*#REF!*#REF!</definedName>
    <definedName name="SHARED_FORMULA_7_302_7_302_33">NA()</definedName>
    <definedName name="SHARED_FORMULA_7_306_7_306_22">NA()</definedName>
    <definedName name="SHARED_FORMULA_7_306_7_306_30" localSheetId="7">#REF!*#REF!*#REF!*#REF!</definedName>
    <definedName name="SHARED_FORMULA_7_306_7_306_30">#REF!*#REF!*#REF!*#REF!</definedName>
    <definedName name="SHARED_FORMULA_7_308_7_308_33" localSheetId="7">#REF!*#REF!*#REF!</definedName>
    <definedName name="SHARED_FORMULA_7_308_7_308_33">#REF!*#REF!*#REF!</definedName>
    <definedName name="SHARED_FORMULA_7_31_7_31_22" localSheetId="7">#REF!*#REF!*#REF!*#REF!</definedName>
    <definedName name="SHARED_FORMULA_7_31_7_31_22">#REF!*#REF!*#REF!*#REF!</definedName>
    <definedName name="SHARED_FORMULA_7_310_7_310_22" localSheetId="7">#REF!*#REF!*#REF!*#REF!*#REF!</definedName>
    <definedName name="SHARED_FORMULA_7_310_7_310_22">#REF!*#REF!*#REF!*#REF!*#REF!</definedName>
    <definedName name="SHARED_FORMULA_7_312_7_312_37" localSheetId="7">+#REF!*#REF!*#REF!*#REF!</definedName>
    <definedName name="SHARED_FORMULA_7_312_7_312_37">+#REF!*#REF!*#REF!*#REF!</definedName>
    <definedName name="SHARED_FORMULA_7_316_7_316_30">NA()</definedName>
    <definedName name="SHARED_FORMULA_7_32_7_32_37" localSheetId="7">#REF!*#REF!*#REF!*#REF!</definedName>
    <definedName name="SHARED_FORMULA_7_32_7_32_37">#REF!*#REF!*#REF!*#REF!</definedName>
    <definedName name="SHARED_FORMULA_7_320_7_320_33">NA()</definedName>
    <definedName name="SHARED_FORMULA_7_321_7_321_37" localSheetId="7">#REF!*#REF!*#REF!</definedName>
    <definedName name="SHARED_FORMULA_7_321_7_321_37">#REF!*#REF!*#REF!</definedName>
    <definedName name="SHARED_FORMULA_7_322_7_322_30" localSheetId="7">+#REF!*#REF!*#REF!*#REF!*#REF!</definedName>
    <definedName name="SHARED_FORMULA_7_322_7_322_30">+#REF!*#REF!*#REF!*#REF!*#REF!</definedName>
    <definedName name="SHARED_FORMULA_7_325_7_325_22">NA()</definedName>
    <definedName name="SHARED_FORMULA_7_326_7_326_33" localSheetId="7">#REF!*#REF!</definedName>
    <definedName name="SHARED_FORMULA_7_326_7_326_33">#REF!*#REF!</definedName>
    <definedName name="SHARED_FORMULA_7_329_7_329_22" localSheetId="7">#REF!*#REF!*#REF!*#REF!</definedName>
    <definedName name="SHARED_FORMULA_7_329_7_329_22">#REF!*#REF!*#REF!*#REF!</definedName>
    <definedName name="SHARED_FORMULA_7_329_7_329_26">NA()</definedName>
    <definedName name="SHARED_FORMULA_7_330_7_330_30" localSheetId="7">+#REF!*#REF!*#REF!</definedName>
    <definedName name="SHARED_FORMULA_7_330_7_330_30">+#REF!*#REF!*#REF!</definedName>
    <definedName name="SHARED_FORMULA_7_333_7_333_30">NA()</definedName>
    <definedName name="SHARED_FORMULA_7_335_7_335_37">NA()</definedName>
    <definedName name="SHARED_FORMULA_7_337_7_337_26">NA()</definedName>
    <definedName name="SHARED_FORMULA_7_34_7_34_22">NA()</definedName>
    <definedName name="SHARED_FORMULA_7_34_7_34_26" localSheetId="7">+#REF!*#REF!*#REF!*#REF!</definedName>
    <definedName name="SHARED_FORMULA_7_34_7_34_26">+#REF!*#REF!*#REF!*#REF!</definedName>
    <definedName name="SHARED_FORMULA_7_343_7_343_22">NA()</definedName>
    <definedName name="SHARED_FORMULA_7_344_7_344_37">NA()</definedName>
    <definedName name="SHARED_FORMULA_7_347_7_347_22" localSheetId="7">#REF!*#REF!*#REF!*#REF!</definedName>
    <definedName name="SHARED_FORMULA_7_347_7_347_22">#REF!*#REF!*#REF!*#REF!</definedName>
    <definedName name="SHARED_FORMULA_7_347_7_347_30" localSheetId="7">#REF!*#REF!*#REF!</definedName>
    <definedName name="SHARED_FORMULA_7_347_7_347_30">#REF!*#REF!*#REF!</definedName>
    <definedName name="SHARED_FORMULA_7_348_7_348_26">NA()</definedName>
    <definedName name="SHARED_FORMULA_7_349_7_349_26" localSheetId="7">+#REF!*#REF!*#REF!*#REF!</definedName>
    <definedName name="SHARED_FORMULA_7_349_7_349_26">+#REF!*#REF!*#REF!*#REF!</definedName>
    <definedName name="SHARED_FORMULA_7_352_7_352_33">NA()</definedName>
    <definedName name="SHARED_FORMULA_7_356_7_356_26">NA()</definedName>
    <definedName name="SHARED_FORMULA_7_357_7_357_26" localSheetId="7">+#REF!*#REF!*#REF!*#REF!</definedName>
    <definedName name="SHARED_FORMULA_7_357_7_357_26">+#REF!*#REF!*#REF!*#REF!</definedName>
    <definedName name="SHARED_FORMULA_7_358_7_358_22">NA()</definedName>
    <definedName name="SHARED_FORMULA_7_358_7_358_33" localSheetId="7">#REF!*#REF!*#REF!</definedName>
    <definedName name="SHARED_FORMULA_7_358_7_358_33">#REF!*#REF!*#REF!</definedName>
    <definedName name="SHARED_FORMULA_7_362_7_362_22" localSheetId="7">#REF!*#REF!*#REF!*#REF!*#REF!</definedName>
    <definedName name="SHARED_FORMULA_7_362_7_362_22">#REF!*#REF!*#REF!*#REF!*#REF!</definedName>
    <definedName name="SHARED_FORMULA_7_362_7_362_37" localSheetId="7">#REF!*#REF!*#REF!*#REF!*#REF!</definedName>
    <definedName name="SHARED_FORMULA_7_362_7_362_37">#REF!*#REF!*#REF!*#REF!*#REF!</definedName>
    <definedName name="SHARED_FORMULA_7_366_7_366_30">NA()</definedName>
    <definedName name="SHARED_FORMULA_7_368_7_368_26" localSheetId="7">+#REF!*#REF!*#REF!*#REF!</definedName>
    <definedName name="SHARED_FORMULA_7_368_7_368_26">+#REF!*#REF!*#REF!*#REF!</definedName>
    <definedName name="SHARED_FORMULA_7_37_7_37_26">NA()</definedName>
    <definedName name="SHARED_FORMULA_7_370_7_370_30" localSheetId="7">#REF!*#REF!*#REF!*#REF!</definedName>
    <definedName name="SHARED_FORMULA_7_370_7_370_30">#REF!*#REF!*#REF!*#REF!</definedName>
    <definedName name="SHARED_FORMULA_7_376_7_376_26" localSheetId="7">+#REF!*#REF!*#REF!*#REF!</definedName>
    <definedName name="SHARED_FORMULA_7_376_7_376_26">+#REF!*#REF!*#REF!*#REF!</definedName>
    <definedName name="SHARED_FORMULA_7_378_7_378_30">NA()</definedName>
    <definedName name="SHARED_FORMULA_7_379_7_379_30" localSheetId="7">#REF!*#REF!*#REF!</definedName>
    <definedName name="SHARED_FORMULA_7_379_7_379_30">#REF!*#REF!*#REF!</definedName>
    <definedName name="SHARED_FORMULA_7_38_7_38_30" localSheetId="7">+#REF!*#REF!*#REF!*#REF!</definedName>
    <definedName name="SHARED_FORMULA_7_38_7_38_30">+#REF!*#REF!*#REF!*#REF!</definedName>
    <definedName name="SHARED_FORMULA_7_388_7_388_26" localSheetId="7">+#REF!*#REF!*#REF!*#REF!</definedName>
    <definedName name="SHARED_FORMULA_7_388_7_388_26">+#REF!*#REF!*#REF!*#REF!</definedName>
    <definedName name="SHARED_FORMULA_7_39_7_39_37" localSheetId="7">#REF!*#REF!*#REF!*#REF!</definedName>
    <definedName name="SHARED_FORMULA_7_39_7_39_37">#REF!*#REF!*#REF!*#REF!</definedName>
    <definedName name="SHARED_FORMULA_7_39_7_39_8">NA()</definedName>
    <definedName name="SHARED_FORMULA_7_396_7_396_26" localSheetId="7">+#REF!*#REF!*#REF!*#REF!</definedName>
    <definedName name="SHARED_FORMULA_7_396_7_396_26">+#REF!*#REF!*#REF!*#REF!</definedName>
    <definedName name="SHARED_FORMULA_7_397_7_397_30">NA()</definedName>
    <definedName name="SHARED_FORMULA_7_398_7_398_22">NA()</definedName>
    <definedName name="SHARED_FORMULA_7_399_7_399_30" localSheetId="7">#REF!*#REF!*#REF!</definedName>
    <definedName name="SHARED_FORMULA_7_399_7_399_30">#REF!*#REF!*#REF!</definedName>
    <definedName name="SHARED_FORMULA_7_4_7_4_26" localSheetId="7">+#REF!*#REF!*#REF!*#REF!</definedName>
    <definedName name="SHARED_FORMULA_7_4_7_4_26">+#REF!*#REF!*#REF!*#REF!</definedName>
    <definedName name="SHARED_FORMULA_7_408_7_408_26" localSheetId="7">+#REF!*#REF!*#REF!*#REF!</definedName>
    <definedName name="SHARED_FORMULA_7_408_7_408_26">+#REF!*#REF!*#REF!*#REF!</definedName>
    <definedName name="SHARED_FORMULA_7_41_7_41_30">NA()</definedName>
    <definedName name="SHARED_FORMULA_7_411_7_411_22">NA()</definedName>
    <definedName name="SHARED_FORMULA_7_412_7_412_22" localSheetId="7">#REF!*#REF!*#REF!*#REF!</definedName>
    <definedName name="SHARED_FORMULA_7_412_7_412_22">#REF!*#REF!*#REF!*#REF!</definedName>
    <definedName name="SHARED_FORMULA_7_414_7_414_37">NA()</definedName>
    <definedName name="SHARED_FORMULA_7_416_7_416_26" localSheetId="7">+#REF!*#REF!*#REF!*#REF!</definedName>
    <definedName name="SHARED_FORMULA_7_416_7_416_26">+#REF!*#REF!*#REF!*#REF!</definedName>
    <definedName name="SHARED_FORMULA_7_418_7_418_30" localSheetId="7">+#REF!*#REF!*#REF!</definedName>
    <definedName name="SHARED_FORMULA_7_418_7_418_30">+#REF!*#REF!*#REF!</definedName>
    <definedName name="SHARED_FORMULA_7_42_7_42_26" localSheetId="7">+#REF!*#REF!*#REF!*#REF!</definedName>
    <definedName name="SHARED_FORMULA_7_42_7_42_26">+#REF!*#REF!*#REF!*#REF!</definedName>
    <definedName name="SHARED_FORMULA_7_431_7_431_22" localSheetId="7">#REF!*#REF!*#REF!*#REF!</definedName>
    <definedName name="SHARED_FORMULA_7_431_7_431_22">#REF!*#REF!*#REF!*#REF!</definedName>
    <definedName name="SHARED_FORMULA_7_431_7_431_30">NA()</definedName>
    <definedName name="SHARED_FORMULA_7_435_7_435_37">NA()</definedName>
    <definedName name="SHARED_FORMULA_7_45_7_45_26">NA()</definedName>
    <definedName name="SHARED_FORMULA_7_451_7_451_37" localSheetId="7">+#REF!*#REF!*#REF!*#REF!</definedName>
    <definedName name="SHARED_FORMULA_7_451_7_451_37">+#REF!*#REF!*#REF!*#REF!</definedName>
    <definedName name="SHARED_FORMULA_7_453_7_453_30">NA()</definedName>
    <definedName name="SHARED_FORMULA_7_453_7_453_37">NA()</definedName>
    <definedName name="SHARED_FORMULA_7_457_7_457_30" localSheetId="7">+#REF!*#REF!*#REF!</definedName>
    <definedName name="SHARED_FORMULA_7_457_7_457_30">+#REF!*#REF!*#REF!</definedName>
    <definedName name="SHARED_FORMULA_7_46_7_46_22" localSheetId="7">#REF!*#REF!*#REF!*#REF!</definedName>
    <definedName name="SHARED_FORMULA_7_46_7_46_22">#REF!*#REF!*#REF!*#REF!</definedName>
    <definedName name="SHARED_FORMULA_7_472_7_472_37" localSheetId="7">+#REF!*#REF!*#REF!*#REF!</definedName>
    <definedName name="SHARED_FORMULA_7_472_7_472_37">+#REF!*#REF!*#REF!*#REF!</definedName>
    <definedName name="SHARED_FORMULA_7_473_7_473_22">NA()</definedName>
    <definedName name="SHARED_FORMULA_7_479_7_479_30" localSheetId="7">+#REF!*#REF!*#REF!</definedName>
    <definedName name="SHARED_FORMULA_7_479_7_479_30">+#REF!*#REF!*#REF!</definedName>
    <definedName name="SHARED_FORMULA_7_49_7_49_22">NA()</definedName>
    <definedName name="SHARED_FORMULA_7_494_7_494_37" localSheetId="7">+#REF!*#REF!*#REF!*#REF!</definedName>
    <definedName name="SHARED_FORMULA_7_494_7_494_37">+#REF!*#REF!*#REF!*#REF!</definedName>
    <definedName name="SHARED_FORMULA_7_5_7_5_22" localSheetId="7">#REF!*#REF!*#REF!*#REF!</definedName>
    <definedName name="SHARED_FORMULA_7_5_7_5_22">#REF!*#REF!*#REF!*#REF!</definedName>
    <definedName name="SHARED_FORMULA_7_500_7_500_22" localSheetId="7">#REF!*#REF!*#REF!*#REF!</definedName>
    <definedName name="SHARED_FORMULA_7_500_7_500_22">#REF!*#REF!*#REF!*#REF!</definedName>
    <definedName name="SHARED_FORMULA_7_505_7_505_22">NA()</definedName>
    <definedName name="SHARED_FORMULA_7_509_7_509_26">NA()</definedName>
    <definedName name="SHARED_FORMULA_7_520_7_520_37">NA()</definedName>
    <definedName name="SHARED_FORMULA_7_532_7_532_22" localSheetId="7">#REF!*#REF!*#REF!*#REF!</definedName>
    <definedName name="SHARED_FORMULA_7_532_7_532_22">#REF!*#REF!*#REF!*#REF!</definedName>
    <definedName name="SHARED_FORMULA_7_538_7_538_22">NA()</definedName>
    <definedName name="SHARED_FORMULA_7_539_7_539_37" localSheetId="7">#REF!*#REF!*#REF!</definedName>
    <definedName name="SHARED_FORMULA_7_539_7_539_37">#REF!*#REF!*#REF!</definedName>
    <definedName name="SHARED_FORMULA_7_541_7_541_26" localSheetId="7">#REF!*#REF!</definedName>
    <definedName name="SHARED_FORMULA_7_541_7_541_26">#REF!*#REF!</definedName>
    <definedName name="SHARED_FORMULA_7_544_7_544_37">NA()</definedName>
    <definedName name="SHARED_FORMULA_7_549_7_549_22">NA()</definedName>
    <definedName name="SHARED_FORMULA_7_565_7_565_22" localSheetId="7">#REF!*#REF!*#REF!*#REF!</definedName>
    <definedName name="SHARED_FORMULA_7_565_7_565_22">#REF!*#REF!*#REF!*#REF!</definedName>
    <definedName name="SHARED_FORMULA_7_565_7_565_37" localSheetId="7">+#REF!*#REF!*#REF!</definedName>
    <definedName name="SHARED_FORMULA_7_565_7_565_37">+#REF!*#REF!*#REF!</definedName>
    <definedName name="SHARED_FORMULA_7_57_7_57_22" localSheetId="7">#REF!*#REF!*#REF!*#REF!</definedName>
    <definedName name="SHARED_FORMULA_7_57_7_57_22">#REF!*#REF!*#REF!*#REF!</definedName>
    <definedName name="SHARED_FORMULA_7_57_7_57_30" localSheetId="7">#REF!*#REF!*#REF!*#REF!</definedName>
    <definedName name="SHARED_FORMULA_7_57_7_57_30">#REF!*#REF!*#REF!*#REF!</definedName>
    <definedName name="SHARED_FORMULA_7_571_7_571_26">NA()</definedName>
    <definedName name="SHARED_FORMULA_7_577_7_577_22" localSheetId="7">#REF!*#REF!*#REF!*#REF!</definedName>
    <definedName name="SHARED_FORMULA_7_577_7_577_22">#REF!*#REF!*#REF!*#REF!</definedName>
    <definedName name="SHARED_FORMULA_7_581_7_581_22">NA()</definedName>
    <definedName name="SHARED_FORMULA_7_589_7_589_37" localSheetId="7">+#REF!*#REF!*#REF!*#REF!</definedName>
    <definedName name="SHARED_FORMULA_7_589_7_589_37">+#REF!*#REF!*#REF!*#REF!</definedName>
    <definedName name="SHARED_FORMULA_7_599_7_599_26">NA()</definedName>
    <definedName name="SHARED_FORMULA_7_60_7_60_22">NA()</definedName>
    <definedName name="SHARED_FORMULA_7_60_7_60_30">NA()</definedName>
    <definedName name="SHARED_FORMULA_7_609_7_609_22" localSheetId="7">#REF!*#REF!*#REF!*#REF!</definedName>
    <definedName name="SHARED_FORMULA_7_609_7_609_22">#REF!*#REF!*#REF!*#REF!</definedName>
    <definedName name="SHARED_FORMULA_7_609_7_609_26" localSheetId="7">#REF!*#REF!*#REF!*#REF!*#REF!</definedName>
    <definedName name="SHARED_FORMULA_7_609_7_609_26">#REF!*#REF!*#REF!*#REF!*#REF!</definedName>
    <definedName name="SHARED_FORMULA_7_610_7_610_22">NA()</definedName>
    <definedName name="SHARED_FORMULA_7_611_7_611_26">NA()</definedName>
    <definedName name="SHARED_FORMULA_7_620_7_620_22">NA()</definedName>
    <definedName name="SHARED_FORMULA_7_628_7_628_26">NA()</definedName>
    <definedName name="SHARED_FORMULA_7_63_7_63_26" localSheetId="7">+#REF!*#REF!*#REF!*#REF!</definedName>
    <definedName name="SHARED_FORMULA_7_63_7_63_26">+#REF!*#REF!*#REF!*#REF!</definedName>
    <definedName name="SHARED_FORMULA_7_637_7_637_26" localSheetId="7">#REF!*#REF!*#REF!*#REF!</definedName>
    <definedName name="SHARED_FORMULA_7_637_7_637_26">#REF!*#REF!*#REF!*#REF!</definedName>
    <definedName name="SHARED_FORMULA_7_638_7_638_22" localSheetId="7">#REF!*#REF!*#REF!*#REF!</definedName>
    <definedName name="SHARED_FORMULA_7_638_7_638_22">#REF!*#REF!*#REF!*#REF!</definedName>
    <definedName name="SHARED_FORMULA_7_638_7_638_26">NA()</definedName>
    <definedName name="SHARED_FORMULA_7_640_7_640_22">NA()</definedName>
    <definedName name="SHARED_FORMULA_7_648_7_648_22" localSheetId="7">#REF!*#REF!*#REF!*#REF!</definedName>
    <definedName name="SHARED_FORMULA_7_648_7_648_22">#REF!*#REF!*#REF!*#REF!</definedName>
    <definedName name="SHARED_FORMULA_7_649_7_649_26" localSheetId="7">#REF!*#REF!*#REF!*#REF!*#REF!</definedName>
    <definedName name="SHARED_FORMULA_7_649_7_649_26">#REF!*#REF!*#REF!*#REF!*#REF!</definedName>
    <definedName name="SHARED_FORMULA_7_65_7_65_8">NA()</definedName>
    <definedName name="SHARED_FORMULA_7_655_7_655_26">NA()</definedName>
    <definedName name="SHARED_FORMULA_7_66_7_66_26">NA()</definedName>
    <definedName name="SHARED_FORMULA_7_660_7_660_22" localSheetId="7">#REF!*#REF!*#REF!</definedName>
    <definedName name="SHARED_FORMULA_7_660_7_660_22">#REF!*#REF!*#REF!</definedName>
    <definedName name="SHARED_FORMULA_7_664_7_664_22">NA()</definedName>
    <definedName name="SHARED_FORMULA_7_665_7_665_26">NA()</definedName>
    <definedName name="SHARED_FORMULA_7_666_7_666_26" localSheetId="7">+#REF!*#REF!*#REF!*#REF!</definedName>
    <definedName name="SHARED_FORMULA_7_666_7_666_26">+#REF!*#REF!*#REF!*#REF!</definedName>
    <definedName name="SHARED_FORMULA_7_67_7_67_30" localSheetId="7">+#REF!*#REF!*#REF!*#REF!</definedName>
    <definedName name="SHARED_FORMULA_7_67_7_67_30">+#REF!*#REF!*#REF!*#REF!</definedName>
    <definedName name="SHARED_FORMULA_7_674_7_674_26" localSheetId="7">#REF!*#REF!*#REF!*#REF!*#REF!</definedName>
    <definedName name="SHARED_FORMULA_7_674_7_674_26">#REF!*#REF!*#REF!*#REF!*#REF!</definedName>
    <definedName name="SHARED_FORMULA_7_677_7_677_22">NA()</definedName>
    <definedName name="SHARED_FORMULA_7_680_7_680_22" localSheetId="7">#REF!*#REF!*#REF!</definedName>
    <definedName name="SHARED_FORMULA_7_680_7_680_22">#REF!*#REF!*#REF!</definedName>
    <definedName name="SHARED_FORMULA_7_682_7_682_26">NA()</definedName>
    <definedName name="SHARED_FORMULA_7_691_7_691_26" localSheetId="7">+#REF!*#REF!*#REF!*#REF!</definedName>
    <definedName name="SHARED_FORMULA_7_691_7_691_26">+#REF!*#REF!*#REF!*#REF!</definedName>
    <definedName name="SHARED_FORMULA_7_697_7_697_26">NA()</definedName>
    <definedName name="SHARED_FORMULA_7_699_7_699_26" localSheetId="7">#REF!*#REF!*#REF!*#REF!*#REF!</definedName>
    <definedName name="SHARED_FORMULA_7_699_7_699_26">#REF!*#REF!*#REF!*#REF!*#REF!</definedName>
    <definedName name="SHARED_FORMULA_7_7_7_7_33" localSheetId="7">#REF!*#REF!*#REF!*#REF!</definedName>
    <definedName name="SHARED_FORMULA_7_7_7_7_33">#REF!*#REF!*#REF!*#REF!</definedName>
    <definedName name="SHARED_FORMULA_7_70_7_70_30">NA()</definedName>
    <definedName name="SHARED_FORMULA_7_707_7_707_22" localSheetId="7">#REF!*#REF!*#REF!*#REF!*#REF!</definedName>
    <definedName name="SHARED_FORMULA_7_707_7_707_22">#REF!*#REF!*#REF!*#REF!*#REF!</definedName>
    <definedName name="SHARED_FORMULA_7_716_7_716_26" localSheetId="7">#REF!*#REF!*#REF!*#REF!</definedName>
    <definedName name="SHARED_FORMULA_7_716_7_716_26">#REF!*#REF!*#REF!*#REF!</definedName>
    <definedName name="SHARED_FORMULA_7_72_7_72_22" localSheetId="7">#REF!*#REF!*#REF!*#REF!</definedName>
    <definedName name="SHARED_FORMULA_7_72_7_72_22">#REF!*#REF!*#REF!*#REF!</definedName>
    <definedName name="SHARED_FORMULA_7_720_7_720_22" localSheetId="7">#REF!*#REF!*#REF!*#REF!*#REF!</definedName>
    <definedName name="SHARED_FORMULA_7_720_7_720_22">#REF!*#REF!*#REF!*#REF!*#REF!</definedName>
    <definedName name="SHARED_FORMULA_7_722_7_722_26">NA()</definedName>
    <definedName name="SHARED_FORMULA_7_732_7_732_26" localSheetId="7">#REF!*#REF!*#REF!*#REF!</definedName>
    <definedName name="SHARED_FORMULA_7_732_7_732_26">#REF!*#REF!*#REF!*#REF!</definedName>
    <definedName name="SHARED_FORMULA_7_741_7_741_26">NA()</definedName>
    <definedName name="SHARED_FORMULA_7_75_7_75_22">NA()</definedName>
    <definedName name="SHARED_FORMULA_7_752_7_752_22">NA()</definedName>
    <definedName name="SHARED_FORMULA_7_757_7_757_26" localSheetId="7">#REF!*#REF!*#REF!*#REF!</definedName>
    <definedName name="SHARED_FORMULA_7_757_7_757_26">#REF!*#REF!*#REF!*#REF!</definedName>
    <definedName name="SHARED_FORMULA_7_760_7_760_26">NA()</definedName>
    <definedName name="SHARED_FORMULA_7_769_7_769_22">NA()</definedName>
    <definedName name="SHARED_FORMULA_7_776_7_776_26" localSheetId="7">#REF!*#REF!*#REF!*#REF!</definedName>
    <definedName name="SHARED_FORMULA_7_776_7_776_26">#REF!*#REF!*#REF!*#REF!</definedName>
    <definedName name="SHARED_FORMULA_7_780_7_780_26">NA()</definedName>
    <definedName name="SHARED_FORMULA_7_792_7_792_26">NA()</definedName>
    <definedName name="SHARED_FORMULA_7_795_7_795_26" localSheetId="7">#REF!*#REF!*#REF!*#REF!</definedName>
    <definedName name="SHARED_FORMULA_7_795_7_795_26">#REF!*#REF!*#REF!*#REF!</definedName>
    <definedName name="SHARED_FORMULA_7_801_7_801_22">NA()</definedName>
    <definedName name="SHARED_FORMULA_7_803_7_803_26">NA()</definedName>
    <definedName name="SHARED_FORMULA_7_805_7_805_22" localSheetId="7">#REF!*#REF!*#REF!*#REF!</definedName>
    <definedName name="SHARED_FORMULA_7_805_7_805_22">#REF!*#REF!*#REF!*#REF!</definedName>
    <definedName name="SHARED_FORMULA_7_813_7_813_22">NA()</definedName>
    <definedName name="SHARED_FORMULA_7_814_7_814_26">NA()</definedName>
    <definedName name="SHARED_FORMULA_7_815_7_815_26" localSheetId="7">+#REF!*#REF!*#REF!*#REF!*#REF!</definedName>
    <definedName name="SHARED_FORMULA_7_815_7_815_26">+#REF!*#REF!*#REF!*#REF!*#REF!</definedName>
    <definedName name="SHARED_FORMULA_7_826_7_826_26">NA()</definedName>
    <definedName name="SHARED_FORMULA_7_827_7_827_26" localSheetId="7">+#REF!*#REF!*#REF!*#REF!*#REF!</definedName>
    <definedName name="SHARED_FORMULA_7_827_7_827_26">+#REF!*#REF!*#REF!*#REF!*#REF!</definedName>
    <definedName name="SHARED_FORMULA_7_828_7_828_22">NA()</definedName>
    <definedName name="SHARED_FORMULA_7_837_7_837_26" localSheetId="7">+#REF!*#REF!*#REF!*#REF!*#REF!</definedName>
    <definedName name="SHARED_FORMULA_7_837_7_837_26">+#REF!*#REF!*#REF!*#REF!*#REF!</definedName>
    <definedName name="SHARED_FORMULA_7_84_7_84_26" localSheetId="7">#REF!*#REF!*#REF!*#REF!</definedName>
    <definedName name="SHARED_FORMULA_7_84_7_84_26">#REF!*#REF!*#REF!*#REF!</definedName>
    <definedName name="SHARED_FORMULA_7_84_7_84_30" localSheetId="7">+#REF!*#REF!*#REF!*#REF!</definedName>
    <definedName name="SHARED_FORMULA_7_84_7_84_30">+#REF!*#REF!*#REF!*#REF!</definedName>
    <definedName name="SHARED_FORMULA_7_84_7_84_37">NA()</definedName>
    <definedName name="SHARED_FORMULA_7_843_7_843_22" localSheetId="7">#REF!*#REF!*#REF!*#REF!</definedName>
    <definedName name="SHARED_FORMULA_7_843_7_843_22">#REF!*#REF!*#REF!*#REF!</definedName>
    <definedName name="SHARED_FORMULA_7_847_7_847_26" localSheetId="7">+#REF!*#REF!*#REF!*#REF!*#REF!</definedName>
    <definedName name="SHARED_FORMULA_7_847_7_847_26">+#REF!*#REF!*#REF!*#REF!*#REF!</definedName>
    <definedName name="SHARED_FORMULA_7_850_7_850_26">NA()</definedName>
    <definedName name="SHARED_FORMULA_7_853_7_853_22" localSheetId="7">#REF!*#REF!*#REF!*#REF!</definedName>
    <definedName name="SHARED_FORMULA_7_853_7_853_22">#REF!*#REF!*#REF!*#REF!</definedName>
    <definedName name="SHARED_FORMULA_7_859_7_859_22">NA()</definedName>
    <definedName name="SHARED_FORMULA_7_86_7_86_30">NA()</definedName>
    <definedName name="SHARED_FORMULA_7_866_7_866_26">NA()</definedName>
    <definedName name="SHARED_FORMULA_7_869_7_869_26" localSheetId="7">+#REF!*#REF!*#REF!</definedName>
    <definedName name="SHARED_FORMULA_7_869_7_869_26">+#REF!*#REF!*#REF!</definedName>
    <definedName name="SHARED_FORMULA_7_87_7_87_26">NA()</definedName>
    <definedName name="SHARED_FORMULA_7_87_7_87_37" localSheetId="7">#REF!*#REF!*#REF!*#REF!</definedName>
    <definedName name="SHARED_FORMULA_7_87_7_87_37">#REF!*#REF!*#REF!*#REF!</definedName>
    <definedName name="SHARED_FORMULA_7_870_7_870_22">NA()</definedName>
    <definedName name="SHARED_FORMULA_7_882_7_882_26">NA()</definedName>
    <definedName name="SHARED_FORMULA_7_893_7_893_26" localSheetId="7">+#REF!*#REF!*#REF!</definedName>
    <definedName name="SHARED_FORMULA_7_893_7_893_26">+#REF!*#REF!*#REF!</definedName>
    <definedName name="SHARED_FORMULA_7_895_7_895_22" localSheetId="7">#REF!*#REF!*#REF!*#REF!</definedName>
    <definedName name="SHARED_FORMULA_7_895_7_895_22">#REF!*#REF!*#REF!*#REF!</definedName>
    <definedName name="SHARED_FORMULA_7_9_7_9_37" localSheetId="7">#REF!*#REF!*#REF!*#REF!</definedName>
    <definedName name="SHARED_FORMULA_7_9_7_9_37">#REF!*#REF!*#REF!*#REF!</definedName>
    <definedName name="SHARED_FORMULA_7_900_7_900_22">NA()</definedName>
    <definedName name="SHARED_FORMULA_7_900_7_900_26">NA()</definedName>
    <definedName name="SHARED_FORMULA_7_906_7_906_22" localSheetId="7">#REF!*#REF!*#REF!*#REF!</definedName>
    <definedName name="SHARED_FORMULA_7_906_7_906_22">#REF!*#REF!*#REF!*#REF!</definedName>
    <definedName name="SHARED_FORMULA_7_909_7_909_26" localSheetId="7">+#REF!*#REF!*#REF!</definedName>
    <definedName name="SHARED_FORMULA_7_909_7_909_26">+#REF!*#REF!*#REF!</definedName>
    <definedName name="SHARED_FORMULA_7_91_7_91_37">NA()</definedName>
    <definedName name="SHARED_FORMULA_7_925_7_925_26" localSheetId="7">+#REF!*#REF!*#REF!</definedName>
    <definedName name="SHARED_FORMULA_7_925_7_925_26">+#REF!*#REF!*#REF!</definedName>
    <definedName name="SHARED_FORMULA_7_926_7_926_22" localSheetId="7">#REF!*#REF!*#REF!*#REF!</definedName>
    <definedName name="SHARED_FORMULA_7_926_7_926_22">#REF!*#REF!*#REF!*#REF!</definedName>
    <definedName name="SHARED_FORMULA_7_932_7_932_22">NA()</definedName>
    <definedName name="SHARED_FORMULA_7_932_7_932_26">NA()</definedName>
    <definedName name="SHARED_FORMULA_7_94_7_94_37" localSheetId="7">#REF!*#REF!*#REF!*#REF!</definedName>
    <definedName name="SHARED_FORMULA_7_94_7_94_37">#REF!*#REF!*#REF!*#REF!</definedName>
    <definedName name="SHARED_FORMULA_7_941_7_941_22">NA()</definedName>
    <definedName name="SHARED_FORMULA_7_945_7_945_26" localSheetId="7">#REF!*#REF!*#REF!*#REF!</definedName>
    <definedName name="SHARED_FORMULA_7_945_7_945_26">#REF!*#REF!*#REF!*#REF!</definedName>
    <definedName name="SHARED_FORMULA_7_947_7_947_22" localSheetId="7">#REF!*#REF!*#REF!*#REF!</definedName>
    <definedName name="SHARED_FORMULA_7_947_7_947_22">#REF!*#REF!*#REF!*#REF!</definedName>
    <definedName name="SHARED_FORMULA_7_951_7_951_22">NA()</definedName>
    <definedName name="SHARED_FORMULA_7_96_7_96_33">NA()</definedName>
    <definedName name="SHARED_FORMULA_7_962_7_962_26">NA()</definedName>
    <definedName name="SHARED_FORMULA_7_969_7_969_22">NA()</definedName>
    <definedName name="SHARED_FORMULA_7_976_7_976_26">NA()</definedName>
    <definedName name="SHARED_FORMULA_7_977_7_977_22" localSheetId="7">#REF!*#REF!*#REF!*#REF!</definedName>
    <definedName name="SHARED_FORMULA_7_977_7_977_22">#REF!*#REF!*#REF!*#REF!</definedName>
    <definedName name="SHARED_FORMULA_7_982_7_982_26" localSheetId="7">#REF!*#REF!*#REF!*#REF!</definedName>
    <definedName name="SHARED_FORMULA_7_982_7_982_26">#REF!*#REF!*#REF!*#REF!</definedName>
    <definedName name="SHARED_FORMULA_7_988_7_988_22">NA()</definedName>
    <definedName name="SHARED_FORMULA_7_992_7_992_26" localSheetId="7">#REF!*#REF!*#REF!*#REF!</definedName>
    <definedName name="SHARED_FORMULA_7_992_7_992_26">#REF!*#REF!*#REF!*#REF!</definedName>
    <definedName name="SHARED_FORMULA_8_1161_8_1161_6">NA()</definedName>
    <definedName name="SHARED_FORMULA_8_1242_8_1242_6">NA()</definedName>
    <definedName name="SHARED_FORMULA_8_1255_8_1255_6">NA()</definedName>
    <definedName name="SHARED_FORMULA_8_1272_8_1272_6">NA()</definedName>
    <definedName name="SHARED_FORMULA_8_1308_8_1308_5">NA()</definedName>
    <definedName name="SHARED_FORMULA_8_1418_8_1418_6">NA()</definedName>
    <definedName name="SHARED_FORMULA_8_1426_8_1426_6">NA()</definedName>
    <definedName name="SHARED_FORMULA_8_1434_8_1434_6">NA()</definedName>
    <definedName name="SHARED_FORMULA_8_1709_8_1709_6">NA()</definedName>
    <definedName name="SHARED_FORMULA_8_1754_8_1754_6">NA()</definedName>
    <definedName name="SHARED_FORMULA_8_1777_8_1777_6">NA()</definedName>
    <definedName name="SHARED_FORMULA_8_1801_8_1801_6">NA()</definedName>
    <definedName name="SHARED_FORMULA_8_3_8_3_25">NA()</definedName>
    <definedName name="SHARED_FORMULA_8_46_8_46_5">NA()</definedName>
    <definedName name="SHARED_FORMULA_8_51_8_51_5">NA()</definedName>
    <definedName name="SHARED_FORMULA_8_54_8_54_5">NA()</definedName>
    <definedName name="SHARED_FORMULA_9_617_9_617_9">NA()</definedName>
    <definedName name="SIDEWALLSSEVENTOTHIRTEEN" localSheetId="7">#REF!</definedName>
    <definedName name="SIDEWALLSSEVENTOTHIRTEEN">#REF!</definedName>
    <definedName name="Siri" localSheetId="6">Scheduled_Payment+Extra_Payment</definedName>
    <definedName name="Siri" localSheetId="25">Scheduled_Payment+Extra_Payment</definedName>
    <definedName name="Siri" localSheetId="5">Scheduled_Payment+Extra_Payment</definedName>
    <definedName name="Siri" localSheetId="23">Scheduled_Payment+Extra_Payment</definedName>
    <definedName name="Siri" localSheetId="24">Scheduled_Payment+Extra_Payment</definedName>
    <definedName name="Siri" localSheetId="0">Scheduled_Payment+Extra_Payment</definedName>
    <definedName name="Siri" localSheetId="21">Scheduled_Payment+Extra_Payment</definedName>
    <definedName name="Siri" localSheetId="7">Scheduled_Payment+Extra_Payment</definedName>
    <definedName name="Siri" localSheetId="2">Scheduled_Payment+Extra_Payment</definedName>
    <definedName name="Siri" localSheetId="4">Scheduled_Payment+Extra_Payment</definedName>
    <definedName name="Siri" localSheetId="26">Scheduled_Payment+Extra_Payment</definedName>
    <definedName name="Siri">Scheduled_Payment+Extra_Payment</definedName>
    <definedName name="SITE" localSheetId="5">#REF!</definedName>
    <definedName name="SITE" localSheetId="23">#REF!</definedName>
    <definedName name="SITE" localSheetId="24">#REF!</definedName>
    <definedName name="SITE" localSheetId="0">#REF!</definedName>
    <definedName name="SITE" localSheetId="7">#REF!</definedName>
    <definedName name="SITE" localSheetId="4">#REF!</definedName>
    <definedName name="SITE">#REF!</definedName>
    <definedName name="SIXTOTHIRTEEN" localSheetId="7">#REF!</definedName>
    <definedName name="SIXTOTHIRTEEN" localSheetId="4">#REF!</definedName>
    <definedName name="SIXTOTHIRTEEN">#REF!</definedName>
    <definedName name="SLAB">[9]DATA!$H$113</definedName>
    <definedName name="SLOAD">[29]MRATES!$AD$10</definedName>
    <definedName name="sm">'[33]Lead statement'!$P$6</definedName>
    <definedName name="SMAZDOOR">[140]MRATES!$F$38</definedName>
    <definedName name="smc">'[141]Lead statement'!$P$7</definedName>
    <definedName name="sn">'[70]Lead statement'!$P$6</definedName>
    <definedName name="sngsd">[113]l!$J$9</definedName>
    <definedName name="sngst">[113]l!$J$8</definedName>
    <definedName name="so_desgn">[142]Data_Base!$E$2:$F$11</definedName>
    <definedName name="soil_types">'[143]data existing_do not delete'!$I$2:$I$9</definedName>
    <definedName name="Sp_136_Found">'[43]Road data'!$C$356</definedName>
    <definedName name="Sp_BetweenBodywalls">'[43]Road data'!$C$451</definedName>
    <definedName name="SP_BM" localSheetId="7">'[50]Road data'!#REF!</definedName>
    <definedName name="SP_BM">'[50]Road data'!#REF!</definedName>
    <definedName name="SP_Diversion_Road" localSheetId="7">'[130]Road data'!#REF!</definedName>
    <definedName name="SP_Diversion_Road">'[130]Road data'!#REF!</definedName>
    <definedName name="sp_eew">'[43]Road data'!$C$316</definedName>
    <definedName name="SP_EW_Car" localSheetId="7">'[50]Road data'!#REF!</definedName>
    <definedName name="SP_EW_Car">'[50]Road data'!#REF!</definedName>
    <definedName name="SP_EW_FMC_Side">'[130]Road data'!$C$15</definedName>
    <definedName name="SP_EW_Form_OMC">'[43]Road data'!$C$32</definedName>
    <definedName name="SP_EW_Man" localSheetId="7">'[130]Road data'!#REF!</definedName>
    <definedName name="SP_EW_Man">'[130]Road data'!#REF!</definedName>
    <definedName name="SP_EW_OMC_Car" localSheetId="7">'[50]Road data'!#REF!</definedName>
    <definedName name="SP_EW_OMC_Car">'[50]Road data'!#REF!</definedName>
    <definedName name="SP_EW_OMC_Side" localSheetId="7">'[50]Road data'!#REF!</definedName>
    <definedName name="SP_EW_OMC_Side">'[50]Road data'!#REF!</definedName>
    <definedName name="sp_EW_side_OMC">'[43]Road data'!$C$7</definedName>
    <definedName name="SP_Gravel_Bedding">'[43]Road data'!$C$336</definedName>
    <definedName name="SP_Gravel_Quardrent" localSheetId="7">'[130]Road data'!#REF!</definedName>
    <definedName name="SP_Gravel_Quardrent">'[130]Road data'!#REF!</definedName>
    <definedName name="Sp_GSB">'[43]Road data'!$C$60</definedName>
    <definedName name="SP_HP_600" localSheetId="7">'[50]Road data'!#REF!</definedName>
    <definedName name="SP_HP_600">'[50]Road data'!#REF!</definedName>
    <definedName name="Sp_HPC">'[43]Road data'!$C$404</definedName>
    <definedName name="SP_HPL_600" localSheetId="7">'[50]Road data'!#REF!</definedName>
    <definedName name="SP_HPL_600">'[50]Road data'!#REF!</definedName>
    <definedName name="SP_HYSD_Super" localSheetId="7">'[50]Road data'!#REF!</definedName>
    <definedName name="SP_HYSD_Super">'[50]Road data'!#REF!</definedName>
    <definedName name="SP_M10_base" localSheetId="7">'[130]Road data'!#REF!</definedName>
    <definedName name="SP_M10_base">'[130]Road data'!#REF!</definedName>
    <definedName name="sp_M10_bCC" localSheetId="7">'[50]Road data'!#REF!</definedName>
    <definedName name="sp_M10_bCC">'[50]Road data'!#REF!</definedName>
    <definedName name="SP_M10_drainS" localSheetId="7">'[130]Road data'!#REF!</definedName>
    <definedName name="SP_M10_drainS">'[130]Road data'!#REF!</definedName>
    <definedName name="SP_M15_deviders" localSheetId="7">'[130]Road data'!#REF!</definedName>
    <definedName name="SP_M15_deviders">'[130]Road data'!#REF!</definedName>
    <definedName name="SP_M15_footing" localSheetId="7">'[50]Road data'!#REF!</definedName>
    <definedName name="SP_M15_footing">'[50]Road data'!#REF!</definedName>
    <definedName name="SP_M15_SUB" localSheetId="7">'[50]Road data'!#REF!</definedName>
    <definedName name="SP_M15_SUB">'[50]Road data'!#REF!</definedName>
    <definedName name="Sp_M20_Bed">'[43]Road data'!$C$559</definedName>
    <definedName name="SP_M20_BedBack" localSheetId="7">'[50]Road data'!#REF!</definedName>
    <definedName name="SP_M20_BedBack">'[50]Road data'!#REF!</definedName>
    <definedName name="SP_M20_COVER" localSheetId="7">'[50]Road data'!#REF!</definedName>
    <definedName name="SP_M20_COVER">'[50]Road data'!#REF!</definedName>
    <definedName name="SP_M20_Slab" localSheetId="7">'[50]Road data'!#REF!</definedName>
    <definedName name="SP_M20_Slab">'[50]Road data'!#REF!</definedName>
    <definedName name="SP_M25_ApproachSlab" localSheetId="7">'[50]Road data'!#REF!</definedName>
    <definedName name="SP_M25_ApproachSlab">'[50]Road data'!#REF!</definedName>
    <definedName name="SP_M30_WC" localSheetId="7">'[50]Road data'!#REF!</definedName>
    <definedName name="SP_M30_WC">'[50]Road data'!#REF!</definedName>
    <definedName name="SP_M35_CC" localSheetId="7">'[130]Road data'!#REF!</definedName>
    <definedName name="SP_M35_CC">'[130]Road data'!#REF!</definedName>
    <definedName name="SP_M35_FlyAsh" localSheetId="7">'[50]Road data'!#REF!</definedName>
    <definedName name="SP_M35_FlyAsh">'[50]Road data'!#REF!</definedName>
    <definedName name="SP_Mild" localSheetId="7">'[50]Road data'!#REF!</definedName>
    <definedName name="SP_Mild">'[50]Road data'!#REF!</definedName>
    <definedName name="Sp_MSS">'[43]Road data'!$C$220</definedName>
    <definedName name="SP_Painting" localSheetId="7">'[50]Road data'!#REF!</definedName>
    <definedName name="SP_Painting">'[50]Road data'!#REF!</definedName>
    <definedName name="SP_Pick">'[130]Road data'!$C$79</definedName>
    <definedName name="SP_Plastering" localSheetId="7">'[50]Road data'!#REF!</definedName>
    <definedName name="SP_Plastering">'[50]Road data'!#REF!</definedName>
    <definedName name="SP_Rev_A300" localSheetId="7">'[130]Road data'!#REF!</definedName>
    <definedName name="SP_Rev_A300">'[130]Road data'!#REF!</definedName>
    <definedName name="SP_Rev_Q300" localSheetId="7">'[130]Road data'!#REF!</definedName>
    <definedName name="SP_Rev_Q300">'[130]Road data'!#REF!</definedName>
    <definedName name="SP_Sandfilling" localSheetId="7">'[50]Road data'!#REF!</definedName>
    <definedName name="SP_Sandfilling">'[50]Road data'!#REF!</definedName>
    <definedName name="SP_Scar_BT" localSheetId="7">'[50]Road data'!#REF!</definedName>
    <definedName name="SP_Scar_BT">'[50]Road data'!#REF!</definedName>
    <definedName name="SP_Scar_GSB" localSheetId="7">'[50]Road data'!#REF!</definedName>
    <definedName name="SP_Scar_GSB">'[50]Road data'!#REF!</definedName>
    <definedName name="Sp_Scarf">'[43]Road data'!$C$84</definedName>
    <definedName name="SP_SCSD">'[43]Road data'!$C$174</definedName>
    <definedName name="SP_SCSD_80100" localSheetId="7">'[50]Road data'!#REF!</definedName>
    <definedName name="SP_SCSD_80100">'[50]Road data'!#REF!</definedName>
    <definedName name="Sp_Shoulders">'[43]Road data'!$C$249</definedName>
    <definedName name="SP_Tack">'[43]Road data'!$C$200</definedName>
    <definedName name="Sp_WBM_G2">'[43]Road data'!$C$99</definedName>
    <definedName name="SP_WBM_G3">'[43]Road data'!$C$123</definedName>
    <definedName name="SP_WBM2" localSheetId="7">'[50]Road data'!#REF!</definedName>
    <definedName name="SP_WBM2">'[50]Road data'!#REF!</definedName>
    <definedName name="SP_WBM2_HVR" localSheetId="7">'[50]Road data'!#REF!</definedName>
    <definedName name="SP_WBM2_HVR">'[50]Road data'!#REF!</definedName>
    <definedName name="SP_WBM2_MCS" localSheetId="7">'[50]Road data'!#REF!</definedName>
    <definedName name="SP_WBM2_MCS">'[50]Road data'!#REF!</definedName>
    <definedName name="SP_WBM2_MVR" localSheetId="7">'[50]Road data'!#REF!</definedName>
    <definedName name="SP_WBM2_MVR">'[50]Road data'!#REF!</definedName>
    <definedName name="SP_WBM3" localSheetId="7">'[50]Road data'!#REF!</definedName>
    <definedName name="SP_WBM3">'[50]Road data'!#REF!</definedName>
    <definedName name="SP_WBM3_HVR" localSheetId="7">'[50]Road data'!#REF!</definedName>
    <definedName name="SP_WBM3_HVR">'[50]Road data'!#REF!</definedName>
    <definedName name="SP_WBM3_MCS" localSheetId="7">'[50]Road data'!#REF!</definedName>
    <definedName name="SP_WBM3_MCS">'[50]Road data'!#REF!</definedName>
    <definedName name="SP_Weepholes" localSheetId="7">'[50]Road data'!#REF!</definedName>
    <definedName name="SP_Weepholes">'[50]Road data'!#REF!</definedName>
    <definedName name="SP_WMM" localSheetId="7">'[50]Road data'!#REF!</definedName>
    <definedName name="SP_WMM">'[50]Road data'!#REF!</definedName>
    <definedName name="SpecialPrice" localSheetId="5" hidden="1">#REF!</definedName>
    <definedName name="SpecialPrice" localSheetId="23" hidden="1">#REF!</definedName>
    <definedName name="SpecialPrice" localSheetId="24" hidden="1">#REF!</definedName>
    <definedName name="SpecialPrice" localSheetId="0" hidden="1">#REF!</definedName>
    <definedName name="SpecialPrice" localSheetId="7" hidden="1">#REF!</definedName>
    <definedName name="SpecialPrice" hidden="1">#REF!</definedName>
    <definedName name="Spreading_gravel_or_sand_including_watering_and_rolling_with_hand_roller_irrespective_of_thickness_in_layer">'[37]Common '!$D$308</definedName>
    <definedName name="sri">[116]m!$D$149</definedName>
    <definedName name="srinu">[116]m!$M$3</definedName>
    <definedName name="SSR_Year">[143]LEADS!$AD$1</definedName>
    <definedName name="sss" localSheetId="5">#REF!</definedName>
    <definedName name="sss" localSheetId="23">#REF!</definedName>
    <definedName name="sss" localSheetId="24">#REF!</definedName>
    <definedName name="sss" localSheetId="0">#REF!</definedName>
    <definedName name="sss" localSheetId="7">#REF!</definedName>
    <definedName name="sss">#REF!</definedName>
    <definedName name="ssssss">'[144]Lead statement'!$P$13</definedName>
    <definedName name="SSTACK">[29]MRATES!$AD$12</definedName>
    <definedName name="st">'[33]Lead statement'!$P$22</definedName>
    <definedName name="stack" localSheetId="7">#REF!</definedName>
    <definedName name="stack">#REF!</definedName>
    <definedName name="stack1" localSheetId="7">#REF!</definedName>
    <definedName name="stack1">#REF!</definedName>
    <definedName name="stack4" localSheetId="7">#REF!</definedName>
    <definedName name="stack4">#REF!</definedName>
    <definedName name="staf" localSheetId="7">[58]v!#REF!</definedName>
    <definedName name="staf">[58]v!#REF!</definedName>
    <definedName name="staff" localSheetId="7">[58]v!#REF!</definedName>
    <definedName name="staff">[58]v!#REF!</definedName>
    <definedName name="State" localSheetId="5">#REF!</definedName>
    <definedName name="State" localSheetId="23">#REF!</definedName>
    <definedName name="State" localSheetId="24">#REF!</definedName>
    <definedName name="State" localSheetId="0">#REF!</definedName>
    <definedName name="State" localSheetId="7">#REF!</definedName>
    <definedName name="State">#REF!</definedName>
    <definedName name="STEEL_WOODEN_SCAFFOLDING">'[53]BACK BONE'!$EI$1:$EI$8</definedName>
    <definedName name="stone">[145]stone!$A$1:$N$202</definedName>
    <definedName name="STONES_UPTO_25MM">'[53]BASIC DATA'!$B$547:$B$557</definedName>
    <definedName name="STONEWARE_SP1">'[53]BASIC DATA'!$B$390:$B$398</definedName>
    <definedName name="STONEWARE_SP2">'[53]BASIC DATA'!$B$399:$B$407</definedName>
    <definedName name="STONEWARE_SP3">'[53]BASIC DATA'!$B$408:$B$416</definedName>
    <definedName name="suman">[146]MRATES!$H$52</definedName>
    <definedName name="summar" localSheetId="7">[48]data!#REF!</definedName>
    <definedName name="summar">[48]data!#REF!</definedName>
    <definedName name="summary" localSheetId="7">[48]data!#REF!</definedName>
    <definedName name="summary">[48]data!#REF!</definedName>
    <definedName name="sun">[72]DATA_PRG!$H$180</definedName>
    <definedName name="SUNLOAD">[29]MRATES!$AD$11</definedName>
    <definedName name="Sunshade_0_8_m_wide">NA()</definedName>
    <definedName name="sunshade_width">'[68]data existing_do not delete'!$A$98:$A$100</definedName>
    <definedName name="SWARE" localSheetId="5">#REF!</definedName>
    <definedName name="SWARE" localSheetId="23">#REF!</definedName>
    <definedName name="SWARE" localSheetId="24">#REF!</definedName>
    <definedName name="SWARE" localSheetId="0">#REF!</definedName>
    <definedName name="SWARE" localSheetId="7">#REF!</definedName>
    <definedName name="SWARE">#REF!</definedName>
    <definedName name="sware2" localSheetId="5">#REF!</definedName>
    <definedName name="sware2" localSheetId="23">#REF!</definedName>
    <definedName name="sware2" localSheetId="24">#REF!</definedName>
    <definedName name="sware2" localSheetId="0">#REF!</definedName>
    <definedName name="sware2" localSheetId="7">#REF!</definedName>
    <definedName name="sware2">#REF!</definedName>
    <definedName name="t_beam">[72]DATA_PRG!$H$166</definedName>
    <definedName name="TAEW" localSheetId="7">'[50]abs road'!#REF!</definedName>
    <definedName name="TAEW">'[50]abs road'!#REF!</definedName>
    <definedName name="tailpiece">[63]maya!$B$343:$B$348</definedName>
    <definedName name="tbl_ProdInfo" localSheetId="5" hidden="1">#REF!</definedName>
    <definedName name="tbl_ProdInfo" localSheetId="23" hidden="1">#REF!</definedName>
    <definedName name="tbl_ProdInfo" localSheetId="24" hidden="1">#REF!</definedName>
    <definedName name="tbl_ProdInfo" localSheetId="0" hidden="1">#REF!</definedName>
    <definedName name="tbl_ProdInfo" localSheetId="7" hidden="1">#REF!</definedName>
    <definedName name="tbl_ProdInfo" hidden="1">#REF!</definedName>
    <definedName name="tekmal" localSheetId="5">#REF!</definedName>
    <definedName name="tekmal" localSheetId="23">#REF!</definedName>
    <definedName name="tekmal" localSheetId="24">#REF!</definedName>
    <definedName name="tekmal" localSheetId="0">#REF!</definedName>
    <definedName name="tekmal" localSheetId="7">#REF!</definedName>
    <definedName name="tekmal">#REF!</definedName>
    <definedName name="temp">[6]r!$F$2</definedName>
    <definedName name="TOPDOME">'[76]DATA-ABSTRACT'!$A$11:$B$13</definedName>
    <definedName name="TOPDOMEONETOSIX" localSheetId="5">#REF!</definedName>
    <definedName name="TOPDOMEONETOSIX" localSheetId="23">#REF!</definedName>
    <definedName name="TOPDOMEONETOSIX" localSheetId="24">#REF!</definedName>
    <definedName name="TOPDOMEONETOSIX" localSheetId="0">#REF!</definedName>
    <definedName name="TOPDOMEONETOSIX" localSheetId="7">#REF!</definedName>
    <definedName name="TOPDOMEONETOSIX">#REF!</definedName>
    <definedName name="TOPDOMESEVENTOTHIRTEEN" localSheetId="5">#REF!</definedName>
    <definedName name="TOPDOMESEVENTOTHIRTEEN" localSheetId="23">#REF!</definedName>
    <definedName name="TOPDOMESEVENTOTHIRTEEN" localSheetId="24">#REF!</definedName>
    <definedName name="TOPDOMESEVENTOTHIRTEEN" localSheetId="0">#REF!</definedName>
    <definedName name="TOPDOMESEVENTOTHIRTEEN" localSheetId="7">#REF!</definedName>
    <definedName name="TOPDOMESEVENTOTHIRTEEN">#REF!</definedName>
    <definedName name="TOPRINGGIRDERONETOSIX" localSheetId="5">#REF!</definedName>
    <definedName name="TOPRINGGIRDERONETOSIX" localSheetId="23">#REF!</definedName>
    <definedName name="TOPRINGGIRDERONETOSIX" localSheetId="24">#REF!</definedName>
    <definedName name="TOPRINGGIRDERONETOSIX" localSheetId="0">#REF!</definedName>
    <definedName name="TOPRINGGIRDERONETOSIX" localSheetId="7">#REF!</definedName>
    <definedName name="TOPRINGGIRDERONETOSIX">#REF!</definedName>
    <definedName name="TOPRINGGIRDERSEVENTOTHIRTEEN" localSheetId="7">#REF!</definedName>
    <definedName name="TOPRINGGIRDERSEVENTOTHIRTEEN">#REF!</definedName>
    <definedName name="TOWER_BOLTS">'[53]BASIC DATA'!$B$631:$B$648</definedName>
    <definedName name="TQWBM" localSheetId="7">[127]R_Det!#REF!</definedName>
    <definedName name="TQWBM">[127]R_Det!#REF!</definedName>
    <definedName name="uetyyuwefgyusdhj" localSheetId="5">#REF!</definedName>
    <definedName name="uetyyuwefgyusdhj" localSheetId="23">#REF!</definedName>
    <definedName name="uetyyuwefgyusdhj" localSheetId="24">#REF!</definedName>
    <definedName name="uetyyuwefgyusdhj" localSheetId="0">#REF!</definedName>
    <definedName name="uetyyuwefgyusdhj" localSheetId="7">#REF!</definedName>
    <definedName name="uetyyuwefgyusdhj">#REF!</definedName>
    <definedName name="uil" localSheetId="5">#REF!</definedName>
    <definedName name="uil" localSheetId="23">#REF!</definedName>
    <definedName name="uil" localSheetId="24">#REF!</definedName>
    <definedName name="uil" localSheetId="0">#REF!</definedName>
    <definedName name="uil" localSheetId="7">#REF!</definedName>
    <definedName name="uil">#REF!</definedName>
    <definedName name="ULTI_LPM">[52]input!$H$10</definedName>
    <definedName name="ULTI_MLD">[52]input!$K$10</definedName>
    <definedName name="ULTI_PERIOD">[52]input!$C$6</definedName>
    <definedName name="ULTI_POP">[52]input!$F$10</definedName>
    <definedName name="ULTI_YEAR">[52]input!$C$10</definedName>
    <definedName name="US" localSheetId="5">#REF!</definedName>
    <definedName name="US" localSheetId="23">#REF!</definedName>
    <definedName name="US" localSheetId="24">#REF!</definedName>
    <definedName name="US" localSheetId="0">#REF!</definedName>
    <definedName name="US" localSheetId="7">#REF!</definedName>
    <definedName name="US">#REF!</definedName>
    <definedName name="usd" localSheetId="7">[147]Summary!#REF!</definedName>
    <definedName name="usd">[147]Summary!#REF!</definedName>
    <definedName name="utgg.jk.b." localSheetId="6">Scheduled_Payment+Extra_Payment</definedName>
    <definedName name="utgg.jk.b." localSheetId="25">Scheduled_Payment+Extra_Payment</definedName>
    <definedName name="utgg.jk.b." localSheetId="5">Scheduled_Payment+Extra_Payment</definedName>
    <definedName name="utgg.jk.b." localSheetId="23">Scheduled_Payment+Extra_Payment</definedName>
    <definedName name="utgg.jk.b." localSheetId="24">Scheduled_Payment+Extra_Payment</definedName>
    <definedName name="utgg.jk.b." localSheetId="0">Scheduled_Payment+Extra_Payment</definedName>
    <definedName name="utgg.jk.b." localSheetId="21">Scheduled_Payment+Extra_Payment</definedName>
    <definedName name="utgg.jk.b." localSheetId="7">Scheduled_Payment+Extra_Payment</definedName>
    <definedName name="utgg.jk.b." localSheetId="2">Scheduled_Payment+Extra_Payment</definedName>
    <definedName name="utgg.jk.b." localSheetId="4">Scheduled_Payment+Extra_Payment</definedName>
    <definedName name="utgg.jk.b." localSheetId="26">Scheduled_Payment+Extra_Payment</definedName>
    <definedName name="utgg.jk.b.">Scheduled_Payment+Extra_Payment</definedName>
    <definedName name="Values_Entered">#N/A</definedName>
    <definedName name="valve">[63]maya!$A$247:$A$273</definedName>
    <definedName name="var" localSheetId="5">#REF!</definedName>
    <definedName name="var" localSheetId="23">#REF!</definedName>
    <definedName name="var" localSheetId="24">#REF!</definedName>
    <definedName name="var" localSheetId="0">#REF!</definedName>
    <definedName name="var" localSheetId="7">#REF!</definedName>
    <definedName name="var">#REF!</definedName>
    <definedName name="VAT">[29]MRATES!$C$37</definedName>
    <definedName name="ver" localSheetId="7">#REF!</definedName>
    <definedName name="ver">#REF!</definedName>
    <definedName name="ver.con">[148]detls!$A$3:$O$18</definedName>
    <definedName name="vertical">[92]detls!$A$3:$O$18</definedName>
    <definedName name="VGFSS" localSheetId="5">#REF!</definedName>
    <definedName name="VGFSS" localSheetId="23">#REF!</definedName>
    <definedName name="VGFSS" localSheetId="24">#REF!</definedName>
    <definedName name="VGFSS" localSheetId="0">#REF!</definedName>
    <definedName name="VGFSS" localSheetId="7">#REF!</definedName>
    <definedName name="VGFSS">#REF!</definedName>
    <definedName name="vibrater">'[33]SSR 2014-15 Rates'!$E$63</definedName>
    <definedName name="vil">[72]DATA_PRG!$B$4</definedName>
    <definedName name="VITRIFIED_TILES">'[53]BUILDING ITEMS'!$C$43:$C$53</definedName>
    <definedName name="vvx">[121]Labour!$D$14</definedName>
    <definedName name="vwf">[12]DATA_PRG!$H$326</definedName>
    <definedName name="w" localSheetId="7">#REF!</definedName>
    <definedName name="w">#REF!</definedName>
    <definedName name="water">'[33]SSR 2014-15 Rates'!$E$61</definedName>
    <definedName name="wc">[62]r!$F$48</definedName>
    <definedName name="we" localSheetId="5">#REF!</definedName>
    <definedName name="we" localSheetId="23">#REF!</definedName>
    <definedName name="we" localSheetId="24">#REF!</definedName>
    <definedName name="we" localSheetId="0">#REF!</definedName>
    <definedName name="we" localSheetId="7">#REF!</definedName>
    <definedName name="we">#REF!</definedName>
    <definedName name="WOOD_TYPE">'[53]BASIC DATA'!$B$586:$B$601</definedName>
    <definedName name="wrn.detailed." localSheetId="5" hidden="1">{#N/A,#N/A,FALSE,"no"}</definedName>
    <definedName name="wrn.detailed." localSheetId="23" hidden="1">{#N/A,#N/A,FALSE,"no"}</definedName>
    <definedName name="wrn.detailed." localSheetId="24" hidden="1">{#N/A,#N/A,FALSE,"no"}</definedName>
    <definedName name="wrn.detailed." localSheetId="0" hidden="1">{#N/A,#N/A,FALSE,"no"}</definedName>
    <definedName name="wrn.detailed." localSheetId="4" hidden="1">{#N/A,#N/A,FALSE,"no"}</definedName>
    <definedName name="wrn.detailed." hidden="1">{#N/A,#N/A,FALSE,"no"}</definedName>
    <definedName name="ws">[72]DATA_PRG!$F$371</definedName>
    <definedName name="wsss" localSheetId="5">#REF!</definedName>
    <definedName name="wsss" localSheetId="23">#REF!</definedName>
    <definedName name="wsss" localSheetId="24">#REF!</definedName>
    <definedName name="wsss" localSheetId="0">#REF!</definedName>
    <definedName name="wsss" localSheetId="7">#REF!</definedName>
    <definedName name="wsss">#REF!</definedName>
    <definedName name="ww">[73]DATA_PRG!$H$328</definedName>
    <definedName name="WWEEW" localSheetId="5">#REF!</definedName>
    <definedName name="WWEEW" localSheetId="23">#REF!</definedName>
    <definedName name="WWEEW" localSheetId="24">#REF!</definedName>
    <definedName name="WWEEW" localSheetId="0">#REF!</definedName>
    <definedName name="WWEEW" localSheetId="7">#REF!</definedName>
    <definedName name="WWEEW">#REF!</definedName>
    <definedName name="wwknr" localSheetId="5">#REF!</definedName>
    <definedName name="wwknr" localSheetId="23">#REF!</definedName>
    <definedName name="wwknr" localSheetId="24">#REF!</definedName>
    <definedName name="wwknr" localSheetId="0">#REF!</definedName>
    <definedName name="wwknr" localSheetId="7">#REF!</definedName>
    <definedName name="wwknr">#REF!</definedName>
    <definedName name="x" localSheetId="5" hidden="1">'[39]final abstract'!#REF!</definedName>
    <definedName name="x" localSheetId="23" hidden="1">'[39]final abstract'!#REF!</definedName>
    <definedName name="x" localSheetId="24" hidden="1">'[39]final abstract'!#REF!</definedName>
    <definedName name="x" localSheetId="0" hidden="1">'[39]final abstract'!#REF!</definedName>
    <definedName name="x" localSheetId="7" hidden="1">'[39]final abstract'!#REF!</definedName>
    <definedName name="x" hidden="1">'[39]final abstract'!#REF!</definedName>
    <definedName name="xhb2256">[20]hdpe_basic!$G$37</definedName>
    <definedName name="xhb2506">[20]hdpe_basic!$G$38</definedName>
    <definedName name="xhb2806">[20]hdpe_basic!$G$39</definedName>
    <definedName name="xhb3156">[20]hdpe_basic!$G$40</definedName>
    <definedName name="xhb634">[20]hdpe_basic!$G$14</definedName>
    <definedName name="XOTOXSIX" localSheetId="5">#REF!</definedName>
    <definedName name="XOTOXSIX" localSheetId="23">#REF!</definedName>
    <definedName name="XOTOXSIX" localSheetId="24">#REF!</definedName>
    <definedName name="XOTOXSIX" localSheetId="0">#REF!</definedName>
    <definedName name="XOTOXSIX" localSheetId="7">#REF!</definedName>
    <definedName name="XOTOXSIX">#REF!</definedName>
    <definedName name="xpb11010">[20]pvc_basic!$G$44</definedName>
    <definedName name="xpb1104">[20]pvc_basic!$G$16</definedName>
    <definedName name="xpb1106">[20]pvc_basic!$G$30</definedName>
    <definedName name="xpb12510">[20]pvc_basic!$G$45</definedName>
    <definedName name="xpb1254">[20]pvc_basic!$G$17</definedName>
    <definedName name="xpb1256">[20]pvc_basic!$G$31</definedName>
    <definedName name="xpb14010">[20]pvc_basic!$G$46</definedName>
    <definedName name="xpb1404">[20]pvc_basic!$G$18</definedName>
    <definedName name="xpb1406">[20]pvc_basic!$G$32</definedName>
    <definedName name="xpb1604">[20]pvc_basic!$G$19</definedName>
    <definedName name="xpb1606">[20]pvc_basic!$G$33</definedName>
    <definedName name="xpb1804">[20]pvc_basic!$G$20</definedName>
    <definedName name="xpb1806">[20]pvc_basic!$G$34</definedName>
    <definedName name="xpb2006">[20]pvc_basic!$G$35</definedName>
    <definedName name="xpb6310">[20]pvc_basic!$G$41</definedName>
    <definedName name="xpb6311">[149]pvc_basic!$G$41</definedName>
    <definedName name="xpb636">[20]pvc_basic!$G$27</definedName>
    <definedName name="xpb7510">[20]pvc_basic!$G$42</definedName>
    <definedName name="xpb754">[20]pvc_basic!$G$14</definedName>
    <definedName name="xpb756">[20]pvc_basic!$G$28</definedName>
    <definedName name="xpb904">[20]pvc_basic!$G$15</definedName>
    <definedName name="xpb906">[20]pvc_basic!$G$29</definedName>
    <definedName name="XSIXTOXTHIRTEEN" localSheetId="5">#REF!</definedName>
    <definedName name="XSIXTOXTHIRTEEN" localSheetId="23">#REF!</definedName>
    <definedName name="XSIXTOXTHIRTEEN" localSheetId="24">#REF!</definedName>
    <definedName name="XSIXTOXTHIRTEEN" localSheetId="0">#REF!</definedName>
    <definedName name="XSIXTOXTHIRTEEN" localSheetId="7">#REF!</definedName>
    <definedName name="XSIXTOXTHIRTEEN">#REF!</definedName>
    <definedName name="xx" localSheetId="5">#REF!</definedName>
    <definedName name="xx" localSheetId="23">#REF!</definedName>
    <definedName name="xx" localSheetId="24">#REF!</definedName>
    <definedName name="xx" localSheetId="0">#REF!</definedName>
    <definedName name="xx" localSheetId="7">#REF!</definedName>
    <definedName name="xx">#REF!</definedName>
    <definedName name="xxx" localSheetId="5">#REF!</definedName>
    <definedName name="xxx" localSheetId="23">#REF!</definedName>
    <definedName name="xxx" localSheetId="24">#REF!</definedName>
    <definedName name="xxx" localSheetId="0">#REF!</definedName>
    <definedName name="xxx" localSheetId="7">#REF!</definedName>
    <definedName name="xxx">#REF!</definedName>
    <definedName name="xxxx" localSheetId="7">#REF!</definedName>
    <definedName name="xxxx">#REF!</definedName>
    <definedName name="ycode">'[150]0000000000000'!$D$3</definedName>
    <definedName name="yearssr">[145]index!$A$1:$M$2</definedName>
    <definedName name="YTR">[72]DATA_PRG!$B$4</definedName>
    <definedName name="yturtyhfh" localSheetId="5">#REF!</definedName>
    <definedName name="yturtyhfh" localSheetId="23">#REF!</definedName>
    <definedName name="yturtyhfh" localSheetId="24">#REF!</definedName>
    <definedName name="yturtyhfh" localSheetId="0">#REF!</definedName>
    <definedName name="yturtyhfh" localSheetId="7">#REF!</definedName>
    <definedName name="yturtyhfh">#REF!</definedName>
    <definedName name="YY">[72]DATA_PRG!$H$5</definedName>
    <definedName name="YYYY" localSheetId="5">#REF!</definedName>
    <definedName name="YYYY" localSheetId="23">#REF!</definedName>
    <definedName name="YYYY" localSheetId="24">#REF!</definedName>
    <definedName name="YYYY" localSheetId="0">#REF!</definedName>
    <definedName name="YYYY" localSheetId="7">#REF!</definedName>
    <definedName name="YYYY">#REF!</definedName>
    <definedName name="z" localSheetId="7" hidden="1">'[39]final abstract'!#REF!</definedName>
    <definedName name="z" hidden="1">'[39]final abstract'!#REF!</definedName>
    <definedName name="Zip" localSheetId="7">#REF!</definedName>
    <definedName name="Zip">#REF!</definedName>
    <definedName name="ZSW">[72]DATA_PRG!$H$351</definedName>
    <definedName name="工場内部壁１">[151]細目!$G$204</definedName>
    <definedName name="工場内部壁２">[151]細目!$K$204</definedName>
    <definedName name="工場内部天井１">[151]細目!$G$273</definedName>
    <definedName name="工場内部天井２">[151]細目!$K$273</definedName>
    <definedName name="工場内部天井ドル">[151]細目!$S$273</definedName>
    <definedName name="工場内部床１">[151]細目!$G$184</definedName>
    <definedName name="工場内部床２">[151]細目!$K$184</definedName>
    <definedName name="工場内部建具１">[151]細目!$G$260</definedName>
    <definedName name="工場内部建具２">[151]細目!$K$260</definedName>
    <definedName name="工場内部建具ドル">[151]細目!$S$260</definedName>
    <definedName name="工場内部雑１">[151]細目!$G$314</definedName>
    <definedName name="工場内部雑2">[151]細目!$K$314</definedName>
    <definedName name="工場土工事１">[151]細目!$G$18</definedName>
    <definedName name="工場土工事２">[151]細目!$K$18</definedName>
    <definedName name="工場外壁１">[151]細目!$G$105</definedName>
    <definedName name="工場外壁２">[151]細目!$K$105</definedName>
    <definedName name="工場外部建具１">[151]細目!$G$167</definedName>
    <definedName name="工場外部建具２">[151]細目!$K$167</definedName>
    <definedName name="工場外部建具ドル">[151]細目!$S$167</definedName>
    <definedName name="工場外部雑１">[151]細目!$G$176</definedName>
    <definedName name="工場外部雑２">[151]細目!$K$176</definedName>
    <definedName name="工場屋根１">[151]細目!$G$95</definedName>
    <definedName name="工場屋根２">[151]細目!$K$95</definedName>
    <definedName name="工場屋根ドル">[151]細目!$S$95</definedName>
    <definedName name="工場躯体１">[151]細目!$G$65</definedName>
    <definedName name="工場躯体２">[151]細目!$K$65</definedName>
    <definedName name="管理内部天井１">[151]細目!$G$563</definedName>
    <definedName name="管理内部天井２">[151]細目!$K$563</definedName>
    <definedName name="管理内部床１">[151]細目!$G$486</definedName>
    <definedName name="管理内部床２">[151]細目!$K$486</definedName>
    <definedName name="管理内部建具１">[151]細目!$G$549</definedName>
    <definedName name="管理内部建具２">[151]細目!$K$549</definedName>
    <definedName name="管理内部建具ドル">[151]細目!$S$549</definedName>
    <definedName name="管理内部雑１">[151]細目!$G$584</definedName>
    <definedName name="管理内部雑２">[151]細目!$K$584</definedName>
    <definedName name="管理土工事１">[151]細目!$G$355</definedName>
    <definedName name="管理土工事２">[151]細目!$K$355</definedName>
    <definedName name="管理外壁１">[151]細目!$G$426</definedName>
    <definedName name="管理外壁２">[151]細目!$K$426</definedName>
    <definedName name="管理外部建具１">[151]細目!$G$452</definedName>
    <definedName name="管理外部建具２">[151]細目!$K$452</definedName>
    <definedName name="管理外部建具ドル">[151]細目!$S$452</definedName>
    <definedName name="管理外部雑１">[151]細目!$G$463</definedName>
    <definedName name="管理外部雑２">[151]細目!$K$463</definedName>
    <definedName name="管理屋根１">[151]細目!$G$416</definedName>
    <definedName name="管理屋根２">[151]細目!$K$416</definedName>
    <definedName name="管理躯体１">[151]細目!$G$395</definedName>
    <definedName name="管理躯体２">[151]細目!$K$395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4" i="35" l="1"/>
  <c r="H7" i="35"/>
  <c r="H8" i="35"/>
  <c r="H12" i="35" s="1"/>
  <c r="H13" i="35" s="1"/>
  <c r="H9" i="35"/>
  <c r="H10" i="35"/>
  <c r="D30" i="35"/>
  <c r="E19" i="35" s="1"/>
  <c r="E18" i="35"/>
  <c r="D14" i="34"/>
  <c r="D13" i="34"/>
  <c r="E31" i="35" l="1"/>
  <c r="E25" i="33"/>
  <c r="M34" i="32"/>
  <c r="H30" i="32"/>
  <c r="J30" i="32" s="1"/>
  <c r="H29" i="32"/>
  <c r="I29" i="32" s="1"/>
  <c r="J28" i="32"/>
  <c r="I28" i="32"/>
  <c r="F20" i="32"/>
  <c r="E20" i="32"/>
  <c r="D61" i="31"/>
  <c r="M34" i="31"/>
  <c r="H30" i="31"/>
  <c r="J30" i="31" s="1"/>
  <c r="H29" i="31"/>
  <c r="J29" i="31" s="1"/>
  <c r="J28" i="31"/>
  <c r="I28" i="31"/>
  <c r="F20" i="31"/>
  <c r="E20" i="31"/>
  <c r="H8" i="30"/>
  <c r="F10" i="30"/>
  <c r="F11" i="30" s="1"/>
  <c r="F12" i="30" s="1"/>
  <c r="F13" i="30" s="1"/>
  <c r="I29" i="31" l="1"/>
  <c r="J29" i="32"/>
  <c r="I30" i="32"/>
  <c r="I30" i="31"/>
  <c r="F14" i="30"/>
  <c r="H72" i="3"/>
  <c r="H70" i="3"/>
  <c r="H68" i="3" l="1"/>
  <c r="H69" i="3" s="1"/>
  <c r="H74" i="3" l="1"/>
  <c r="H71" i="3"/>
  <c r="H73" i="3" s="1"/>
  <c r="O229" i="29"/>
  <c r="H75" i="3" l="1"/>
  <c r="H76" i="3"/>
  <c r="O476" i="29"/>
  <c r="O462" i="29"/>
  <c r="O455" i="29"/>
  <c r="O444" i="29"/>
  <c r="O435" i="29"/>
  <c r="O411" i="29"/>
  <c r="O329" i="29"/>
  <c r="O285" i="29"/>
  <c r="O218" i="29"/>
  <c r="O203" i="29"/>
  <c r="O193" i="29"/>
  <c r="O105" i="29"/>
  <c r="I8" i="13"/>
  <c r="I86" i="13"/>
  <c r="I448" i="13"/>
  <c r="I6" i="13"/>
  <c r="O13" i="27" l="1"/>
  <c r="O6" i="25"/>
  <c r="O7" i="24"/>
  <c r="O8" i="23"/>
  <c r="O81" i="22"/>
  <c r="O43" i="21"/>
  <c r="O27" i="20"/>
  <c r="O38" i="19"/>
  <c r="O14" i="18"/>
  <c r="O9" i="17"/>
  <c r="O87" i="16"/>
  <c r="O23" i="15"/>
  <c r="O103" i="14"/>
  <c r="P553" i="13"/>
  <c r="P554" i="13" s="1"/>
  <c r="P550" i="13"/>
  <c r="P549" i="13"/>
  <c r="P548" i="13"/>
  <c r="P545" i="13"/>
  <c r="P544" i="13"/>
  <c r="U16" i="13" s="1"/>
  <c r="P541" i="13"/>
  <c r="P540" i="13"/>
  <c r="P539" i="13"/>
  <c r="P538" i="13"/>
  <c r="P537" i="13"/>
  <c r="P536" i="13"/>
  <c r="P535" i="13"/>
  <c r="P534" i="13"/>
  <c r="U18" i="13" s="1"/>
  <c r="P531" i="13"/>
  <c r="P530" i="13"/>
  <c r="P529" i="13"/>
  <c r="P528" i="13"/>
  <c r="P527" i="13"/>
  <c r="P526" i="13"/>
  <c r="P525" i="13"/>
  <c r="P524" i="13"/>
  <c r="P523" i="13"/>
  <c r="P522" i="13"/>
  <c r="P521" i="13"/>
  <c r="P520" i="13"/>
  <c r="P519" i="13"/>
  <c r="P518" i="13"/>
  <c r="P517" i="13"/>
  <c r="P516" i="13"/>
  <c r="U14" i="13" s="1"/>
  <c r="P515" i="13"/>
  <c r="P514" i="13"/>
  <c r="P505" i="13"/>
  <c r="M505" i="13"/>
  <c r="N505" i="13" s="1"/>
  <c r="L505" i="13"/>
  <c r="J505" i="13"/>
  <c r="M503" i="13"/>
  <c r="N503" i="13" s="1"/>
  <c r="L503" i="13"/>
  <c r="P500" i="13"/>
  <c r="M500" i="13"/>
  <c r="N500" i="13" s="1"/>
  <c r="L500" i="13"/>
  <c r="J500" i="13"/>
  <c r="P499" i="13"/>
  <c r="P498" i="13"/>
  <c r="M498" i="13"/>
  <c r="N498" i="13" s="1"/>
  <c r="L498" i="13"/>
  <c r="J498" i="13"/>
  <c r="P496" i="13"/>
  <c r="M496" i="13"/>
  <c r="N496" i="13" s="1"/>
  <c r="L496" i="13"/>
  <c r="J496" i="13"/>
  <c r="P494" i="13"/>
  <c r="M494" i="13"/>
  <c r="N494" i="13" s="1"/>
  <c r="L494" i="13"/>
  <c r="J494" i="13"/>
  <c r="P492" i="13"/>
  <c r="M492" i="13"/>
  <c r="N492" i="13" s="1"/>
  <c r="L492" i="13"/>
  <c r="J492" i="13"/>
  <c r="P490" i="13"/>
  <c r="M490" i="13"/>
  <c r="N490" i="13" s="1"/>
  <c r="L490" i="13"/>
  <c r="J490" i="13"/>
  <c r="P488" i="13"/>
  <c r="M488" i="13"/>
  <c r="N488" i="13" s="1"/>
  <c r="L488" i="13"/>
  <c r="J488" i="13"/>
  <c r="P486" i="13"/>
  <c r="M486" i="13"/>
  <c r="N486" i="13" s="1"/>
  <c r="L486" i="13"/>
  <c r="J486" i="13"/>
  <c r="P484" i="13"/>
  <c r="M484" i="13"/>
  <c r="N484" i="13" s="1"/>
  <c r="L484" i="13"/>
  <c r="J484" i="13"/>
  <c r="P483" i="13"/>
  <c r="P482" i="13"/>
  <c r="M482" i="13"/>
  <c r="N482" i="13" s="1"/>
  <c r="L482" i="13"/>
  <c r="J482" i="13"/>
  <c r="P480" i="13"/>
  <c r="M480" i="13"/>
  <c r="N480" i="13" s="1"/>
  <c r="L480" i="13"/>
  <c r="J480" i="13"/>
  <c r="P479" i="13"/>
  <c r="P478" i="13"/>
  <c r="M478" i="13"/>
  <c r="N478" i="13" s="1"/>
  <c r="L478" i="13"/>
  <c r="J478" i="13"/>
  <c r="P476" i="13"/>
  <c r="M476" i="13"/>
  <c r="N476" i="13" s="1"/>
  <c r="L476" i="13"/>
  <c r="J476" i="13"/>
  <c r="P475" i="13"/>
  <c r="P474" i="13"/>
  <c r="M474" i="13"/>
  <c r="N474" i="13" s="1"/>
  <c r="L474" i="13"/>
  <c r="J474" i="13"/>
  <c r="P473" i="13"/>
  <c r="P472" i="13"/>
  <c r="M472" i="13"/>
  <c r="N472" i="13" s="1"/>
  <c r="L472" i="13"/>
  <c r="J472" i="13"/>
  <c r="P470" i="13"/>
  <c r="M470" i="13"/>
  <c r="N470" i="13" s="1"/>
  <c r="L470" i="13"/>
  <c r="J470" i="13"/>
  <c r="P468" i="13"/>
  <c r="M468" i="13"/>
  <c r="N468" i="13" s="1"/>
  <c r="L468" i="13"/>
  <c r="J468" i="13"/>
  <c r="P466" i="13"/>
  <c r="M466" i="13"/>
  <c r="N466" i="13" s="1"/>
  <c r="L466" i="13"/>
  <c r="J466" i="13"/>
  <c r="P465" i="13"/>
  <c r="P464" i="13"/>
  <c r="M464" i="13"/>
  <c r="N464" i="13" s="1"/>
  <c r="L464" i="13"/>
  <c r="J464" i="13"/>
  <c r="P462" i="13"/>
  <c r="M462" i="13"/>
  <c r="N462" i="13" s="1"/>
  <c r="L462" i="13"/>
  <c r="J462" i="13"/>
  <c r="P460" i="13"/>
  <c r="M460" i="13"/>
  <c r="N460" i="13" s="1"/>
  <c r="L460" i="13"/>
  <c r="J460" i="13"/>
  <c r="P459" i="13"/>
  <c r="P458" i="13"/>
  <c r="M458" i="13"/>
  <c r="N458" i="13" s="1"/>
  <c r="L458" i="13"/>
  <c r="J458" i="13"/>
  <c r="P456" i="13"/>
  <c r="M456" i="13"/>
  <c r="N456" i="13" s="1"/>
  <c r="L456" i="13"/>
  <c r="J456" i="13"/>
  <c r="P454" i="13"/>
  <c r="M454" i="13"/>
  <c r="N454" i="13" s="1"/>
  <c r="L454" i="13"/>
  <c r="J454" i="13"/>
  <c r="P453" i="13"/>
  <c r="P452" i="13"/>
  <c r="M452" i="13"/>
  <c r="N452" i="13" s="1"/>
  <c r="L452" i="13"/>
  <c r="J452" i="13"/>
  <c r="P450" i="13"/>
  <c r="M450" i="13"/>
  <c r="N450" i="13" s="1"/>
  <c r="L450" i="13"/>
  <c r="J450" i="13"/>
  <c r="P449" i="13"/>
  <c r="P448" i="13"/>
  <c r="L448" i="13"/>
  <c r="J448" i="13"/>
  <c r="M448" i="13"/>
  <c r="N448" i="13" s="1"/>
  <c r="P447" i="13"/>
  <c r="P446" i="13"/>
  <c r="M446" i="13"/>
  <c r="N446" i="13" s="1"/>
  <c r="L446" i="13"/>
  <c r="J446" i="13"/>
  <c r="P444" i="13"/>
  <c r="M444" i="13"/>
  <c r="N444" i="13" s="1"/>
  <c r="L444" i="13"/>
  <c r="J444" i="13"/>
  <c r="P443" i="13"/>
  <c r="P442" i="13"/>
  <c r="M442" i="13"/>
  <c r="N442" i="13" s="1"/>
  <c r="L442" i="13"/>
  <c r="J442" i="13"/>
  <c r="P440" i="13"/>
  <c r="M440" i="13"/>
  <c r="N440" i="13" s="1"/>
  <c r="L440" i="13"/>
  <c r="J440" i="13"/>
  <c r="P438" i="13"/>
  <c r="M438" i="13"/>
  <c r="N438" i="13" s="1"/>
  <c r="L438" i="13"/>
  <c r="J438" i="13"/>
  <c r="P437" i="13"/>
  <c r="P436" i="13"/>
  <c r="M436" i="13"/>
  <c r="N436" i="13" s="1"/>
  <c r="L436" i="13"/>
  <c r="J436" i="13"/>
  <c r="P435" i="13"/>
  <c r="P434" i="13"/>
  <c r="M434" i="13"/>
  <c r="N434" i="13" s="1"/>
  <c r="L434" i="13"/>
  <c r="J434" i="13"/>
  <c r="P433" i="13"/>
  <c r="P432" i="13"/>
  <c r="M432" i="13"/>
  <c r="N432" i="13" s="1"/>
  <c r="L432" i="13"/>
  <c r="J432" i="13"/>
  <c r="P431" i="13"/>
  <c r="P430" i="13"/>
  <c r="M430" i="13"/>
  <c r="N430" i="13" s="1"/>
  <c r="L430" i="13"/>
  <c r="J430" i="13"/>
  <c r="P429" i="13"/>
  <c r="P428" i="13"/>
  <c r="M428" i="13"/>
  <c r="N428" i="13" s="1"/>
  <c r="L428" i="13"/>
  <c r="J428" i="13"/>
  <c r="P427" i="13"/>
  <c r="P426" i="13"/>
  <c r="M426" i="13"/>
  <c r="N426" i="13" s="1"/>
  <c r="L426" i="13"/>
  <c r="J426" i="13"/>
  <c r="P422" i="13"/>
  <c r="M422" i="13"/>
  <c r="N422" i="13" s="1"/>
  <c r="L422" i="13"/>
  <c r="J422" i="13"/>
  <c r="P420" i="13"/>
  <c r="M420" i="13"/>
  <c r="N420" i="13" s="1"/>
  <c r="L420" i="13"/>
  <c r="J420" i="13"/>
  <c r="P419" i="13"/>
  <c r="P418" i="13"/>
  <c r="M418" i="13"/>
  <c r="N418" i="13" s="1"/>
  <c r="L418" i="13"/>
  <c r="J418" i="13"/>
  <c r="P416" i="13"/>
  <c r="M416" i="13"/>
  <c r="N416" i="13" s="1"/>
  <c r="L416" i="13"/>
  <c r="J416" i="13"/>
  <c r="P414" i="13"/>
  <c r="M414" i="13"/>
  <c r="N414" i="13" s="1"/>
  <c r="L414" i="13"/>
  <c r="J414" i="13"/>
  <c r="P413" i="13"/>
  <c r="P412" i="13"/>
  <c r="M412" i="13"/>
  <c r="N412" i="13" s="1"/>
  <c r="L412" i="13"/>
  <c r="J412" i="13"/>
  <c r="P410" i="13"/>
  <c r="M410" i="13"/>
  <c r="N410" i="13" s="1"/>
  <c r="L410" i="13"/>
  <c r="J410" i="13"/>
  <c r="P409" i="13"/>
  <c r="P408" i="13"/>
  <c r="M408" i="13"/>
  <c r="N408" i="13" s="1"/>
  <c r="L408" i="13"/>
  <c r="J408" i="13"/>
  <c r="P407" i="13"/>
  <c r="P406" i="13"/>
  <c r="M406" i="13"/>
  <c r="N406" i="13" s="1"/>
  <c r="L406" i="13"/>
  <c r="J406" i="13"/>
  <c r="P405" i="13"/>
  <c r="P404" i="13"/>
  <c r="M404" i="13"/>
  <c r="N404" i="13" s="1"/>
  <c r="L404" i="13"/>
  <c r="J404" i="13"/>
  <c r="P402" i="13"/>
  <c r="M402" i="13"/>
  <c r="N402" i="13" s="1"/>
  <c r="L402" i="13"/>
  <c r="J402" i="13"/>
  <c r="P400" i="13"/>
  <c r="M400" i="13"/>
  <c r="N400" i="13" s="1"/>
  <c r="L400" i="13"/>
  <c r="J400" i="13"/>
  <c r="P398" i="13"/>
  <c r="M398" i="13"/>
  <c r="N398" i="13" s="1"/>
  <c r="L398" i="13"/>
  <c r="J398" i="13"/>
  <c r="P396" i="13"/>
  <c r="M396" i="13"/>
  <c r="N396" i="13" s="1"/>
  <c r="L396" i="13"/>
  <c r="J396" i="13"/>
  <c r="P394" i="13"/>
  <c r="M394" i="13"/>
  <c r="N394" i="13" s="1"/>
  <c r="L394" i="13"/>
  <c r="J394" i="13"/>
  <c r="P392" i="13"/>
  <c r="M392" i="13"/>
  <c r="N392" i="13" s="1"/>
  <c r="L392" i="13"/>
  <c r="J392" i="13"/>
  <c r="P390" i="13"/>
  <c r="M390" i="13"/>
  <c r="N390" i="13" s="1"/>
  <c r="L390" i="13"/>
  <c r="J390" i="13"/>
  <c r="P388" i="13"/>
  <c r="M388" i="13"/>
  <c r="N388" i="13" s="1"/>
  <c r="L388" i="13"/>
  <c r="J388" i="13"/>
  <c r="P387" i="13"/>
  <c r="P386" i="13"/>
  <c r="M386" i="13"/>
  <c r="N386" i="13" s="1"/>
  <c r="L386" i="13"/>
  <c r="J386" i="13"/>
  <c r="P382" i="13"/>
  <c r="M382" i="13"/>
  <c r="N382" i="13" s="1"/>
  <c r="L382" i="13"/>
  <c r="J382" i="13"/>
  <c r="P380" i="13"/>
  <c r="M380" i="13"/>
  <c r="N380" i="13" s="1"/>
  <c r="L380" i="13"/>
  <c r="J380" i="13"/>
  <c r="P379" i="13"/>
  <c r="P378" i="13"/>
  <c r="M378" i="13"/>
  <c r="N378" i="13" s="1"/>
  <c r="L378" i="13"/>
  <c r="J378" i="13"/>
  <c r="P376" i="13"/>
  <c r="M376" i="13"/>
  <c r="N376" i="13" s="1"/>
  <c r="L376" i="13"/>
  <c r="J376" i="13"/>
  <c r="P375" i="13"/>
  <c r="P374" i="13"/>
  <c r="M374" i="13"/>
  <c r="N374" i="13" s="1"/>
  <c r="L374" i="13"/>
  <c r="J374" i="13"/>
  <c r="P372" i="13"/>
  <c r="M372" i="13"/>
  <c r="N372" i="13" s="1"/>
  <c r="L372" i="13"/>
  <c r="J372" i="13"/>
  <c r="P371" i="13"/>
  <c r="P370" i="13"/>
  <c r="M370" i="13"/>
  <c r="N370" i="13" s="1"/>
  <c r="L370" i="13"/>
  <c r="J370" i="13"/>
  <c r="P368" i="13"/>
  <c r="M368" i="13"/>
  <c r="N368" i="13" s="1"/>
  <c r="L368" i="13"/>
  <c r="J368" i="13"/>
  <c r="P367" i="13"/>
  <c r="P366" i="13"/>
  <c r="M366" i="13"/>
  <c r="N366" i="13" s="1"/>
  <c r="L366" i="13"/>
  <c r="J366" i="13"/>
  <c r="P364" i="13"/>
  <c r="M364" i="13"/>
  <c r="N364" i="13" s="1"/>
  <c r="L364" i="13"/>
  <c r="J364" i="13"/>
  <c r="P362" i="13"/>
  <c r="M362" i="13"/>
  <c r="N362" i="13" s="1"/>
  <c r="L362" i="13"/>
  <c r="J362" i="13"/>
  <c r="P360" i="13"/>
  <c r="M360" i="13"/>
  <c r="N360" i="13" s="1"/>
  <c r="L360" i="13"/>
  <c r="J360" i="13"/>
  <c r="P359" i="13"/>
  <c r="P358" i="13"/>
  <c r="M358" i="13"/>
  <c r="N358" i="13" s="1"/>
  <c r="L358" i="13"/>
  <c r="J358" i="13"/>
  <c r="P356" i="13"/>
  <c r="M356" i="13"/>
  <c r="N356" i="13" s="1"/>
  <c r="L356" i="13"/>
  <c r="J356" i="13"/>
  <c r="P355" i="13"/>
  <c r="P354" i="13"/>
  <c r="M354" i="13"/>
  <c r="N354" i="13" s="1"/>
  <c r="L354" i="13"/>
  <c r="J354" i="13"/>
  <c r="P353" i="13"/>
  <c r="P352" i="13"/>
  <c r="M352" i="13"/>
  <c r="N352" i="13" s="1"/>
  <c r="L352" i="13"/>
  <c r="J352" i="13"/>
  <c r="P350" i="13"/>
  <c r="M350" i="13"/>
  <c r="N350" i="13" s="1"/>
  <c r="L350" i="13"/>
  <c r="J350" i="13"/>
  <c r="P349" i="13"/>
  <c r="P348" i="13"/>
  <c r="M348" i="13"/>
  <c r="N348" i="13" s="1"/>
  <c r="L348" i="13"/>
  <c r="J348" i="13"/>
  <c r="P346" i="13"/>
  <c r="M346" i="13"/>
  <c r="N346" i="13" s="1"/>
  <c r="L346" i="13"/>
  <c r="J346" i="13"/>
  <c r="P344" i="13"/>
  <c r="M344" i="13"/>
  <c r="N344" i="13" s="1"/>
  <c r="L344" i="13"/>
  <c r="J344" i="13"/>
  <c r="P342" i="13"/>
  <c r="M342" i="13"/>
  <c r="N342" i="13" s="1"/>
  <c r="L342" i="13"/>
  <c r="J342" i="13"/>
  <c r="P341" i="13"/>
  <c r="P340" i="13"/>
  <c r="M340" i="13"/>
  <c r="N340" i="13" s="1"/>
  <c r="L340" i="13"/>
  <c r="J340" i="13"/>
  <c r="P339" i="13"/>
  <c r="P338" i="13"/>
  <c r="M338" i="13"/>
  <c r="N338" i="13" s="1"/>
  <c r="L338" i="13"/>
  <c r="J338" i="13"/>
  <c r="P336" i="13"/>
  <c r="M336" i="13"/>
  <c r="N336" i="13" s="1"/>
  <c r="L336" i="13"/>
  <c r="J336" i="13"/>
  <c r="P334" i="13"/>
  <c r="M334" i="13"/>
  <c r="N334" i="13" s="1"/>
  <c r="L334" i="13"/>
  <c r="J334" i="13"/>
  <c r="P333" i="13"/>
  <c r="P332" i="13"/>
  <c r="M332" i="13"/>
  <c r="N332" i="13" s="1"/>
  <c r="L332" i="13"/>
  <c r="J332" i="13"/>
  <c r="P330" i="13"/>
  <c r="M330" i="13"/>
  <c r="N330" i="13" s="1"/>
  <c r="L330" i="13"/>
  <c r="J330" i="13"/>
  <c r="P328" i="13"/>
  <c r="M328" i="13"/>
  <c r="N328" i="13" s="1"/>
  <c r="L328" i="13"/>
  <c r="J328" i="13"/>
  <c r="P326" i="13"/>
  <c r="M326" i="13"/>
  <c r="N326" i="13" s="1"/>
  <c r="L326" i="13"/>
  <c r="J326" i="13"/>
  <c r="P324" i="13"/>
  <c r="M324" i="13"/>
  <c r="N324" i="13" s="1"/>
  <c r="L324" i="13"/>
  <c r="J324" i="13"/>
  <c r="P323" i="13"/>
  <c r="P322" i="13"/>
  <c r="M322" i="13"/>
  <c r="N322" i="13" s="1"/>
  <c r="L322" i="13"/>
  <c r="J322" i="13"/>
  <c r="P320" i="13"/>
  <c r="M320" i="13"/>
  <c r="N320" i="13" s="1"/>
  <c r="L320" i="13"/>
  <c r="J320" i="13"/>
  <c r="P318" i="13"/>
  <c r="M318" i="13"/>
  <c r="N318" i="13" s="1"/>
  <c r="L318" i="13"/>
  <c r="J318" i="13"/>
  <c r="P317" i="13"/>
  <c r="P316" i="13"/>
  <c r="M316" i="13"/>
  <c r="N316" i="13" s="1"/>
  <c r="L316" i="13"/>
  <c r="J316" i="13"/>
  <c r="P315" i="13"/>
  <c r="P314" i="13"/>
  <c r="M314" i="13"/>
  <c r="N314" i="13" s="1"/>
  <c r="L314" i="13"/>
  <c r="J314" i="13"/>
  <c r="P313" i="13"/>
  <c r="P312" i="13"/>
  <c r="M312" i="13"/>
  <c r="N312" i="13" s="1"/>
  <c r="L312" i="13"/>
  <c r="J312" i="13"/>
  <c r="P311" i="13"/>
  <c r="P310" i="13"/>
  <c r="M310" i="13"/>
  <c r="N310" i="13" s="1"/>
  <c r="L310" i="13"/>
  <c r="J310" i="13"/>
  <c r="P309" i="13"/>
  <c r="P308" i="13"/>
  <c r="M308" i="13"/>
  <c r="N308" i="13" s="1"/>
  <c r="L308" i="13"/>
  <c r="J308" i="13"/>
  <c r="P307" i="13"/>
  <c r="P306" i="13"/>
  <c r="M306" i="13"/>
  <c r="N306" i="13" s="1"/>
  <c r="L306" i="13"/>
  <c r="J306" i="13"/>
  <c r="P304" i="13"/>
  <c r="M304" i="13"/>
  <c r="N304" i="13" s="1"/>
  <c r="L304" i="13"/>
  <c r="J304" i="13"/>
  <c r="P301" i="13"/>
  <c r="P300" i="13"/>
  <c r="M300" i="13"/>
  <c r="N300" i="13" s="1"/>
  <c r="L300" i="13"/>
  <c r="J300" i="13"/>
  <c r="P298" i="13"/>
  <c r="M298" i="13"/>
  <c r="N298" i="13" s="1"/>
  <c r="L298" i="13"/>
  <c r="J298" i="13"/>
  <c r="P296" i="13"/>
  <c r="U8" i="13" s="1"/>
  <c r="M296" i="13"/>
  <c r="N296" i="13" s="1"/>
  <c r="L296" i="13"/>
  <c r="Z8" i="13" s="1"/>
  <c r="J296" i="13"/>
  <c r="Y8" i="13" s="1"/>
  <c r="P293" i="13"/>
  <c r="P292" i="13"/>
  <c r="M292" i="13"/>
  <c r="N292" i="13" s="1"/>
  <c r="L292" i="13"/>
  <c r="J292" i="13"/>
  <c r="P290" i="13"/>
  <c r="M290" i="13"/>
  <c r="N290" i="13" s="1"/>
  <c r="L290" i="13"/>
  <c r="J290" i="13"/>
  <c r="P288" i="13"/>
  <c r="M288" i="13"/>
  <c r="N288" i="13" s="1"/>
  <c r="L288" i="13"/>
  <c r="J288" i="13"/>
  <c r="P286" i="13"/>
  <c r="M286" i="13"/>
  <c r="N286" i="13" s="1"/>
  <c r="L286" i="13"/>
  <c r="J286" i="13"/>
  <c r="P284" i="13"/>
  <c r="M284" i="13"/>
  <c r="N284" i="13" s="1"/>
  <c r="L284" i="13"/>
  <c r="J284" i="13"/>
  <c r="P282" i="13"/>
  <c r="M282" i="13"/>
  <c r="N282" i="13" s="1"/>
  <c r="L282" i="13"/>
  <c r="J282" i="13"/>
  <c r="P280" i="13"/>
  <c r="M280" i="13"/>
  <c r="N280" i="13" s="1"/>
  <c r="L280" i="13"/>
  <c r="J280" i="13"/>
  <c r="P278" i="13"/>
  <c r="M278" i="13"/>
  <c r="N278" i="13" s="1"/>
  <c r="L278" i="13"/>
  <c r="Z9" i="13" s="1"/>
  <c r="J278" i="13"/>
  <c r="P275" i="13"/>
  <c r="P274" i="13"/>
  <c r="M274" i="13"/>
  <c r="N274" i="13" s="1"/>
  <c r="L274" i="13"/>
  <c r="J274" i="13"/>
  <c r="P273" i="13"/>
  <c r="P272" i="13"/>
  <c r="M272" i="13"/>
  <c r="N272" i="13" s="1"/>
  <c r="L272" i="13"/>
  <c r="J272" i="13"/>
  <c r="P270" i="13"/>
  <c r="M270" i="13"/>
  <c r="N270" i="13" s="1"/>
  <c r="L270" i="13"/>
  <c r="J270" i="13"/>
  <c r="P269" i="13"/>
  <c r="P268" i="13"/>
  <c r="M268" i="13"/>
  <c r="N268" i="13" s="1"/>
  <c r="L268" i="13"/>
  <c r="J268" i="13"/>
  <c r="P267" i="13"/>
  <c r="P266" i="13"/>
  <c r="M266" i="13"/>
  <c r="N266" i="13" s="1"/>
  <c r="L266" i="13"/>
  <c r="J266" i="13"/>
  <c r="P265" i="13"/>
  <c r="P264" i="13"/>
  <c r="M264" i="13"/>
  <c r="N264" i="13" s="1"/>
  <c r="L264" i="13"/>
  <c r="J264" i="13"/>
  <c r="P263" i="13"/>
  <c r="P262" i="13"/>
  <c r="M262" i="13"/>
  <c r="N262" i="13" s="1"/>
  <c r="L262" i="13"/>
  <c r="J262" i="13"/>
  <c r="P258" i="13"/>
  <c r="M258" i="13"/>
  <c r="N258" i="13" s="1"/>
  <c r="L258" i="13"/>
  <c r="J258" i="13"/>
  <c r="P257" i="13"/>
  <c r="P256" i="13"/>
  <c r="M256" i="13"/>
  <c r="N256" i="13" s="1"/>
  <c r="L256" i="13"/>
  <c r="J256" i="13"/>
  <c r="P255" i="13"/>
  <c r="P254" i="13"/>
  <c r="M254" i="13"/>
  <c r="N254" i="13" s="1"/>
  <c r="L254" i="13"/>
  <c r="J254" i="13"/>
  <c r="P253" i="13"/>
  <c r="P252" i="13"/>
  <c r="M252" i="13"/>
  <c r="N252" i="13" s="1"/>
  <c r="L252" i="13"/>
  <c r="J252" i="13"/>
  <c r="P250" i="13"/>
  <c r="M250" i="13"/>
  <c r="N250" i="13" s="1"/>
  <c r="L250" i="13"/>
  <c r="J250" i="13"/>
  <c r="P248" i="13"/>
  <c r="M248" i="13"/>
  <c r="N248" i="13" s="1"/>
  <c r="L248" i="13"/>
  <c r="J248" i="13"/>
  <c r="P246" i="13"/>
  <c r="M246" i="13"/>
  <c r="N246" i="13" s="1"/>
  <c r="L246" i="13"/>
  <c r="J246" i="13"/>
  <c r="P244" i="13"/>
  <c r="M244" i="13"/>
  <c r="N244" i="13" s="1"/>
  <c r="L244" i="13"/>
  <c r="J244" i="13"/>
  <c r="P242" i="13"/>
  <c r="M242" i="13"/>
  <c r="N242" i="13" s="1"/>
  <c r="L242" i="13"/>
  <c r="J242" i="13"/>
  <c r="P240" i="13"/>
  <c r="M240" i="13"/>
  <c r="N240" i="13" s="1"/>
  <c r="L240" i="13"/>
  <c r="J240" i="13"/>
  <c r="P238" i="13"/>
  <c r="M238" i="13"/>
  <c r="N238" i="13" s="1"/>
  <c r="L238" i="13"/>
  <c r="J238" i="13"/>
  <c r="P236" i="13"/>
  <c r="M236" i="13"/>
  <c r="N236" i="13" s="1"/>
  <c r="L236" i="13"/>
  <c r="J236" i="13"/>
  <c r="P234" i="13"/>
  <c r="M234" i="13"/>
  <c r="N234" i="13" s="1"/>
  <c r="L234" i="13"/>
  <c r="J234" i="13"/>
  <c r="P232" i="13"/>
  <c r="M232" i="13"/>
  <c r="N232" i="13" s="1"/>
  <c r="L232" i="13"/>
  <c r="J232" i="13"/>
  <c r="P230" i="13"/>
  <c r="M230" i="13"/>
  <c r="N230" i="13" s="1"/>
  <c r="L230" i="13"/>
  <c r="J230" i="13"/>
  <c r="P228" i="13"/>
  <c r="M228" i="13"/>
  <c r="N228" i="13" s="1"/>
  <c r="L228" i="13"/>
  <c r="J228" i="13"/>
  <c r="P226" i="13"/>
  <c r="M226" i="13"/>
  <c r="N226" i="13" s="1"/>
  <c r="L226" i="13"/>
  <c r="J226" i="13"/>
  <c r="P224" i="13"/>
  <c r="M224" i="13"/>
  <c r="N224" i="13" s="1"/>
  <c r="L224" i="13"/>
  <c r="J224" i="13"/>
  <c r="P222" i="13"/>
  <c r="M222" i="13"/>
  <c r="N222" i="13" s="1"/>
  <c r="L222" i="13"/>
  <c r="J222" i="13"/>
  <c r="P220" i="13"/>
  <c r="M220" i="13"/>
  <c r="N220" i="13" s="1"/>
  <c r="L220" i="13"/>
  <c r="J220" i="13"/>
  <c r="P218" i="13"/>
  <c r="M218" i="13"/>
  <c r="N218" i="13" s="1"/>
  <c r="L218" i="13"/>
  <c r="J218" i="13"/>
  <c r="P216" i="13"/>
  <c r="M216" i="13"/>
  <c r="N216" i="13" s="1"/>
  <c r="L216" i="13"/>
  <c r="J216" i="13"/>
  <c r="P214" i="13"/>
  <c r="M214" i="13"/>
  <c r="N214" i="13" s="1"/>
  <c r="L214" i="13"/>
  <c r="J214" i="13"/>
  <c r="P212" i="13"/>
  <c r="M212" i="13"/>
  <c r="N212" i="13" s="1"/>
  <c r="L212" i="13"/>
  <c r="J212" i="13"/>
  <c r="P210" i="13"/>
  <c r="M210" i="13"/>
  <c r="N210" i="13" s="1"/>
  <c r="L210" i="13"/>
  <c r="J210" i="13"/>
  <c r="P208" i="13"/>
  <c r="M208" i="13"/>
  <c r="N208" i="13" s="1"/>
  <c r="L208" i="13"/>
  <c r="J208" i="13"/>
  <c r="P206" i="13"/>
  <c r="M206" i="13"/>
  <c r="N206" i="13" s="1"/>
  <c r="L206" i="13"/>
  <c r="J206" i="13"/>
  <c r="P204" i="13"/>
  <c r="M204" i="13"/>
  <c r="N204" i="13" s="1"/>
  <c r="L204" i="13"/>
  <c r="J204" i="13"/>
  <c r="P202" i="13"/>
  <c r="M202" i="13"/>
  <c r="N202" i="13" s="1"/>
  <c r="L202" i="13"/>
  <c r="J202" i="13"/>
  <c r="P200" i="13"/>
  <c r="M200" i="13"/>
  <c r="N200" i="13" s="1"/>
  <c r="L200" i="13"/>
  <c r="J200" i="13"/>
  <c r="P198" i="13"/>
  <c r="M198" i="13"/>
  <c r="N198" i="13" s="1"/>
  <c r="L198" i="13"/>
  <c r="J198" i="13"/>
  <c r="P196" i="13"/>
  <c r="M196" i="13"/>
  <c r="N196" i="13" s="1"/>
  <c r="L196" i="13"/>
  <c r="J196" i="13"/>
  <c r="P194" i="13"/>
  <c r="M194" i="13"/>
  <c r="N194" i="13" s="1"/>
  <c r="L194" i="13"/>
  <c r="J194" i="13"/>
  <c r="P192" i="13"/>
  <c r="M192" i="13"/>
  <c r="N192" i="13" s="1"/>
  <c r="L192" i="13"/>
  <c r="J192" i="13"/>
  <c r="P190" i="13"/>
  <c r="M190" i="13"/>
  <c r="N190" i="13" s="1"/>
  <c r="L190" i="13"/>
  <c r="J190" i="13"/>
  <c r="P188" i="13"/>
  <c r="M188" i="13"/>
  <c r="N188" i="13" s="1"/>
  <c r="L188" i="13"/>
  <c r="J188" i="13"/>
  <c r="P186" i="13"/>
  <c r="M186" i="13"/>
  <c r="N186" i="13" s="1"/>
  <c r="L186" i="13"/>
  <c r="J186" i="13"/>
  <c r="P184" i="13"/>
  <c r="M184" i="13"/>
  <c r="N184" i="13" s="1"/>
  <c r="L184" i="13"/>
  <c r="J184" i="13"/>
  <c r="P182" i="13"/>
  <c r="M182" i="13"/>
  <c r="N182" i="13" s="1"/>
  <c r="L182" i="13"/>
  <c r="J182" i="13"/>
  <c r="P180" i="13"/>
  <c r="M180" i="13"/>
  <c r="N180" i="13" s="1"/>
  <c r="L180" i="13"/>
  <c r="J180" i="13"/>
  <c r="P178" i="13"/>
  <c r="M178" i="13"/>
  <c r="N178" i="13" s="1"/>
  <c r="L178" i="13"/>
  <c r="J178" i="13"/>
  <c r="P176" i="13"/>
  <c r="M176" i="13"/>
  <c r="N176" i="13" s="1"/>
  <c r="L176" i="13"/>
  <c r="J176" i="13"/>
  <c r="P174" i="13"/>
  <c r="M174" i="13"/>
  <c r="N174" i="13" s="1"/>
  <c r="L174" i="13"/>
  <c r="J174" i="13"/>
  <c r="P172" i="13"/>
  <c r="M172" i="13"/>
  <c r="N172" i="13" s="1"/>
  <c r="L172" i="13"/>
  <c r="J172" i="13"/>
  <c r="P170" i="13"/>
  <c r="M170" i="13"/>
  <c r="N170" i="13" s="1"/>
  <c r="L170" i="13"/>
  <c r="J170" i="13"/>
  <c r="P168" i="13"/>
  <c r="M168" i="13"/>
  <c r="N168" i="13" s="1"/>
  <c r="L168" i="13"/>
  <c r="J168" i="13"/>
  <c r="P166" i="13"/>
  <c r="M166" i="13"/>
  <c r="N166" i="13" s="1"/>
  <c r="L166" i="13"/>
  <c r="J166" i="13"/>
  <c r="P164" i="13"/>
  <c r="M164" i="13"/>
  <c r="N164" i="13" s="1"/>
  <c r="L164" i="13"/>
  <c r="J164" i="13"/>
  <c r="P162" i="13"/>
  <c r="M162" i="13"/>
  <c r="N162" i="13" s="1"/>
  <c r="L162" i="13"/>
  <c r="J162" i="13"/>
  <c r="P160" i="13"/>
  <c r="M160" i="13"/>
  <c r="N160" i="13" s="1"/>
  <c r="L160" i="13"/>
  <c r="J160" i="13"/>
  <c r="P158" i="13"/>
  <c r="M158" i="13"/>
  <c r="N158" i="13" s="1"/>
  <c r="L158" i="13"/>
  <c r="J158" i="13"/>
  <c r="P156" i="13"/>
  <c r="M156" i="13"/>
  <c r="N156" i="13" s="1"/>
  <c r="L156" i="13"/>
  <c r="J156" i="13"/>
  <c r="P154" i="13"/>
  <c r="M154" i="13"/>
  <c r="N154" i="13" s="1"/>
  <c r="L154" i="13"/>
  <c r="J154" i="13"/>
  <c r="P152" i="13"/>
  <c r="M152" i="13"/>
  <c r="N152" i="13" s="1"/>
  <c r="L152" i="13"/>
  <c r="J152" i="13"/>
  <c r="P150" i="13"/>
  <c r="M150" i="13"/>
  <c r="N150" i="13" s="1"/>
  <c r="L150" i="13"/>
  <c r="J150" i="13"/>
  <c r="P148" i="13"/>
  <c r="M148" i="13"/>
  <c r="N148" i="13" s="1"/>
  <c r="L148" i="13"/>
  <c r="J148" i="13"/>
  <c r="P146" i="13"/>
  <c r="M146" i="13"/>
  <c r="N146" i="13" s="1"/>
  <c r="L146" i="13"/>
  <c r="J146" i="13"/>
  <c r="P144" i="13"/>
  <c r="M144" i="13"/>
  <c r="N144" i="13" s="1"/>
  <c r="L144" i="13"/>
  <c r="J144" i="13"/>
  <c r="P142" i="13"/>
  <c r="M142" i="13"/>
  <c r="N142" i="13" s="1"/>
  <c r="L142" i="13"/>
  <c r="J142" i="13"/>
  <c r="P140" i="13"/>
  <c r="M140" i="13"/>
  <c r="N140" i="13" s="1"/>
  <c r="L140" i="13"/>
  <c r="J140" i="13"/>
  <c r="P138" i="13"/>
  <c r="M138" i="13"/>
  <c r="N138" i="13" s="1"/>
  <c r="L138" i="13"/>
  <c r="J138" i="13"/>
  <c r="P136" i="13"/>
  <c r="M136" i="13"/>
  <c r="N136" i="13" s="1"/>
  <c r="L136" i="13"/>
  <c r="J136" i="13"/>
  <c r="P134" i="13"/>
  <c r="M134" i="13"/>
  <c r="N134" i="13" s="1"/>
  <c r="L134" i="13"/>
  <c r="J134" i="13"/>
  <c r="P132" i="13"/>
  <c r="M132" i="13"/>
  <c r="N132" i="13" s="1"/>
  <c r="L132" i="13"/>
  <c r="J132" i="13"/>
  <c r="P130" i="13"/>
  <c r="M130" i="13"/>
  <c r="N130" i="13" s="1"/>
  <c r="L130" i="13"/>
  <c r="J130" i="13"/>
  <c r="P128" i="13"/>
  <c r="M128" i="13"/>
  <c r="N128" i="13" s="1"/>
  <c r="L128" i="13"/>
  <c r="J128" i="13"/>
  <c r="P126" i="13"/>
  <c r="M126" i="13"/>
  <c r="N126" i="13" s="1"/>
  <c r="L126" i="13"/>
  <c r="J126" i="13"/>
  <c r="P124" i="13"/>
  <c r="M124" i="13"/>
  <c r="N124" i="13" s="1"/>
  <c r="L124" i="13"/>
  <c r="J124" i="13"/>
  <c r="P122" i="13"/>
  <c r="M122" i="13"/>
  <c r="N122" i="13" s="1"/>
  <c r="L122" i="13"/>
  <c r="J122" i="13"/>
  <c r="P120" i="13"/>
  <c r="M120" i="13"/>
  <c r="N120" i="13" s="1"/>
  <c r="L120" i="13"/>
  <c r="J120" i="13"/>
  <c r="P118" i="13"/>
  <c r="M118" i="13"/>
  <c r="N118" i="13" s="1"/>
  <c r="L118" i="13"/>
  <c r="J118" i="13"/>
  <c r="P115" i="13"/>
  <c r="P114" i="13"/>
  <c r="M114" i="13"/>
  <c r="N114" i="13" s="1"/>
  <c r="L114" i="13"/>
  <c r="J114" i="13"/>
  <c r="P113" i="13"/>
  <c r="P112" i="13"/>
  <c r="M112" i="13"/>
  <c r="N112" i="13" s="1"/>
  <c r="L112" i="13"/>
  <c r="J112" i="13"/>
  <c r="P110" i="13"/>
  <c r="M110" i="13"/>
  <c r="N110" i="13" s="1"/>
  <c r="L110" i="13"/>
  <c r="J110" i="13"/>
  <c r="P108" i="13"/>
  <c r="M108" i="13"/>
  <c r="N108" i="13" s="1"/>
  <c r="L108" i="13"/>
  <c r="J108" i="13"/>
  <c r="P106" i="13"/>
  <c r="M106" i="13"/>
  <c r="N106" i="13" s="1"/>
  <c r="L106" i="13"/>
  <c r="J106" i="13"/>
  <c r="P104" i="13"/>
  <c r="M104" i="13"/>
  <c r="N104" i="13" s="1"/>
  <c r="L104" i="13"/>
  <c r="J104" i="13"/>
  <c r="P102" i="13"/>
  <c r="M102" i="13"/>
  <c r="N102" i="13" s="1"/>
  <c r="L102" i="13"/>
  <c r="J102" i="13"/>
  <c r="P100" i="13"/>
  <c r="M100" i="13"/>
  <c r="N100" i="13" s="1"/>
  <c r="L100" i="13"/>
  <c r="J100" i="13"/>
  <c r="P99" i="13"/>
  <c r="P98" i="13"/>
  <c r="M98" i="13"/>
  <c r="N98" i="13" s="1"/>
  <c r="L98" i="13"/>
  <c r="J98" i="13"/>
  <c r="P96" i="13"/>
  <c r="M96" i="13"/>
  <c r="N96" i="13" s="1"/>
  <c r="L96" i="13"/>
  <c r="J96" i="13"/>
  <c r="P94" i="13"/>
  <c r="M94" i="13"/>
  <c r="N94" i="13" s="1"/>
  <c r="L94" i="13"/>
  <c r="J94" i="13"/>
  <c r="P92" i="13"/>
  <c r="M92" i="13"/>
  <c r="N92" i="13" s="1"/>
  <c r="L92" i="13"/>
  <c r="J92" i="13"/>
  <c r="P91" i="13"/>
  <c r="P90" i="13"/>
  <c r="M90" i="13"/>
  <c r="N90" i="13" s="1"/>
  <c r="L90" i="13"/>
  <c r="J90" i="13"/>
  <c r="P88" i="13"/>
  <c r="M88" i="13"/>
  <c r="N88" i="13" s="1"/>
  <c r="L88" i="13"/>
  <c r="J88" i="13"/>
  <c r="P87" i="13"/>
  <c r="P86" i="13"/>
  <c r="L86" i="13"/>
  <c r="M86" i="13"/>
  <c r="N86" i="13" s="1"/>
  <c r="P85" i="13"/>
  <c r="P84" i="13"/>
  <c r="M84" i="13"/>
  <c r="N84" i="13" s="1"/>
  <c r="L84" i="13"/>
  <c r="J84" i="13"/>
  <c r="P80" i="13"/>
  <c r="M80" i="13"/>
  <c r="N80" i="13" s="1"/>
  <c r="L80" i="13"/>
  <c r="J80" i="13"/>
  <c r="P78" i="13"/>
  <c r="M78" i="13"/>
  <c r="N78" i="13" s="1"/>
  <c r="L78" i="13"/>
  <c r="J78" i="13"/>
  <c r="P76" i="13"/>
  <c r="M76" i="13"/>
  <c r="N76" i="13" s="1"/>
  <c r="L76" i="13"/>
  <c r="J76" i="13"/>
  <c r="P74" i="13"/>
  <c r="M74" i="13"/>
  <c r="N74" i="13" s="1"/>
  <c r="L74" i="13"/>
  <c r="J74" i="13"/>
  <c r="P72" i="13"/>
  <c r="M72" i="13"/>
  <c r="N72" i="13" s="1"/>
  <c r="L72" i="13"/>
  <c r="J72" i="13"/>
  <c r="P70" i="13"/>
  <c r="M70" i="13"/>
  <c r="N70" i="13" s="1"/>
  <c r="L70" i="13"/>
  <c r="J70" i="13"/>
  <c r="P68" i="13"/>
  <c r="M68" i="13"/>
  <c r="N68" i="13" s="1"/>
  <c r="L68" i="13"/>
  <c r="J68" i="13"/>
  <c r="P66" i="13"/>
  <c r="M66" i="13"/>
  <c r="N66" i="13" s="1"/>
  <c r="L66" i="13"/>
  <c r="J66" i="13"/>
  <c r="P64" i="13"/>
  <c r="M64" i="13"/>
  <c r="N64" i="13" s="1"/>
  <c r="L64" i="13"/>
  <c r="J64" i="13"/>
  <c r="P62" i="13"/>
  <c r="M62" i="13"/>
  <c r="N62" i="13" s="1"/>
  <c r="L62" i="13"/>
  <c r="J62" i="13"/>
  <c r="P60" i="13"/>
  <c r="M60" i="13"/>
  <c r="N60" i="13" s="1"/>
  <c r="L60" i="13"/>
  <c r="J60" i="13"/>
  <c r="P58" i="13"/>
  <c r="M58" i="13"/>
  <c r="N58" i="13" s="1"/>
  <c r="L58" i="13"/>
  <c r="J58" i="13"/>
  <c r="P56" i="13"/>
  <c r="M56" i="13"/>
  <c r="N56" i="13" s="1"/>
  <c r="L56" i="13"/>
  <c r="J56" i="13"/>
  <c r="P54" i="13"/>
  <c r="M54" i="13"/>
  <c r="N54" i="13" s="1"/>
  <c r="L54" i="13"/>
  <c r="J54" i="13"/>
  <c r="P52" i="13"/>
  <c r="M52" i="13"/>
  <c r="N52" i="13" s="1"/>
  <c r="L52" i="13"/>
  <c r="J52" i="13"/>
  <c r="P51" i="13"/>
  <c r="P50" i="13"/>
  <c r="M50" i="13"/>
  <c r="N50" i="13" s="1"/>
  <c r="L50" i="13"/>
  <c r="J50" i="13"/>
  <c r="P49" i="13"/>
  <c r="P48" i="13"/>
  <c r="M48" i="13"/>
  <c r="N48" i="13" s="1"/>
  <c r="L48" i="13"/>
  <c r="J48" i="13"/>
  <c r="P46" i="13"/>
  <c r="M46" i="13"/>
  <c r="N46" i="13" s="1"/>
  <c r="L46" i="13"/>
  <c r="J46" i="13"/>
  <c r="P44" i="13"/>
  <c r="M44" i="13"/>
  <c r="N44" i="13" s="1"/>
  <c r="L44" i="13"/>
  <c r="J44" i="13"/>
  <c r="P42" i="13"/>
  <c r="M42" i="13"/>
  <c r="N42" i="13" s="1"/>
  <c r="L42" i="13"/>
  <c r="J42" i="13"/>
  <c r="P40" i="13"/>
  <c r="M40" i="13"/>
  <c r="N40" i="13" s="1"/>
  <c r="L40" i="13"/>
  <c r="J40" i="13"/>
  <c r="P39" i="13"/>
  <c r="P38" i="13"/>
  <c r="M38" i="13"/>
  <c r="N38" i="13" s="1"/>
  <c r="L38" i="13"/>
  <c r="J38" i="13"/>
  <c r="P37" i="13"/>
  <c r="P36" i="13"/>
  <c r="M36" i="13"/>
  <c r="N36" i="13" s="1"/>
  <c r="L36" i="13"/>
  <c r="J36" i="13"/>
  <c r="P35" i="13"/>
  <c r="P34" i="13"/>
  <c r="M34" i="13"/>
  <c r="N34" i="13" s="1"/>
  <c r="L34" i="13"/>
  <c r="J34" i="13"/>
  <c r="P32" i="13"/>
  <c r="M32" i="13"/>
  <c r="N32" i="13" s="1"/>
  <c r="L32" i="13"/>
  <c r="J32" i="13"/>
  <c r="P31" i="13"/>
  <c r="P30" i="13"/>
  <c r="M30" i="13"/>
  <c r="N30" i="13" s="1"/>
  <c r="L30" i="13"/>
  <c r="J30" i="13"/>
  <c r="P28" i="13"/>
  <c r="M28" i="13"/>
  <c r="N28" i="13" s="1"/>
  <c r="L28" i="13"/>
  <c r="J28" i="13"/>
  <c r="P27" i="13"/>
  <c r="P26" i="13"/>
  <c r="M26" i="13"/>
  <c r="N26" i="13" s="1"/>
  <c r="L26" i="13"/>
  <c r="J26" i="13"/>
  <c r="P24" i="13"/>
  <c r="M24" i="13"/>
  <c r="N24" i="13" s="1"/>
  <c r="L24" i="13"/>
  <c r="J24" i="13"/>
  <c r="P22" i="13"/>
  <c r="M22" i="13"/>
  <c r="N22" i="13" s="1"/>
  <c r="L22" i="13"/>
  <c r="J22" i="13"/>
  <c r="P21" i="13"/>
  <c r="P20" i="13"/>
  <c r="M20" i="13"/>
  <c r="N20" i="13" s="1"/>
  <c r="L20" i="13"/>
  <c r="J20" i="13"/>
  <c r="Z18" i="13"/>
  <c r="Y18" i="13"/>
  <c r="X18" i="13"/>
  <c r="V18" i="13"/>
  <c r="P18" i="13"/>
  <c r="M18" i="13"/>
  <c r="N18" i="13" s="1"/>
  <c r="L18" i="13"/>
  <c r="J18" i="13"/>
  <c r="Z17" i="13"/>
  <c r="Y17" i="13"/>
  <c r="X17" i="13"/>
  <c r="V17" i="13"/>
  <c r="U17" i="13"/>
  <c r="Z16" i="13"/>
  <c r="Y16" i="13"/>
  <c r="X16" i="13"/>
  <c r="V16" i="13"/>
  <c r="P16" i="13"/>
  <c r="M16" i="13"/>
  <c r="N16" i="13" s="1"/>
  <c r="L16" i="13"/>
  <c r="J16" i="13"/>
  <c r="Z15" i="13"/>
  <c r="Y15" i="13"/>
  <c r="X15" i="13"/>
  <c r="V15" i="13"/>
  <c r="U15" i="13"/>
  <c r="Z14" i="13"/>
  <c r="Y14" i="13"/>
  <c r="X14" i="13"/>
  <c r="V14" i="13"/>
  <c r="P14" i="13"/>
  <c r="M14" i="13"/>
  <c r="N14" i="13" s="1"/>
  <c r="L14" i="13"/>
  <c r="J14" i="13"/>
  <c r="P12" i="13"/>
  <c r="M12" i="13"/>
  <c r="N12" i="13" s="1"/>
  <c r="L12" i="13"/>
  <c r="J12" i="13"/>
  <c r="P10" i="13"/>
  <c r="M10" i="13"/>
  <c r="N10" i="13" s="1"/>
  <c r="L10" i="13"/>
  <c r="J10" i="13"/>
  <c r="U9" i="13"/>
  <c r="P8" i="13"/>
  <c r="L8" i="13"/>
  <c r="M8" i="13"/>
  <c r="N8" i="13" s="1"/>
  <c r="P6" i="13"/>
  <c r="M6" i="13"/>
  <c r="N6" i="13" s="1"/>
  <c r="L6" i="13"/>
  <c r="J6" i="13"/>
  <c r="Z11" i="13" l="1"/>
  <c r="U13" i="13"/>
  <c r="Y9" i="13"/>
  <c r="J8" i="13"/>
  <c r="Y13" i="13"/>
  <c r="U11" i="13"/>
  <c r="Z13" i="13"/>
  <c r="Y11" i="13"/>
  <c r="Z7" i="13"/>
  <c r="Y7" i="13"/>
  <c r="Z12" i="13"/>
  <c r="Y12" i="13"/>
  <c r="U7" i="13"/>
  <c r="U12" i="13"/>
  <c r="U6" i="13"/>
  <c r="Z10" i="13"/>
  <c r="Y10" i="13"/>
  <c r="U10" i="13"/>
  <c r="P82" i="13"/>
  <c r="J86" i="13"/>
  <c r="Y6" i="13" s="1"/>
  <c r="P384" i="13"/>
  <c r="P551" i="13"/>
  <c r="P260" i="13"/>
  <c r="P502" i="13"/>
  <c r="W15" i="13"/>
  <c r="W17" i="13"/>
  <c r="P294" i="13"/>
  <c r="P424" i="13"/>
  <c r="P546" i="13"/>
  <c r="L507" i="13"/>
  <c r="L556" i="13" s="1"/>
  <c r="P276" i="13"/>
  <c r="P302" i="13"/>
  <c r="V12" i="13"/>
  <c r="V10" i="13"/>
  <c r="V11" i="13"/>
  <c r="V7" i="13"/>
  <c r="V9" i="13"/>
  <c r="V8" i="13"/>
  <c r="V13" i="13"/>
  <c r="N507" i="13"/>
  <c r="N556" i="13" s="1"/>
  <c r="W11" i="13"/>
  <c r="V6" i="13"/>
  <c r="Z6" i="13"/>
  <c r="W13" i="13"/>
  <c r="W14" i="13"/>
  <c r="P532" i="13"/>
  <c r="W16" i="13"/>
  <c r="P116" i="13"/>
  <c r="P542" i="13"/>
  <c r="X13" i="13"/>
  <c r="M34" i="9"/>
  <c r="H30" i="9"/>
  <c r="H29" i="9"/>
  <c r="J28" i="9"/>
  <c r="F20" i="9"/>
  <c r="E20" i="9"/>
  <c r="L34" i="6"/>
  <c r="I35" i="6"/>
  <c r="H35" i="6"/>
  <c r="J29" i="9" l="1"/>
  <c r="E26" i="33"/>
  <c r="I30" i="9"/>
  <c r="E27" i="33"/>
  <c r="C27" i="10"/>
  <c r="C26" i="10"/>
  <c r="C25" i="10"/>
  <c r="J507" i="13"/>
  <c r="J556" i="13" s="1"/>
  <c r="P507" i="13"/>
  <c r="S507" i="13" s="1"/>
  <c r="X9" i="13"/>
  <c r="X8" i="13"/>
  <c r="X11" i="13"/>
  <c r="X10" i="13"/>
  <c r="W9" i="13"/>
  <c r="X7" i="13"/>
  <c r="W12" i="13"/>
  <c r="X6" i="13"/>
  <c r="W6" i="13"/>
  <c r="W8" i="13"/>
  <c r="W10" i="13"/>
  <c r="W18" i="13"/>
  <c r="W7" i="13"/>
  <c r="P555" i="13"/>
  <c r="X12" i="13"/>
  <c r="J30" i="9"/>
  <c r="I28" i="9"/>
  <c r="I29" i="9"/>
  <c r="P113" i="1"/>
  <c r="Q113" i="1" s="1"/>
  <c r="P556" i="13" l="1"/>
  <c r="P558" i="13" s="1"/>
  <c r="P559" i="13" s="1"/>
  <c r="C6" i="8"/>
  <c r="P557" i="13" l="1"/>
  <c r="F36" i="6"/>
  <c r="G29" i="6"/>
  <c r="G28" i="6"/>
  <c r="G27" i="6"/>
  <c r="E19" i="6"/>
  <c r="I28" i="6" l="1"/>
  <c r="H28" i="6"/>
  <c r="I29" i="6"/>
  <c r="H29" i="6"/>
  <c r="I27" i="6"/>
  <c r="H27" i="6"/>
  <c r="F19" i="6"/>
  <c r="P31" i="1" l="1"/>
  <c r="AB14" i="1" l="1"/>
  <c r="AB15" i="1"/>
  <c r="AB16" i="1"/>
  <c r="AB17" i="1"/>
  <c r="AB18" i="1"/>
  <c r="AA14" i="1"/>
  <c r="AA15" i="1"/>
  <c r="AA16" i="1"/>
  <c r="AA17" i="1"/>
  <c r="AA18" i="1"/>
  <c r="P551" i="1" l="1"/>
  <c r="Q551" i="1" s="1"/>
  <c r="P550" i="1"/>
  <c r="R550" i="1" s="1"/>
  <c r="Q563" i="1"/>
  <c r="Q567" i="1"/>
  <c r="Q572" i="1"/>
  <c r="M10" i="1"/>
  <c r="M12" i="1"/>
  <c r="M14" i="1"/>
  <c r="M112" i="1"/>
  <c r="M16" i="1"/>
  <c r="M18" i="1"/>
  <c r="M20" i="1"/>
  <c r="M22" i="1"/>
  <c r="M24" i="1"/>
  <c r="M26" i="1"/>
  <c r="M28" i="1"/>
  <c r="M30" i="1"/>
  <c r="M32" i="1"/>
  <c r="M34" i="1"/>
  <c r="M36" i="1"/>
  <c r="M38" i="1"/>
  <c r="M40" i="1"/>
  <c r="M42" i="1"/>
  <c r="M44" i="1"/>
  <c r="M46" i="1"/>
  <c r="M48" i="1"/>
  <c r="M50" i="1"/>
  <c r="M52" i="1"/>
  <c r="M54" i="1"/>
  <c r="M56" i="1"/>
  <c r="M58" i="1"/>
  <c r="M60" i="1"/>
  <c r="M62" i="1"/>
  <c r="M64" i="1"/>
  <c r="M66" i="1"/>
  <c r="M68" i="1"/>
  <c r="M70" i="1"/>
  <c r="M72" i="1"/>
  <c r="M74" i="1"/>
  <c r="M76" i="1"/>
  <c r="M78" i="1"/>
  <c r="M80" i="1"/>
  <c r="M84" i="1"/>
  <c r="M88" i="1"/>
  <c r="M90" i="1"/>
  <c r="M92" i="1"/>
  <c r="M94" i="1"/>
  <c r="M96" i="1"/>
  <c r="M98" i="1"/>
  <c r="M100" i="1"/>
  <c r="M102" i="1"/>
  <c r="M104" i="1"/>
  <c r="M106" i="1"/>
  <c r="M108" i="1"/>
  <c r="M110" i="1"/>
  <c r="M114" i="1"/>
  <c r="M118" i="1"/>
  <c r="M120" i="1"/>
  <c r="M122" i="1"/>
  <c r="M124" i="1"/>
  <c r="M126" i="1"/>
  <c r="M128" i="1"/>
  <c r="M130" i="1"/>
  <c r="M132" i="1"/>
  <c r="M134" i="1"/>
  <c r="M136" i="1"/>
  <c r="M138" i="1"/>
  <c r="M140" i="1"/>
  <c r="M142" i="1"/>
  <c r="M144" i="1"/>
  <c r="M146" i="1"/>
  <c r="M148" i="1"/>
  <c r="M150" i="1"/>
  <c r="M152" i="1"/>
  <c r="M154" i="1"/>
  <c r="M156" i="1"/>
  <c r="M158" i="1"/>
  <c r="M160" i="1"/>
  <c r="M162" i="1"/>
  <c r="M164" i="1"/>
  <c r="M166" i="1"/>
  <c r="M168" i="1"/>
  <c r="M170" i="1"/>
  <c r="M172" i="1"/>
  <c r="M174" i="1"/>
  <c r="M176" i="1"/>
  <c r="M178" i="1"/>
  <c r="M180" i="1"/>
  <c r="M182" i="1"/>
  <c r="M184" i="1"/>
  <c r="M186" i="1"/>
  <c r="M188" i="1"/>
  <c r="M190" i="1"/>
  <c r="M192" i="1"/>
  <c r="M194" i="1"/>
  <c r="M196" i="1"/>
  <c r="M198" i="1"/>
  <c r="M200" i="1"/>
  <c r="M202" i="1"/>
  <c r="M204" i="1"/>
  <c r="M206" i="1"/>
  <c r="M208" i="1"/>
  <c r="M210" i="1"/>
  <c r="M212" i="1"/>
  <c r="M214" i="1"/>
  <c r="M216" i="1"/>
  <c r="M218" i="1"/>
  <c r="M220" i="1"/>
  <c r="M222" i="1"/>
  <c r="M224" i="1"/>
  <c r="M226" i="1"/>
  <c r="M228" i="1"/>
  <c r="M230" i="1"/>
  <c r="M232" i="1"/>
  <c r="M234" i="1"/>
  <c r="M236" i="1"/>
  <c r="M238" i="1"/>
  <c r="M240" i="1"/>
  <c r="M242" i="1"/>
  <c r="M244" i="1"/>
  <c r="M246" i="1"/>
  <c r="M248" i="1"/>
  <c r="M250" i="1"/>
  <c r="M252" i="1"/>
  <c r="M254" i="1"/>
  <c r="M256" i="1"/>
  <c r="M258" i="1"/>
  <c r="M262" i="1"/>
  <c r="M264" i="1"/>
  <c r="M266" i="1"/>
  <c r="M268" i="1"/>
  <c r="M270" i="1"/>
  <c r="M272" i="1"/>
  <c r="M274" i="1"/>
  <c r="M278" i="1"/>
  <c r="M280" i="1"/>
  <c r="M282" i="1"/>
  <c r="M284" i="1"/>
  <c r="M286" i="1"/>
  <c r="M288" i="1"/>
  <c r="M290" i="1"/>
  <c r="M292" i="1"/>
  <c r="M296" i="1"/>
  <c r="M298" i="1"/>
  <c r="M300" i="1"/>
  <c r="M304" i="1"/>
  <c r="M306" i="1"/>
  <c r="M308" i="1"/>
  <c r="M310" i="1"/>
  <c r="M312" i="1"/>
  <c r="M314" i="1"/>
  <c r="M316" i="1"/>
  <c r="M318" i="1"/>
  <c r="M320" i="1"/>
  <c r="M322" i="1"/>
  <c r="M324" i="1"/>
  <c r="M326" i="1"/>
  <c r="M328" i="1"/>
  <c r="M330" i="1"/>
  <c r="M332" i="1"/>
  <c r="M334" i="1"/>
  <c r="M336" i="1"/>
  <c r="M338" i="1"/>
  <c r="M340" i="1"/>
  <c r="M342" i="1"/>
  <c r="M344" i="1"/>
  <c r="M346" i="1"/>
  <c r="M348" i="1"/>
  <c r="M350" i="1"/>
  <c r="M352" i="1"/>
  <c r="M354" i="1"/>
  <c r="M356" i="1"/>
  <c r="M358" i="1"/>
  <c r="M360" i="1"/>
  <c r="M362" i="1"/>
  <c r="M364" i="1"/>
  <c r="M366" i="1"/>
  <c r="M368" i="1"/>
  <c r="M370" i="1"/>
  <c r="M372" i="1"/>
  <c r="M374" i="1"/>
  <c r="M376" i="1"/>
  <c r="M378" i="1"/>
  <c r="M380" i="1"/>
  <c r="M382" i="1"/>
  <c r="M386" i="1"/>
  <c r="M388" i="1"/>
  <c r="M390" i="1"/>
  <c r="M392" i="1"/>
  <c r="M394" i="1"/>
  <c r="M396" i="1"/>
  <c r="M398" i="1"/>
  <c r="M400" i="1"/>
  <c r="M402" i="1"/>
  <c r="M404" i="1"/>
  <c r="M406" i="1"/>
  <c r="M408" i="1"/>
  <c r="M410" i="1"/>
  <c r="M412" i="1"/>
  <c r="M414" i="1"/>
  <c r="M416" i="1"/>
  <c r="M418" i="1"/>
  <c r="M420" i="1"/>
  <c r="M422" i="1"/>
  <c r="M426" i="1"/>
  <c r="M428" i="1"/>
  <c r="M430" i="1"/>
  <c r="M432" i="1"/>
  <c r="M434" i="1"/>
  <c r="M436" i="1"/>
  <c r="M438" i="1"/>
  <c r="M440" i="1"/>
  <c r="M442" i="1"/>
  <c r="M444" i="1"/>
  <c r="M446" i="1"/>
  <c r="M450" i="1"/>
  <c r="M452" i="1"/>
  <c r="M454" i="1"/>
  <c r="M456" i="1"/>
  <c r="M458" i="1"/>
  <c r="M460" i="1"/>
  <c r="M462" i="1"/>
  <c r="M464" i="1"/>
  <c r="M466" i="1"/>
  <c r="M468" i="1"/>
  <c r="M470" i="1"/>
  <c r="M472" i="1"/>
  <c r="M474" i="1"/>
  <c r="M476" i="1"/>
  <c r="M478" i="1"/>
  <c r="M480" i="1"/>
  <c r="M482" i="1"/>
  <c r="M484" i="1"/>
  <c r="M486" i="1"/>
  <c r="M488" i="1"/>
  <c r="M490" i="1"/>
  <c r="M492" i="1"/>
  <c r="M494" i="1"/>
  <c r="M496" i="1"/>
  <c r="M498" i="1"/>
  <c r="M500" i="1"/>
  <c r="M503" i="1"/>
  <c r="M505" i="1"/>
  <c r="M6" i="1"/>
  <c r="R551" i="1" l="1"/>
  <c r="Q550" i="1"/>
  <c r="P569" i="1"/>
  <c r="Q569" i="1" s="1"/>
  <c r="R7" i="1" l="1"/>
  <c r="R9" i="1"/>
  <c r="R11" i="1"/>
  <c r="R13" i="1"/>
  <c r="R15" i="1"/>
  <c r="R17" i="1"/>
  <c r="R19" i="1"/>
  <c r="R23" i="1"/>
  <c r="R25" i="1"/>
  <c r="R29" i="1"/>
  <c r="R31" i="1"/>
  <c r="R33" i="1"/>
  <c r="R41" i="1"/>
  <c r="R43" i="1"/>
  <c r="R45" i="1"/>
  <c r="R47" i="1"/>
  <c r="R53" i="1"/>
  <c r="R55" i="1"/>
  <c r="R57" i="1"/>
  <c r="R59" i="1"/>
  <c r="R61" i="1"/>
  <c r="R63" i="1"/>
  <c r="R65" i="1"/>
  <c r="R67" i="1"/>
  <c r="R69" i="1"/>
  <c r="R71" i="1"/>
  <c r="R73" i="1"/>
  <c r="R75" i="1"/>
  <c r="R77" i="1"/>
  <c r="R79" i="1"/>
  <c r="R81" i="1"/>
  <c r="R83" i="1"/>
  <c r="R89" i="1"/>
  <c r="R93" i="1"/>
  <c r="R95" i="1"/>
  <c r="R97" i="1"/>
  <c r="R101" i="1"/>
  <c r="R103" i="1"/>
  <c r="R105" i="1"/>
  <c r="R107" i="1"/>
  <c r="R109" i="1"/>
  <c r="R111" i="1"/>
  <c r="R117" i="1"/>
  <c r="R119" i="1"/>
  <c r="R121" i="1"/>
  <c r="R123" i="1"/>
  <c r="R125" i="1"/>
  <c r="R127" i="1"/>
  <c r="R129" i="1"/>
  <c r="R131" i="1"/>
  <c r="R133" i="1"/>
  <c r="R135" i="1"/>
  <c r="R137" i="1"/>
  <c r="R139" i="1"/>
  <c r="R141" i="1"/>
  <c r="R143" i="1"/>
  <c r="R145" i="1"/>
  <c r="R147" i="1"/>
  <c r="R149" i="1"/>
  <c r="R151" i="1"/>
  <c r="R153" i="1"/>
  <c r="R155" i="1"/>
  <c r="R157" i="1"/>
  <c r="R159" i="1"/>
  <c r="R161" i="1"/>
  <c r="R163" i="1"/>
  <c r="R165" i="1"/>
  <c r="R167" i="1"/>
  <c r="R169" i="1"/>
  <c r="R171" i="1"/>
  <c r="R173" i="1"/>
  <c r="R175" i="1"/>
  <c r="R177" i="1"/>
  <c r="R179" i="1"/>
  <c r="R181" i="1"/>
  <c r="R183" i="1"/>
  <c r="R185" i="1"/>
  <c r="R187" i="1"/>
  <c r="R189" i="1"/>
  <c r="R191" i="1"/>
  <c r="R193" i="1"/>
  <c r="R195" i="1"/>
  <c r="R197" i="1"/>
  <c r="R199" i="1"/>
  <c r="R201" i="1"/>
  <c r="R203" i="1"/>
  <c r="R205" i="1"/>
  <c r="R207" i="1"/>
  <c r="R209" i="1"/>
  <c r="R211" i="1"/>
  <c r="R213" i="1"/>
  <c r="R215" i="1"/>
  <c r="R217" i="1"/>
  <c r="R219" i="1"/>
  <c r="R221" i="1"/>
  <c r="R223" i="1"/>
  <c r="R225" i="1"/>
  <c r="R227" i="1"/>
  <c r="R229" i="1"/>
  <c r="R231" i="1"/>
  <c r="R233" i="1"/>
  <c r="R235" i="1"/>
  <c r="R237" i="1"/>
  <c r="R239" i="1"/>
  <c r="R241" i="1"/>
  <c r="R243" i="1"/>
  <c r="R245" i="1"/>
  <c r="R247" i="1"/>
  <c r="R249" i="1"/>
  <c r="R251" i="1"/>
  <c r="R259" i="1"/>
  <c r="R261" i="1"/>
  <c r="R271" i="1"/>
  <c r="R277" i="1"/>
  <c r="R279" i="1"/>
  <c r="R281" i="1"/>
  <c r="R283" i="1"/>
  <c r="R285" i="1"/>
  <c r="R287" i="1"/>
  <c r="R289" i="1"/>
  <c r="R291" i="1"/>
  <c r="R295" i="1"/>
  <c r="R297" i="1"/>
  <c r="R299" i="1"/>
  <c r="R303" i="1"/>
  <c r="R305" i="1"/>
  <c r="R319" i="1"/>
  <c r="R321" i="1"/>
  <c r="R325" i="1"/>
  <c r="R327" i="1"/>
  <c r="R329" i="1"/>
  <c r="R331" i="1"/>
  <c r="R335" i="1"/>
  <c r="R337" i="1"/>
  <c r="R343" i="1"/>
  <c r="R345" i="1"/>
  <c r="R347" i="1"/>
  <c r="R351" i="1"/>
  <c r="R357" i="1"/>
  <c r="R361" i="1"/>
  <c r="R363" i="1"/>
  <c r="R365" i="1"/>
  <c r="R369" i="1"/>
  <c r="R373" i="1"/>
  <c r="R377" i="1"/>
  <c r="R381" i="1"/>
  <c r="R383" i="1"/>
  <c r="R385" i="1"/>
  <c r="R389" i="1"/>
  <c r="R391" i="1"/>
  <c r="R393" i="1"/>
  <c r="R395" i="1"/>
  <c r="R397" i="1"/>
  <c r="R399" i="1"/>
  <c r="R401" i="1"/>
  <c r="R403" i="1"/>
  <c r="R411" i="1"/>
  <c r="R415" i="1"/>
  <c r="R417" i="1"/>
  <c r="R421" i="1"/>
  <c r="R423" i="1"/>
  <c r="R425" i="1"/>
  <c r="R439" i="1"/>
  <c r="R441" i="1"/>
  <c r="R445" i="1"/>
  <c r="R451" i="1"/>
  <c r="R455" i="1"/>
  <c r="R457" i="1"/>
  <c r="R461" i="1"/>
  <c r="R463" i="1"/>
  <c r="R467" i="1"/>
  <c r="R469" i="1"/>
  <c r="R471" i="1"/>
  <c r="R477" i="1"/>
  <c r="R481" i="1"/>
  <c r="R485" i="1"/>
  <c r="R487" i="1"/>
  <c r="R489" i="1"/>
  <c r="R491" i="1"/>
  <c r="R493" i="1"/>
  <c r="R495" i="1"/>
  <c r="R497" i="1"/>
  <c r="R501" i="1"/>
  <c r="R504" i="1"/>
  <c r="R506" i="1"/>
  <c r="R532" i="1"/>
  <c r="R533" i="1"/>
  <c r="R553" i="1"/>
  <c r="R563" i="1"/>
  <c r="R567" i="1"/>
  <c r="R572" i="1"/>
  <c r="Q7" i="1"/>
  <c r="Q9" i="1"/>
  <c r="Q11" i="1"/>
  <c r="Q13" i="1"/>
  <c r="Q15" i="1"/>
  <c r="Q17" i="1"/>
  <c r="Q19" i="1"/>
  <c r="Q23" i="1"/>
  <c r="Q25" i="1"/>
  <c r="Q29" i="1"/>
  <c r="Q31" i="1"/>
  <c r="Q33" i="1"/>
  <c r="Q41" i="1"/>
  <c r="Q43" i="1"/>
  <c r="Q45" i="1"/>
  <c r="Q47" i="1"/>
  <c r="Q53" i="1"/>
  <c r="Q55" i="1"/>
  <c r="Q57" i="1"/>
  <c r="Q59" i="1"/>
  <c r="Q61" i="1"/>
  <c r="Q63" i="1"/>
  <c r="Q65" i="1"/>
  <c r="Q67" i="1"/>
  <c r="Q69" i="1"/>
  <c r="Q71" i="1"/>
  <c r="Q73" i="1"/>
  <c r="Q75" i="1"/>
  <c r="Q77" i="1"/>
  <c r="Q79" i="1"/>
  <c r="Q81" i="1"/>
  <c r="Q83" i="1"/>
  <c r="Q89" i="1"/>
  <c r="Q93" i="1"/>
  <c r="Q95" i="1"/>
  <c r="Q97" i="1"/>
  <c r="Q101" i="1"/>
  <c r="Q103" i="1"/>
  <c r="Q105" i="1"/>
  <c r="Q107" i="1"/>
  <c r="Q109" i="1"/>
  <c r="Q111" i="1"/>
  <c r="Q117" i="1"/>
  <c r="Q119" i="1"/>
  <c r="Q121" i="1"/>
  <c r="Q123" i="1"/>
  <c r="Q125" i="1"/>
  <c r="Q127" i="1"/>
  <c r="Q129" i="1"/>
  <c r="Q131" i="1"/>
  <c r="Q133" i="1"/>
  <c r="Q135" i="1"/>
  <c r="Q137" i="1"/>
  <c r="Q139" i="1"/>
  <c r="Q141" i="1"/>
  <c r="Q143" i="1"/>
  <c r="Q145" i="1"/>
  <c r="Q147" i="1"/>
  <c r="Q149" i="1"/>
  <c r="Q151" i="1"/>
  <c r="Q153" i="1"/>
  <c r="Q155" i="1"/>
  <c r="Q157" i="1"/>
  <c r="Q159" i="1"/>
  <c r="Q161" i="1"/>
  <c r="Q163" i="1"/>
  <c r="Q165" i="1"/>
  <c r="Q167" i="1"/>
  <c r="Q169" i="1"/>
  <c r="Q171" i="1"/>
  <c r="Q173" i="1"/>
  <c r="Q175" i="1"/>
  <c r="Q177" i="1"/>
  <c r="Q179" i="1"/>
  <c r="Q181" i="1"/>
  <c r="Q183" i="1"/>
  <c r="Q185" i="1"/>
  <c r="Q187" i="1"/>
  <c r="Q189" i="1"/>
  <c r="Q191" i="1"/>
  <c r="Q193" i="1"/>
  <c r="Q195" i="1"/>
  <c r="Q197" i="1"/>
  <c r="Q199" i="1"/>
  <c r="Q201" i="1"/>
  <c r="Q203" i="1"/>
  <c r="Q205" i="1"/>
  <c r="Q207" i="1"/>
  <c r="Q209" i="1"/>
  <c r="Q211" i="1"/>
  <c r="Q213" i="1"/>
  <c r="Q215" i="1"/>
  <c r="Q217" i="1"/>
  <c r="Q219" i="1"/>
  <c r="Q221" i="1"/>
  <c r="Q223" i="1"/>
  <c r="Q225" i="1"/>
  <c r="Q227" i="1"/>
  <c r="Q229" i="1"/>
  <c r="Q231" i="1"/>
  <c r="Q233" i="1"/>
  <c r="Q235" i="1"/>
  <c r="Q237" i="1"/>
  <c r="Q239" i="1"/>
  <c r="Q241" i="1"/>
  <c r="Q243" i="1"/>
  <c r="Q245" i="1"/>
  <c r="Q247" i="1"/>
  <c r="Q249" i="1"/>
  <c r="Q251" i="1"/>
  <c r="Q259" i="1"/>
  <c r="Q261" i="1"/>
  <c r="Q271" i="1"/>
  <c r="Q277" i="1"/>
  <c r="Q279" i="1"/>
  <c r="Q281" i="1"/>
  <c r="Q283" i="1"/>
  <c r="Q285" i="1"/>
  <c r="Q287" i="1"/>
  <c r="Q289" i="1"/>
  <c r="Q291" i="1"/>
  <c r="Q295" i="1"/>
  <c r="Q297" i="1"/>
  <c r="Q299" i="1"/>
  <c r="Q303" i="1"/>
  <c r="Q305" i="1"/>
  <c r="Q319" i="1"/>
  <c r="Q321" i="1"/>
  <c r="Q325" i="1"/>
  <c r="Q327" i="1"/>
  <c r="Q329" i="1"/>
  <c r="Q331" i="1"/>
  <c r="Q335" i="1"/>
  <c r="Q337" i="1"/>
  <c r="Q343" i="1"/>
  <c r="Q345" i="1"/>
  <c r="Q347" i="1"/>
  <c r="Q351" i="1"/>
  <c r="Q357" i="1"/>
  <c r="Q361" i="1"/>
  <c r="Q363" i="1"/>
  <c r="Q365" i="1"/>
  <c r="Q369" i="1"/>
  <c r="Q373" i="1"/>
  <c r="Q377" i="1"/>
  <c r="Q381" i="1"/>
  <c r="Q383" i="1"/>
  <c r="Q385" i="1"/>
  <c r="Q389" i="1"/>
  <c r="Q391" i="1"/>
  <c r="Q393" i="1"/>
  <c r="Q395" i="1"/>
  <c r="Q397" i="1"/>
  <c r="Q399" i="1"/>
  <c r="Q401" i="1"/>
  <c r="Q403" i="1"/>
  <c r="Q411" i="1"/>
  <c r="Q415" i="1"/>
  <c r="Q417" i="1"/>
  <c r="Q421" i="1"/>
  <c r="Q423" i="1"/>
  <c r="Q425" i="1"/>
  <c r="Q439" i="1"/>
  <c r="Q441" i="1"/>
  <c r="Q445" i="1"/>
  <c r="Q451" i="1"/>
  <c r="Q455" i="1"/>
  <c r="Q457" i="1"/>
  <c r="Q461" i="1"/>
  <c r="Q463" i="1"/>
  <c r="Q467" i="1"/>
  <c r="Q469" i="1"/>
  <c r="Q471" i="1"/>
  <c r="Q477" i="1"/>
  <c r="Q481" i="1"/>
  <c r="Q485" i="1"/>
  <c r="Q487" i="1"/>
  <c r="Q489" i="1"/>
  <c r="Q491" i="1"/>
  <c r="Q493" i="1"/>
  <c r="Q495" i="1"/>
  <c r="Q497" i="1"/>
  <c r="Q501" i="1"/>
  <c r="Q504" i="1"/>
  <c r="Q506" i="1"/>
  <c r="Q532" i="1"/>
  <c r="Q533" i="1"/>
  <c r="Q553" i="1"/>
  <c r="R59" i="3"/>
  <c r="Q59" i="3"/>
  <c r="P59" i="3"/>
  <c r="S59" i="3" s="1"/>
  <c r="R58" i="3"/>
  <c r="Q58" i="3"/>
  <c r="P58" i="3"/>
  <c r="S58" i="3" s="1"/>
  <c r="R57" i="3"/>
  <c r="Q57" i="3"/>
  <c r="P57" i="3"/>
  <c r="S57" i="3" s="1"/>
  <c r="R56" i="3"/>
  <c r="Q56" i="3"/>
  <c r="P56" i="3"/>
  <c r="S56" i="3" s="1"/>
  <c r="R55" i="3"/>
  <c r="Q55" i="3"/>
  <c r="P55" i="3"/>
  <c r="S55" i="3" s="1"/>
  <c r="R54" i="3"/>
  <c r="Q54" i="3"/>
  <c r="P54" i="3"/>
  <c r="S54" i="3" s="1"/>
  <c r="R53" i="3"/>
  <c r="Q53" i="3"/>
  <c r="P53" i="3"/>
  <c r="S53" i="3" s="1"/>
  <c r="R52" i="3"/>
  <c r="Q52" i="3"/>
  <c r="P52" i="3"/>
  <c r="S52" i="3" s="1"/>
  <c r="R51" i="3"/>
  <c r="Q51" i="3"/>
  <c r="P51" i="3"/>
  <c r="S51" i="3" s="1"/>
  <c r="R50" i="3"/>
  <c r="Q50" i="3"/>
  <c r="P50" i="3"/>
  <c r="S50" i="3" s="1"/>
  <c r="R49" i="3"/>
  <c r="Q49" i="3"/>
  <c r="P49" i="3"/>
  <c r="S49" i="3" s="1"/>
  <c r="R48" i="3"/>
  <c r="Q48" i="3"/>
  <c r="P48" i="3"/>
  <c r="S48" i="3" s="1"/>
  <c r="R47" i="3"/>
  <c r="Q47" i="3"/>
  <c r="P47" i="3"/>
  <c r="S47" i="3" s="1"/>
  <c r="R46" i="3"/>
  <c r="Q46" i="3"/>
  <c r="P46" i="3"/>
  <c r="S46" i="3" s="1"/>
  <c r="R45" i="3"/>
  <c r="Q45" i="3"/>
  <c r="P45" i="3"/>
  <c r="S45" i="3" s="1"/>
  <c r="R44" i="3"/>
  <c r="Q44" i="3"/>
  <c r="P44" i="3"/>
  <c r="S44" i="3" s="1"/>
  <c r="R43" i="3"/>
  <c r="Q43" i="3"/>
  <c r="P43" i="3"/>
  <c r="S43" i="3" s="1"/>
  <c r="R42" i="3"/>
  <c r="Q42" i="3"/>
  <c r="P42" i="3"/>
  <c r="S42" i="3" s="1"/>
  <c r="R41" i="3"/>
  <c r="Q41" i="3"/>
  <c r="P41" i="3"/>
  <c r="S41" i="3" s="1"/>
  <c r="R40" i="3"/>
  <c r="Q40" i="3"/>
  <c r="P40" i="3"/>
  <c r="S40" i="3" s="1"/>
  <c r="R39" i="3"/>
  <c r="Q39" i="3"/>
  <c r="P39" i="3"/>
  <c r="S39" i="3" s="1"/>
  <c r="R38" i="3"/>
  <c r="Q38" i="3"/>
  <c r="P38" i="3"/>
  <c r="S38" i="3" s="1"/>
  <c r="R37" i="3"/>
  <c r="Q37" i="3"/>
  <c r="P37" i="3"/>
  <c r="S37" i="3" s="1"/>
  <c r="R36" i="3"/>
  <c r="Q36" i="3"/>
  <c r="P36" i="3"/>
  <c r="S36" i="3" s="1"/>
  <c r="R35" i="3"/>
  <c r="Q35" i="3"/>
  <c r="P35" i="3"/>
  <c r="S35" i="3" s="1"/>
  <c r="R34" i="3"/>
  <c r="Q34" i="3"/>
  <c r="P34" i="3"/>
  <c r="S34" i="3" s="1"/>
  <c r="R33" i="3"/>
  <c r="Q33" i="3"/>
  <c r="P33" i="3"/>
  <c r="S33" i="3" s="1"/>
  <c r="R32" i="3"/>
  <c r="Q32" i="3"/>
  <c r="P32" i="3"/>
  <c r="S32" i="3" s="1"/>
  <c r="R31" i="3"/>
  <c r="Q31" i="3"/>
  <c r="P31" i="3"/>
  <c r="S31" i="3" s="1"/>
  <c r="R30" i="3"/>
  <c r="Q30" i="3"/>
  <c r="P30" i="3"/>
  <c r="S30" i="3" s="1"/>
  <c r="R29" i="3"/>
  <c r="Q29" i="3"/>
  <c r="P29" i="3"/>
  <c r="S29" i="3" s="1"/>
  <c r="R28" i="3"/>
  <c r="Q28" i="3"/>
  <c r="P28" i="3"/>
  <c r="S28" i="3" s="1"/>
  <c r="R27" i="3"/>
  <c r="Q27" i="3"/>
  <c r="P27" i="3"/>
  <c r="S27" i="3" s="1"/>
  <c r="R26" i="3"/>
  <c r="Q26" i="3"/>
  <c r="P26" i="3"/>
  <c r="S26" i="3" s="1"/>
  <c r="R25" i="3"/>
  <c r="Q25" i="3"/>
  <c r="P25" i="3"/>
  <c r="S25" i="3" s="1"/>
  <c r="R24" i="3"/>
  <c r="Q24" i="3"/>
  <c r="P24" i="3"/>
  <c r="S24" i="3" s="1"/>
  <c r="R23" i="3"/>
  <c r="Q23" i="3"/>
  <c r="P23" i="3"/>
  <c r="S23" i="3" s="1"/>
  <c r="R22" i="3"/>
  <c r="Q22" i="3"/>
  <c r="P22" i="3"/>
  <c r="S22" i="3" s="1"/>
  <c r="T22" i="3" s="1"/>
  <c r="R21" i="3"/>
  <c r="Q21" i="3"/>
  <c r="P21" i="3"/>
  <c r="S21" i="3" s="1"/>
  <c r="R20" i="3"/>
  <c r="Q20" i="3"/>
  <c r="P20" i="3"/>
  <c r="S20" i="3" s="1"/>
  <c r="R19" i="3"/>
  <c r="Q19" i="3"/>
  <c r="P19" i="3"/>
  <c r="S19" i="3" s="1"/>
  <c r="R18" i="3"/>
  <c r="Q18" i="3"/>
  <c r="P18" i="3"/>
  <c r="S18" i="3" s="1"/>
  <c r="R17" i="3"/>
  <c r="Q17" i="3"/>
  <c r="P17" i="3"/>
  <c r="S17" i="3" s="1"/>
  <c r="R16" i="3"/>
  <c r="Q16" i="3"/>
  <c r="P16" i="3"/>
  <c r="S16" i="3" s="1"/>
  <c r="R15" i="3"/>
  <c r="Q15" i="3"/>
  <c r="P15" i="3"/>
  <c r="S15" i="3" s="1"/>
  <c r="R14" i="3"/>
  <c r="Q14" i="3"/>
  <c r="P14" i="3"/>
  <c r="S14" i="3" s="1"/>
  <c r="R13" i="3"/>
  <c r="Q13" i="3"/>
  <c r="P13" i="3"/>
  <c r="S13" i="3" s="1"/>
  <c r="P12" i="3"/>
  <c r="S12" i="3" s="1"/>
  <c r="I12" i="3"/>
  <c r="R12" i="3" s="1"/>
  <c r="H12" i="3"/>
  <c r="Q12" i="3" s="1"/>
  <c r="P11" i="3"/>
  <c r="S11" i="3" s="1"/>
  <c r="I11" i="3"/>
  <c r="R11" i="3" s="1"/>
  <c r="H11" i="3"/>
  <c r="Q11" i="3" s="1"/>
  <c r="P10" i="3"/>
  <c r="S10" i="3" s="1"/>
  <c r="I10" i="3"/>
  <c r="R10" i="3" s="1"/>
  <c r="H10" i="3"/>
  <c r="Q10" i="3" s="1"/>
  <c r="R9" i="3"/>
  <c r="Q9" i="3"/>
  <c r="P9" i="3"/>
  <c r="S9" i="3" s="1"/>
  <c r="R8" i="3"/>
  <c r="Q8" i="3"/>
  <c r="P8" i="3"/>
  <c r="S8" i="3" s="1"/>
  <c r="R7" i="3"/>
  <c r="Q7" i="3"/>
  <c r="P7" i="3"/>
  <c r="S7" i="3" s="1"/>
  <c r="R6" i="3"/>
  <c r="Q6" i="3"/>
  <c r="P6" i="3"/>
  <c r="S6" i="3" s="1"/>
  <c r="R5" i="3"/>
  <c r="Q5" i="3"/>
  <c r="P5" i="3"/>
  <c r="S5" i="3" s="1"/>
  <c r="R4" i="3"/>
  <c r="Q4" i="3"/>
  <c r="P4" i="3"/>
  <c r="S4" i="3" s="1"/>
  <c r="Z17" i="1"/>
  <c r="Z18" i="1"/>
  <c r="X14" i="1"/>
  <c r="X15" i="1"/>
  <c r="X16" i="1"/>
  <c r="X17" i="1"/>
  <c r="X18" i="1"/>
  <c r="G16" i="9" l="1"/>
  <c r="G16" i="32"/>
  <c r="G16" i="31"/>
  <c r="G15" i="9"/>
  <c r="G15" i="31"/>
  <c r="G15" i="32"/>
  <c r="G18" i="9"/>
  <c r="G18" i="31"/>
  <c r="G18" i="32"/>
  <c r="G17" i="9"/>
  <c r="G17" i="32"/>
  <c r="G17" i="31"/>
  <c r="G19" i="9"/>
  <c r="G19" i="31"/>
  <c r="G19" i="32"/>
  <c r="T49" i="3"/>
  <c r="T52" i="3"/>
  <c r="T26" i="3"/>
  <c r="T36" i="3"/>
  <c r="T7" i="3"/>
  <c r="T34" i="3"/>
  <c r="T44" i="3"/>
  <c r="T6" i="3"/>
  <c r="T25" i="3"/>
  <c r="T29" i="3"/>
  <c r="T37" i="3"/>
  <c r="T56" i="3"/>
  <c r="T20" i="3"/>
  <c r="T32" i="3"/>
  <c r="T58" i="3"/>
  <c r="T17" i="3"/>
  <c r="T4" i="3"/>
  <c r="T23" i="3"/>
  <c r="T30" i="3"/>
  <c r="T50" i="3"/>
  <c r="T47" i="3"/>
  <c r="T14" i="3"/>
  <c r="T24" i="3"/>
  <c r="T27" i="3"/>
  <c r="T41" i="3"/>
  <c r="T54" i="3"/>
  <c r="T46" i="3"/>
  <c r="T40" i="3"/>
  <c r="T51" i="3"/>
  <c r="T11" i="3"/>
  <c r="T18" i="3"/>
  <c r="T15" i="3"/>
  <c r="T35" i="3"/>
  <c r="T9" i="3"/>
  <c r="T42" i="3"/>
  <c r="T39" i="3"/>
  <c r="T53" i="3"/>
  <c r="T59" i="3"/>
  <c r="T13" i="3"/>
  <c r="T57" i="3"/>
  <c r="T8" i="3"/>
  <c r="T31" i="3"/>
  <c r="T21" i="3"/>
  <c r="T28" i="3"/>
  <c r="T38" i="3"/>
  <c r="T48" i="3"/>
  <c r="T55" i="3"/>
  <c r="T5" i="3"/>
  <c r="T12" i="3"/>
  <c r="T45" i="3"/>
  <c r="T10" i="3"/>
  <c r="T16" i="3"/>
  <c r="T19" i="3"/>
  <c r="T43" i="3"/>
  <c r="T33" i="3"/>
  <c r="G20" i="9" l="1"/>
  <c r="G20" i="32"/>
  <c r="G20" i="31"/>
  <c r="T60" i="3"/>
  <c r="Z16" i="1"/>
  <c r="Z15" i="1"/>
  <c r="Z14" i="1"/>
  <c r="P499" i="1"/>
  <c r="P483" i="1"/>
  <c r="P479" i="1"/>
  <c r="P475" i="1"/>
  <c r="P473" i="1"/>
  <c r="P465" i="1"/>
  <c r="P459" i="1"/>
  <c r="P453" i="1"/>
  <c r="P449" i="1"/>
  <c r="P447" i="1"/>
  <c r="P443" i="1"/>
  <c r="P437" i="1"/>
  <c r="P435" i="1"/>
  <c r="P433" i="1"/>
  <c r="P431" i="1"/>
  <c r="P429" i="1"/>
  <c r="P427" i="1"/>
  <c r="P419" i="1"/>
  <c r="P413" i="1"/>
  <c r="P409" i="1"/>
  <c r="P407" i="1"/>
  <c r="P405" i="1"/>
  <c r="P387" i="1"/>
  <c r="P379" i="1"/>
  <c r="P375" i="1"/>
  <c r="P371" i="1"/>
  <c r="P367" i="1"/>
  <c r="P359" i="1"/>
  <c r="P355" i="1"/>
  <c r="P353" i="1"/>
  <c r="P349" i="1"/>
  <c r="P341" i="1"/>
  <c r="P339" i="1"/>
  <c r="P333" i="1"/>
  <c r="P323" i="1"/>
  <c r="P317" i="1"/>
  <c r="P315" i="1"/>
  <c r="P313" i="1"/>
  <c r="P311" i="1"/>
  <c r="P309" i="1"/>
  <c r="P307" i="1"/>
  <c r="P301" i="1"/>
  <c r="P293" i="1"/>
  <c r="P275" i="1"/>
  <c r="P273" i="1"/>
  <c r="P269" i="1"/>
  <c r="P267" i="1"/>
  <c r="P265" i="1"/>
  <c r="P263" i="1"/>
  <c r="P257" i="1"/>
  <c r="P255" i="1"/>
  <c r="P253" i="1"/>
  <c r="P115" i="1"/>
  <c r="P99" i="1"/>
  <c r="P91" i="1"/>
  <c r="P87" i="1"/>
  <c r="P85" i="1"/>
  <c r="P51" i="1"/>
  <c r="P49" i="1"/>
  <c r="P39" i="1"/>
  <c r="P37" i="1"/>
  <c r="P35" i="1"/>
  <c r="P27" i="1"/>
  <c r="P21" i="1"/>
  <c r="Q317" i="1" l="1"/>
  <c r="R317" i="1"/>
  <c r="R269" i="1"/>
  <c r="Q269" i="1"/>
  <c r="R447" i="1"/>
  <c r="Q447" i="1"/>
  <c r="R275" i="1"/>
  <c r="Q275" i="1"/>
  <c r="Q99" i="1"/>
  <c r="R99" i="1"/>
  <c r="R459" i="1"/>
  <c r="Q459" i="1"/>
  <c r="R301" i="1"/>
  <c r="Q301" i="1"/>
  <c r="Q353" i="1"/>
  <c r="R353" i="1"/>
  <c r="R419" i="1"/>
  <c r="Q419" i="1"/>
  <c r="Q465" i="1"/>
  <c r="R465" i="1"/>
  <c r="Q49" i="1"/>
  <c r="R49" i="1"/>
  <c r="Q85" i="1"/>
  <c r="R85" i="1"/>
  <c r="Q87" i="1"/>
  <c r="R87" i="1"/>
  <c r="R91" i="1"/>
  <c r="Q91" i="1"/>
  <c r="Q341" i="1"/>
  <c r="R341" i="1"/>
  <c r="R293" i="1"/>
  <c r="Q293" i="1"/>
  <c r="R349" i="1"/>
  <c r="Q349" i="1"/>
  <c r="R355" i="1"/>
  <c r="Q355" i="1"/>
  <c r="R427" i="1"/>
  <c r="Q427" i="1"/>
  <c r="R473" i="1"/>
  <c r="Q473" i="1"/>
  <c r="R379" i="1"/>
  <c r="Q379" i="1"/>
  <c r="Q405" i="1"/>
  <c r="R405" i="1"/>
  <c r="R449" i="1"/>
  <c r="Q449" i="1"/>
  <c r="R27" i="1"/>
  <c r="Q27" i="1"/>
  <c r="R265" i="1"/>
  <c r="Q265" i="1"/>
  <c r="R333" i="1"/>
  <c r="Q333" i="1"/>
  <c r="Q273" i="1"/>
  <c r="R273" i="1"/>
  <c r="Q453" i="1"/>
  <c r="R453" i="1"/>
  <c r="R307" i="1"/>
  <c r="Q307" i="1"/>
  <c r="R359" i="1"/>
  <c r="Q359" i="1"/>
  <c r="R475" i="1"/>
  <c r="Q475" i="1"/>
  <c r="Q255" i="1"/>
  <c r="R255" i="1"/>
  <c r="R311" i="1"/>
  <c r="Q311" i="1"/>
  <c r="R431" i="1"/>
  <c r="Q431" i="1"/>
  <c r="R257" i="1"/>
  <c r="Q257" i="1"/>
  <c r="R313" i="1"/>
  <c r="Q313" i="1"/>
  <c r="R371" i="1"/>
  <c r="Q371" i="1"/>
  <c r="R433" i="1"/>
  <c r="Q433" i="1"/>
  <c r="R483" i="1"/>
  <c r="Q483" i="1"/>
  <c r="R437" i="1"/>
  <c r="Q437" i="1"/>
  <c r="Q339" i="1"/>
  <c r="R339" i="1"/>
  <c r="R407" i="1"/>
  <c r="Q407" i="1"/>
  <c r="R409" i="1"/>
  <c r="Q409" i="1"/>
  <c r="R413" i="1"/>
  <c r="Q413" i="1"/>
  <c r="R115" i="1"/>
  <c r="Q115" i="1"/>
  <c r="R21" i="1"/>
  <c r="Q21" i="1"/>
  <c r="Q253" i="1"/>
  <c r="R253" i="1"/>
  <c r="R309" i="1"/>
  <c r="Q309" i="1"/>
  <c r="Q429" i="1"/>
  <c r="R429" i="1"/>
  <c r="Q35" i="1"/>
  <c r="R35" i="1"/>
  <c r="R367" i="1"/>
  <c r="Q367" i="1"/>
  <c r="R479" i="1"/>
  <c r="Q479" i="1"/>
  <c r="Q37" i="1"/>
  <c r="R37" i="1"/>
  <c r="R39" i="1"/>
  <c r="Q39" i="1"/>
  <c r="R263" i="1"/>
  <c r="Q263" i="1"/>
  <c r="Q315" i="1"/>
  <c r="R315" i="1"/>
  <c r="Q375" i="1"/>
  <c r="R375" i="1"/>
  <c r="R435" i="1"/>
  <c r="Q435" i="1"/>
  <c r="R499" i="1"/>
  <c r="Q499" i="1"/>
  <c r="R51" i="1"/>
  <c r="Q51" i="1"/>
  <c r="R267" i="1"/>
  <c r="Q267" i="1"/>
  <c r="R323" i="1"/>
  <c r="Q323" i="1"/>
  <c r="R387" i="1"/>
  <c r="Q387" i="1"/>
  <c r="R443" i="1"/>
  <c r="Q443" i="1"/>
  <c r="P547" i="1" l="1"/>
  <c r="R547" i="1" l="1"/>
  <c r="Q547" i="1"/>
  <c r="P546" i="1"/>
  <c r="R546" i="1" l="1"/>
  <c r="Q546" i="1"/>
  <c r="P545" i="1"/>
  <c r="P544" i="1"/>
  <c r="P543" i="1"/>
  <c r="P549" i="1"/>
  <c r="P548" i="1"/>
  <c r="P570" i="1"/>
  <c r="Q570" i="1" s="1"/>
  <c r="Q548" i="1" l="1"/>
  <c r="R548" i="1"/>
  <c r="R570" i="1"/>
  <c r="Q549" i="1"/>
  <c r="R549" i="1"/>
  <c r="R543" i="1"/>
  <c r="Q543" i="1"/>
  <c r="R544" i="1"/>
  <c r="Q544" i="1"/>
  <c r="R545" i="1"/>
  <c r="Q545" i="1"/>
  <c r="J6" i="1"/>
  <c r="L6" i="1"/>
  <c r="N6" i="1"/>
  <c r="I8" i="1"/>
  <c r="M8" i="1" s="1"/>
  <c r="L8" i="1"/>
  <c r="J10" i="1"/>
  <c r="L10" i="1"/>
  <c r="P10" i="1"/>
  <c r="J12" i="1"/>
  <c r="L12" i="1"/>
  <c r="N12" i="1"/>
  <c r="J14" i="1"/>
  <c r="L14" i="1"/>
  <c r="N14" i="1"/>
  <c r="J16" i="1"/>
  <c r="L16" i="1"/>
  <c r="P16" i="1"/>
  <c r="J18" i="1"/>
  <c r="L18" i="1"/>
  <c r="P18" i="1"/>
  <c r="J20" i="1"/>
  <c r="L20" i="1"/>
  <c r="P20" i="1"/>
  <c r="J22" i="1"/>
  <c r="L22" i="1"/>
  <c r="P22" i="1"/>
  <c r="J24" i="1"/>
  <c r="L24" i="1"/>
  <c r="P24" i="1"/>
  <c r="J26" i="1"/>
  <c r="L26" i="1"/>
  <c r="P26" i="1"/>
  <c r="J28" i="1"/>
  <c r="L28" i="1"/>
  <c r="P28" i="1"/>
  <c r="J30" i="1"/>
  <c r="L30" i="1"/>
  <c r="P30" i="1"/>
  <c r="J32" i="1"/>
  <c r="L32" i="1"/>
  <c r="P32" i="1"/>
  <c r="J34" i="1"/>
  <c r="L34" i="1"/>
  <c r="P34" i="1"/>
  <c r="J36" i="1"/>
  <c r="L36" i="1"/>
  <c r="P36" i="1"/>
  <c r="J38" i="1"/>
  <c r="L38" i="1"/>
  <c r="P38" i="1"/>
  <c r="J40" i="1"/>
  <c r="L40" i="1"/>
  <c r="P40" i="1"/>
  <c r="J42" i="1"/>
  <c r="L42" i="1"/>
  <c r="P42" i="1"/>
  <c r="J44" i="1"/>
  <c r="L44" i="1"/>
  <c r="P44" i="1"/>
  <c r="J46" i="1"/>
  <c r="L46" i="1"/>
  <c r="P46" i="1"/>
  <c r="J48" i="1"/>
  <c r="L48" i="1"/>
  <c r="P48" i="1"/>
  <c r="J50" i="1"/>
  <c r="L50" i="1"/>
  <c r="P50" i="1"/>
  <c r="J52" i="1"/>
  <c r="L52" i="1"/>
  <c r="P52" i="1"/>
  <c r="J54" i="1"/>
  <c r="L54" i="1"/>
  <c r="P54" i="1"/>
  <c r="J56" i="1"/>
  <c r="L56" i="1"/>
  <c r="P56" i="1"/>
  <c r="J58" i="1"/>
  <c r="L58" i="1"/>
  <c r="P58" i="1"/>
  <c r="J60" i="1"/>
  <c r="L60" i="1"/>
  <c r="P60" i="1"/>
  <c r="J62" i="1"/>
  <c r="L62" i="1"/>
  <c r="P62" i="1"/>
  <c r="J64" i="1"/>
  <c r="L64" i="1"/>
  <c r="P64" i="1"/>
  <c r="J66" i="1"/>
  <c r="L66" i="1"/>
  <c r="P66" i="1"/>
  <c r="J68" i="1"/>
  <c r="L68" i="1"/>
  <c r="P68" i="1"/>
  <c r="J70" i="1"/>
  <c r="L70" i="1"/>
  <c r="P70" i="1"/>
  <c r="J72" i="1"/>
  <c r="L72" i="1"/>
  <c r="P72" i="1"/>
  <c r="J74" i="1"/>
  <c r="L74" i="1"/>
  <c r="P74" i="1"/>
  <c r="J76" i="1"/>
  <c r="L76" i="1"/>
  <c r="P76" i="1"/>
  <c r="J78" i="1"/>
  <c r="L78" i="1"/>
  <c r="P78" i="1"/>
  <c r="J80" i="1"/>
  <c r="L80" i="1"/>
  <c r="P80" i="1"/>
  <c r="J84" i="1"/>
  <c r="L84" i="1"/>
  <c r="N84" i="1"/>
  <c r="I86" i="1"/>
  <c r="L86" i="1"/>
  <c r="J88" i="1"/>
  <c r="L88" i="1"/>
  <c r="N88" i="1"/>
  <c r="J90" i="1"/>
  <c r="L90" i="1"/>
  <c r="N90" i="1"/>
  <c r="J92" i="1"/>
  <c r="L92" i="1"/>
  <c r="P92" i="1"/>
  <c r="J94" i="1"/>
  <c r="L94" i="1"/>
  <c r="P94" i="1"/>
  <c r="J96" i="1"/>
  <c r="L96" i="1"/>
  <c r="P96" i="1"/>
  <c r="J98" i="1"/>
  <c r="L98" i="1"/>
  <c r="P98" i="1"/>
  <c r="J100" i="1"/>
  <c r="L100" i="1"/>
  <c r="P100" i="1"/>
  <c r="J102" i="1"/>
  <c r="L102" i="1"/>
  <c r="P102" i="1"/>
  <c r="J104" i="1"/>
  <c r="L104" i="1"/>
  <c r="P104" i="1"/>
  <c r="J106" i="1"/>
  <c r="L106" i="1"/>
  <c r="P106" i="1"/>
  <c r="J108" i="1"/>
  <c r="L108" i="1"/>
  <c r="P108" i="1"/>
  <c r="J110" i="1"/>
  <c r="L110" i="1"/>
  <c r="P110" i="1"/>
  <c r="J112" i="1"/>
  <c r="L112" i="1"/>
  <c r="P112" i="1"/>
  <c r="J114" i="1"/>
  <c r="L114" i="1"/>
  <c r="P114" i="1"/>
  <c r="J118" i="1"/>
  <c r="L118" i="1"/>
  <c r="P118" i="1"/>
  <c r="J120" i="1"/>
  <c r="L120" i="1"/>
  <c r="N120" i="1"/>
  <c r="J122" i="1"/>
  <c r="L122" i="1"/>
  <c r="N122" i="1"/>
  <c r="J124" i="1"/>
  <c r="L124" i="1"/>
  <c r="N124" i="1"/>
  <c r="J126" i="1"/>
  <c r="L126" i="1"/>
  <c r="N126" i="1"/>
  <c r="J128" i="1"/>
  <c r="L128" i="1"/>
  <c r="N128" i="1"/>
  <c r="J130" i="1"/>
  <c r="L130" i="1"/>
  <c r="N130" i="1"/>
  <c r="J132" i="1"/>
  <c r="L132" i="1"/>
  <c r="N132" i="1"/>
  <c r="J134" i="1"/>
  <c r="L134" i="1"/>
  <c r="N134" i="1"/>
  <c r="J136" i="1"/>
  <c r="L136" i="1"/>
  <c r="N136" i="1"/>
  <c r="J138" i="1"/>
  <c r="L138" i="1"/>
  <c r="N138" i="1"/>
  <c r="J140" i="1"/>
  <c r="L140" i="1"/>
  <c r="N140" i="1"/>
  <c r="J142" i="1"/>
  <c r="L142" i="1"/>
  <c r="N142" i="1"/>
  <c r="J144" i="1"/>
  <c r="L144" i="1"/>
  <c r="N144" i="1"/>
  <c r="J146" i="1"/>
  <c r="L146" i="1"/>
  <c r="N146" i="1"/>
  <c r="J148" i="1"/>
  <c r="L148" i="1"/>
  <c r="N148" i="1"/>
  <c r="J150" i="1"/>
  <c r="L150" i="1"/>
  <c r="N150" i="1"/>
  <c r="J152" i="1"/>
  <c r="L152" i="1"/>
  <c r="N152" i="1"/>
  <c r="J154" i="1"/>
  <c r="L154" i="1"/>
  <c r="N154" i="1"/>
  <c r="J156" i="1"/>
  <c r="L156" i="1"/>
  <c r="N156" i="1"/>
  <c r="J158" i="1"/>
  <c r="L158" i="1"/>
  <c r="N158" i="1"/>
  <c r="J160" i="1"/>
  <c r="L160" i="1"/>
  <c r="N160" i="1"/>
  <c r="J162" i="1"/>
  <c r="L162" i="1"/>
  <c r="N162" i="1"/>
  <c r="J164" i="1"/>
  <c r="L164" i="1"/>
  <c r="N164" i="1"/>
  <c r="J166" i="1"/>
  <c r="L166" i="1"/>
  <c r="N166" i="1"/>
  <c r="J168" i="1"/>
  <c r="L168" i="1"/>
  <c r="N168" i="1"/>
  <c r="J170" i="1"/>
  <c r="L170" i="1"/>
  <c r="N170" i="1"/>
  <c r="J172" i="1"/>
  <c r="L172" i="1"/>
  <c r="N172" i="1"/>
  <c r="J174" i="1"/>
  <c r="L174" i="1"/>
  <c r="N174" i="1"/>
  <c r="J176" i="1"/>
  <c r="L176" i="1"/>
  <c r="N176" i="1"/>
  <c r="J178" i="1"/>
  <c r="L178" i="1"/>
  <c r="N178" i="1"/>
  <c r="J180" i="1"/>
  <c r="L180" i="1"/>
  <c r="N180" i="1"/>
  <c r="J182" i="1"/>
  <c r="L182" i="1"/>
  <c r="N182" i="1"/>
  <c r="J184" i="1"/>
  <c r="L184" i="1"/>
  <c r="N184" i="1"/>
  <c r="J186" i="1"/>
  <c r="L186" i="1"/>
  <c r="N186" i="1"/>
  <c r="J188" i="1"/>
  <c r="L188" i="1"/>
  <c r="N188" i="1"/>
  <c r="J190" i="1"/>
  <c r="L190" i="1"/>
  <c r="N190" i="1"/>
  <c r="J192" i="1"/>
  <c r="L192" i="1"/>
  <c r="N192" i="1"/>
  <c r="J194" i="1"/>
  <c r="L194" i="1"/>
  <c r="N194" i="1"/>
  <c r="J196" i="1"/>
  <c r="L196" i="1"/>
  <c r="N196" i="1"/>
  <c r="J198" i="1"/>
  <c r="L198" i="1"/>
  <c r="N198" i="1"/>
  <c r="J200" i="1"/>
  <c r="L200" i="1"/>
  <c r="N200" i="1"/>
  <c r="J202" i="1"/>
  <c r="L202" i="1"/>
  <c r="N202" i="1"/>
  <c r="J204" i="1"/>
  <c r="L204" i="1"/>
  <c r="N204" i="1"/>
  <c r="J206" i="1"/>
  <c r="L206" i="1"/>
  <c r="N206" i="1"/>
  <c r="J208" i="1"/>
  <c r="L208" i="1"/>
  <c r="N208" i="1"/>
  <c r="J210" i="1"/>
  <c r="L210" i="1"/>
  <c r="N210" i="1"/>
  <c r="J212" i="1"/>
  <c r="L212" i="1"/>
  <c r="N212" i="1"/>
  <c r="J214" i="1"/>
  <c r="L214" i="1"/>
  <c r="N214" i="1"/>
  <c r="J216" i="1"/>
  <c r="L216" i="1"/>
  <c r="N216" i="1"/>
  <c r="J218" i="1"/>
  <c r="L218" i="1"/>
  <c r="N218" i="1"/>
  <c r="J220" i="1"/>
  <c r="L220" i="1"/>
  <c r="N220" i="1"/>
  <c r="J222" i="1"/>
  <c r="L222" i="1"/>
  <c r="N222" i="1"/>
  <c r="J224" i="1"/>
  <c r="L224" i="1"/>
  <c r="N224" i="1"/>
  <c r="J226" i="1"/>
  <c r="L226" i="1"/>
  <c r="N226" i="1"/>
  <c r="J228" i="1"/>
  <c r="L228" i="1"/>
  <c r="N228" i="1"/>
  <c r="J230" i="1"/>
  <c r="L230" i="1"/>
  <c r="N230" i="1"/>
  <c r="J232" i="1"/>
  <c r="L232" i="1"/>
  <c r="N232" i="1"/>
  <c r="J234" i="1"/>
  <c r="L234" i="1"/>
  <c r="N234" i="1"/>
  <c r="J236" i="1"/>
  <c r="L236" i="1"/>
  <c r="N236" i="1"/>
  <c r="J238" i="1"/>
  <c r="L238" i="1"/>
  <c r="N238" i="1"/>
  <c r="J240" i="1"/>
  <c r="L240" i="1"/>
  <c r="N240" i="1"/>
  <c r="J242" i="1"/>
  <c r="L242" i="1"/>
  <c r="N242" i="1"/>
  <c r="J244" i="1"/>
  <c r="L244" i="1"/>
  <c r="N244" i="1"/>
  <c r="J246" i="1"/>
  <c r="L246" i="1"/>
  <c r="N246" i="1"/>
  <c r="J248" i="1"/>
  <c r="L248" i="1"/>
  <c r="N248" i="1"/>
  <c r="J250" i="1"/>
  <c r="L250" i="1"/>
  <c r="P250" i="1"/>
  <c r="J252" i="1"/>
  <c r="L252" i="1"/>
  <c r="P252" i="1"/>
  <c r="J254" i="1"/>
  <c r="L254" i="1"/>
  <c r="P254" i="1"/>
  <c r="J256" i="1"/>
  <c r="L256" i="1"/>
  <c r="P256" i="1"/>
  <c r="J258" i="1"/>
  <c r="L258" i="1"/>
  <c r="N258" i="1"/>
  <c r="J262" i="1"/>
  <c r="L262" i="1"/>
  <c r="P262" i="1"/>
  <c r="J264" i="1"/>
  <c r="L264" i="1"/>
  <c r="P264" i="1"/>
  <c r="J266" i="1"/>
  <c r="L266" i="1"/>
  <c r="P266" i="1"/>
  <c r="J268" i="1"/>
  <c r="L268" i="1"/>
  <c r="P268" i="1"/>
  <c r="J270" i="1"/>
  <c r="L270" i="1"/>
  <c r="P270" i="1"/>
  <c r="J272" i="1"/>
  <c r="L272" i="1"/>
  <c r="P272" i="1"/>
  <c r="J274" i="1"/>
  <c r="L274" i="1"/>
  <c r="P274" i="1"/>
  <c r="J278" i="1"/>
  <c r="L278" i="1"/>
  <c r="P278" i="1"/>
  <c r="J280" i="1"/>
  <c r="L280" i="1"/>
  <c r="P280" i="1"/>
  <c r="J282" i="1"/>
  <c r="L282" i="1"/>
  <c r="P282" i="1"/>
  <c r="J284" i="1"/>
  <c r="L284" i="1"/>
  <c r="P284" i="1"/>
  <c r="J286" i="1"/>
  <c r="L286" i="1"/>
  <c r="P286" i="1"/>
  <c r="J288" i="1"/>
  <c r="L288" i="1"/>
  <c r="P288" i="1"/>
  <c r="J290" i="1"/>
  <c r="L290" i="1"/>
  <c r="P290" i="1"/>
  <c r="J292" i="1"/>
  <c r="L292" i="1"/>
  <c r="P292" i="1"/>
  <c r="J296" i="1"/>
  <c r="L296" i="1"/>
  <c r="P296" i="1"/>
  <c r="J298" i="1"/>
  <c r="L298" i="1"/>
  <c r="P298" i="1"/>
  <c r="J300" i="1"/>
  <c r="L300" i="1"/>
  <c r="P300" i="1"/>
  <c r="J304" i="1"/>
  <c r="L304" i="1"/>
  <c r="P304" i="1"/>
  <c r="J306" i="1"/>
  <c r="L306" i="1"/>
  <c r="N306" i="1"/>
  <c r="J308" i="1"/>
  <c r="L308" i="1"/>
  <c r="N308" i="1"/>
  <c r="J310" i="1"/>
  <c r="L310" i="1"/>
  <c r="N310" i="1"/>
  <c r="J312" i="1"/>
  <c r="L312" i="1"/>
  <c r="P312" i="1"/>
  <c r="J314" i="1"/>
  <c r="L314" i="1"/>
  <c r="N314" i="1"/>
  <c r="J316" i="1"/>
  <c r="L316" i="1"/>
  <c r="N316" i="1"/>
  <c r="J318" i="1"/>
  <c r="L318" i="1"/>
  <c r="N318" i="1"/>
  <c r="J320" i="1"/>
  <c r="L320" i="1"/>
  <c r="N320" i="1"/>
  <c r="J322" i="1"/>
  <c r="L322" i="1"/>
  <c r="N322" i="1"/>
  <c r="J324" i="1"/>
  <c r="L324" i="1"/>
  <c r="N324" i="1"/>
  <c r="J326" i="1"/>
  <c r="L326" i="1"/>
  <c r="N326" i="1"/>
  <c r="J328" i="1"/>
  <c r="L328" i="1"/>
  <c r="N328" i="1"/>
  <c r="J330" i="1"/>
  <c r="L330" i="1"/>
  <c r="N330" i="1"/>
  <c r="J332" i="1"/>
  <c r="L332" i="1"/>
  <c r="N332" i="1"/>
  <c r="J334" i="1"/>
  <c r="L334" i="1"/>
  <c r="N334" i="1"/>
  <c r="J336" i="1"/>
  <c r="L336" i="1"/>
  <c r="N336" i="1"/>
  <c r="J338" i="1"/>
  <c r="L338" i="1"/>
  <c r="N338" i="1"/>
  <c r="J340" i="1"/>
  <c r="L340" i="1"/>
  <c r="P340" i="1"/>
  <c r="J342" i="1"/>
  <c r="L342" i="1"/>
  <c r="N342" i="1"/>
  <c r="J344" i="1"/>
  <c r="L344" i="1"/>
  <c r="N344" i="1"/>
  <c r="J346" i="1"/>
  <c r="L346" i="1"/>
  <c r="P346" i="1"/>
  <c r="J348" i="1"/>
  <c r="L348" i="1"/>
  <c r="N348" i="1"/>
  <c r="J350" i="1"/>
  <c r="L350" i="1"/>
  <c r="N350" i="1"/>
  <c r="J352" i="1"/>
  <c r="L352" i="1"/>
  <c r="N352" i="1"/>
  <c r="J354" i="1"/>
  <c r="L354" i="1"/>
  <c r="N354" i="1"/>
  <c r="J356" i="1"/>
  <c r="L356" i="1"/>
  <c r="N356" i="1"/>
  <c r="J358" i="1"/>
  <c r="L358" i="1"/>
  <c r="P358" i="1"/>
  <c r="J360" i="1"/>
  <c r="L360" i="1"/>
  <c r="P360" i="1"/>
  <c r="J362" i="1"/>
  <c r="L362" i="1"/>
  <c r="P362" i="1"/>
  <c r="J364" i="1"/>
  <c r="L364" i="1"/>
  <c r="N364" i="1"/>
  <c r="J366" i="1"/>
  <c r="L366" i="1"/>
  <c r="P366" i="1"/>
  <c r="J368" i="1"/>
  <c r="L368" i="1"/>
  <c r="P368" i="1"/>
  <c r="J370" i="1"/>
  <c r="L370" i="1"/>
  <c r="P370" i="1"/>
  <c r="J372" i="1"/>
  <c r="L372" i="1"/>
  <c r="N372" i="1"/>
  <c r="J374" i="1"/>
  <c r="L374" i="1"/>
  <c r="P374" i="1"/>
  <c r="J376" i="1"/>
  <c r="L376" i="1"/>
  <c r="N376" i="1"/>
  <c r="J378" i="1"/>
  <c r="L378" i="1"/>
  <c r="P378" i="1"/>
  <c r="J380" i="1"/>
  <c r="L380" i="1"/>
  <c r="P380" i="1"/>
  <c r="J382" i="1"/>
  <c r="L382" i="1"/>
  <c r="P382" i="1"/>
  <c r="J386" i="1"/>
  <c r="L386" i="1"/>
  <c r="P386" i="1"/>
  <c r="J388" i="1"/>
  <c r="L388" i="1"/>
  <c r="P388" i="1"/>
  <c r="J390" i="1"/>
  <c r="L390" i="1"/>
  <c r="P390" i="1"/>
  <c r="J392" i="1"/>
  <c r="L392" i="1"/>
  <c r="P392" i="1"/>
  <c r="J394" i="1"/>
  <c r="L394" i="1"/>
  <c r="P394" i="1"/>
  <c r="J396" i="1"/>
  <c r="L396" i="1"/>
  <c r="P396" i="1"/>
  <c r="J398" i="1"/>
  <c r="L398" i="1"/>
  <c r="P398" i="1"/>
  <c r="J400" i="1"/>
  <c r="L400" i="1"/>
  <c r="P400" i="1"/>
  <c r="J402" i="1"/>
  <c r="L402" i="1"/>
  <c r="P402" i="1"/>
  <c r="J404" i="1"/>
  <c r="L404" i="1"/>
  <c r="P404" i="1"/>
  <c r="J406" i="1"/>
  <c r="L406" i="1"/>
  <c r="N406" i="1"/>
  <c r="J408" i="1"/>
  <c r="L408" i="1"/>
  <c r="N408" i="1"/>
  <c r="J410" i="1"/>
  <c r="L410" i="1"/>
  <c r="N410" i="1"/>
  <c r="J412" i="1"/>
  <c r="L412" i="1"/>
  <c r="P412" i="1"/>
  <c r="J414" i="1"/>
  <c r="L414" i="1"/>
  <c r="N414" i="1"/>
  <c r="J416" i="1"/>
  <c r="L416" i="1"/>
  <c r="N416" i="1"/>
  <c r="J418" i="1"/>
  <c r="L418" i="1"/>
  <c r="P418" i="1"/>
  <c r="J420" i="1"/>
  <c r="L420" i="1"/>
  <c r="P420" i="1"/>
  <c r="J422" i="1"/>
  <c r="L422" i="1"/>
  <c r="P422" i="1"/>
  <c r="J426" i="1"/>
  <c r="L426" i="1"/>
  <c r="P426" i="1"/>
  <c r="J428" i="1"/>
  <c r="L428" i="1"/>
  <c r="P428" i="1"/>
  <c r="J430" i="1"/>
  <c r="L430" i="1"/>
  <c r="P430" i="1"/>
  <c r="J432" i="1"/>
  <c r="L432" i="1"/>
  <c r="P432" i="1"/>
  <c r="J434" i="1"/>
  <c r="L434" i="1"/>
  <c r="P434" i="1"/>
  <c r="J436" i="1"/>
  <c r="L436" i="1"/>
  <c r="P436" i="1"/>
  <c r="J438" i="1"/>
  <c r="L438" i="1"/>
  <c r="P438" i="1"/>
  <c r="J440" i="1"/>
  <c r="L440" i="1"/>
  <c r="P440" i="1"/>
  <c r="J442" i="1"/>
  <c r="L442" i="1"/>
  <c r="N442" i="1"/>
  <c r="J444" i="1"/>
  <c r="L444" i="1"/>
  <c r="N444" i="1"/>
  <c r="J446" i="1"/>
  <c r="L446" i="1"/>
  <c r="P446" i="1"/>
  <c r="I448" i="1"/>
  <c r="M448" i="1" s="1"/>
  <c r="L448" i="1"/>
  <c r="P448" i="1"/>
  <c r="J450" i="1"/>
  <c r="L450" i="1"/>
  <c r="N450" i="1"/>
  <c r="J452" i="1"/>
  <c r="L452" i="1"/>
  <c r="N452" i="1"/>
  <c r="J454" i="1"/>
  <c r="L454" i="1"/>
  <c r="N454" i="1"/>
  <c r="J456" i="1"/>
  <c r="L456" i="1"/>
  <c r="N456" i="1"/>
  <c r="J458" i="1"/>
  <c r="L458" i="1"/>
  <c r="N458" i="1"/>
  <c r="J460" i="1"/>
  <c r="L460" i="1"/>
  <c r="N460" i="1"/>
  <c r="J462" i="1"/>
  <c r="L462" i="1"/>
  <c r="N462" i="1"/>
  <c r="J464" i="1"/>
  <c r="L464" i="1"/>
  <c r="P464" i="1"/>
  <c r="J466" i="1"/>
  <c r="L466" i="1"/>
  <c r="P466" i="1"/>
  <c r="J468" i="1"/>
  <c r="L468" i="1"/>
  <c r="P468" i="1"/>
  <c r="J470" i="1"/>
  <c r="L470" i="1"/>
  <c r="N470" i="1"/>
  <c r="J472" i="1"/>
  <c r="L472" i="1"/>
  <c r="P472" i="1"/>
  <c r="J474" i="1"/>
  <c r="L474" i="1"/>
  <c r="N474" i="1"/>
  <c r="J476" i="1"/>
  <c r="L476" i="1"/>
  <c r="N476" i="1"/>
  <c r="J478" i="1"/>
  <c r="L478" i="1"/>
  <c r="N478" i="1"/>
  <c r="J480" i="1"/>
  <c r="L480" i="1"/>
  <c r="P480" i="1"/>
  <c r="J482" i="1"/>
  <c r="L482" i="1"/>
  <c r="P482" i="1"/>
  <c r="J484" i="1"/>
  <c r="L484" i="1"/>
  <c r="N484" i="1"/>
  <c r="J486" i="1"/>
  <c r="L486" i="1"/>
  <c r="N486" i="1"/>
  <c r="J488" i="1"/>
  <c r="L488" i="1"/>
  <c r="N488" i="1"/>
  <c r="J490" i="1"/>
  <c r="L490" i="1"/>
  <c r="N490" i="1"/>
  <c r="J492" i="1"/>
  <c r="L492" i="1"/>
  <c r="N492" i="1"/>
  <c r="J494" i="1"/>
  <c r="L494" i="1"/>
  <c r="N494" i="1"/>
  <c r="J496" i="1"/>
  <c r="L496" i="1"/>
  <c r="N496" i="1"/>
  <c r="J498" i="1"/>
  <c r="L498" i="1"/>
  <c r="P498" i="1"/>
  <c r="J500" i="1"/>
  <c r="L500" i="1"/>
  <c r="N500" i="1"/>
  <c r="L503" i="1"/>
  <c r="N503" i="1"/>
  <c r="J505" i="1"/>
  <c r="L505" i="1"/>
  <c r="P505" i="1"/>
  <c r="P534" i="1"/>
  <c r="P535" i="1"/>
  <c r="P536" i="1"/>
  <c r="P554" i="1"/>
  <c r="P555" i="1"/>
  <c r="Q555" i="1" s="1"/>
  <c r="P556" i="1"/>
  <c r="Q556" i="1" s="1"/>
  <c r="P557" i="1"/>
  <c r="Q557" i="1" s="1"/>
  <c r="P558" i="1"/>
  <c r="Q558" i="1" s="1"/>
  <c r="P537" i="1"/>
  <c r="P538" i="1"/>
  <c r="P573" i="1"/>
  <c r="P564" i="1"/>
  <c r="P565" i="1"/>
  <c r="Q565" i="1" s="1"/>
  <c r="P568" i="1"/>
  <c r="P539" i="1"/>
  <c r="P540" i="1"/>
  <c r="P559" i="1"/>
  <c r="Q559" i="1" s="1"/>
  <c r="P560" i="1"/>
  <c r="Q560" i="1" s="1"/>
  <c r="P561" i="1"/>
  <c r="Q561" i="1" s="1"/>
  <c r="P541" i="1"/>
  <c r="P542" i="1"/>
  <c r="AB8" i="1" l="1"/>
  <c r="F8" i="32" s="1"/>
  <c r="AA8" i="1"/>
  <c r="AA9" i="1"/>
  <c r="AB9" i="1"/>
  <c r="F9" i="32" s="1"/>
  <c r="AB12" i="1"/>
  <c r="F12" i="32" s="1"/>
  <c r="AB13" i="1"/>
  <c r="F13" i="32" s="1"/>
  <c r="AA12" i="1"/>
  <c r="AB10" i="1"/>
  <c r="F10" i="32" s="1"/>
  <c r="AA10" i="1"/>
  <c r="AB7" i="1"/>
  <c r="F7" i="32" s="1"/>
  <c r="AB11" i="1"/>
  <c r="F11" i="32" s="1"/>
  <c r="AA7" i="1"/>
  <c r="AA11" i="1"/>
  <c r="AB6" i="1"/>
  <c r="F6" i="32" s="1"/>
  <c r="W18" i="1"/>
  <c r="P552" i="1"/>
  <c r="P571" i="1"/>
  <c r="Q571" i="1" s="1"/>
  <c r="Q568" i="1"/>
  <c r="Y15" i="1" s="1"/>
  <c r="W15" i="1"/>
  <c r="W14" i="1"/>
  <c r="Q564" i="1"/>
  <c r="Y16" i="1" s="1"/>
  <c r="W16" i="1"/>
  <c r="P574" i="1"/>
  <c r="Q573" i="1"/>
  <c r="Y17" i="1" s="1"/>
  <c r="P562" i="1"/>
  <c r="Q562" i="1" s="1"/>
  <c r="P566" i="1"/>
  <c r="Q566" i="1" s="1"/>
  <c r="L507" i="1"/>
  <c r="M86" i="1"/>
  <c r="N86" i="1" s="1"/>
  <c r="P302" i="1"/>
  <c r="Q538" i="1"/>
  <c r="R538" i="1"/>
  <c r="W17" i="1"/>
  <c r="R573" i="1"/>
  <c r="R556" i="1"/>
  <c r="R561" i="1"/>
  <c r="R541" i="1"/>
  <c r="Q541" i="1"/>
  <c r="R560" i="1"/>
  <c r="Q537" i="1"/>
  <c r="R537" i="1"/>
  <c r="R555" i="1"/>
  <c r="R534" i="1"/>
  <c r="Q534" i="1"/>
  <c r="R559" i="1"/>
  <c r="R540" i="1"/>
  <c r="Q540" i="1"/>
  <c r="Q503" i="1"/>
  <c r="R503" i="1"/>
  <c r="R539" i="1"/>
  <c r="Q539" i="1"/>
  <c r="R558" i="1"/>
  <c r="R554" i="1"/>
  <c r="Q554" i="1"/>
  <c r="Y18" i="1" s="1"/>
  <c r="R535" i="1"/>
  <c r="Q535" i="1"/>
  <c r="R568" i="1"/>
  <c r="R542" i="1"/>
  <c r="Q542" i="1"/>
  <c r="R565" i="1"/>
  <c r="R564" i="1"/>
  <c r="R557" i="1"/>
  <c r="Q536" i="1"/>
  <c r="R536" i="1"/>
  <c r="W8" i="1"/>
  <c r="W10" i="1"/>
  <c r="W9" i="1"/>
  <c r="W11" i="1"/>
  <c r="P294" i="1"/>
  <c r="P276" i="1"/>
  <c r="P348" i="1"/>
  <c r="Q348" i="1" s="1"/>
  <c r="N98" i="1"/>
  <c r="N390" i="1"/>
  <c r="P408" i="1"/>
  <c r="Q408" i="1" s="1"/>
  <c r="N382" i="1"/>
  <c r="P246" i="1"/>
  <c r="Q246" i="1" s="1"/>
  <c r="N102" i="1"/>
  <c r="R102" i="1" s="1"/>
  <c r="N78" i="1"/>
  <c r="N54" i="1"/>
  <c r="R54" i="1" s="1"/>
  <c r="N30" i="1"/>
  <c r="R30" i="1" s="1"/>
  <c r="N438" i="1"/>
  <c r="R438" i="1" s="1"/>
  <c r="N374" i="1"/>
  <c r="R374" i="1" s="1"/>
  <c r="P442" i="1"/>
  <c r="Q442" i="1" s="1"/>
  <c r="N432" i="1"/>
  <c r="R432" i="1" s="1"/>
  <c r="N278" i="1"/>
  <c r="R278" i="1" s="1"/>
  <c r="N446" i="1"/>
  <c r="N412" i="1"/>
  <c r="N394" i="1"/>
  <c r="R394" i="1" s="1"/>
  <c r="N288" i="1"/>
  <c r="R288" i="1" s="1"/>
  <c r="N262" i="1"/>
  <c r="R262" i="1" s="1"/>
  <c r="N112" i="1"/>
  <c r="Q112" i="1" s="1"/>
  <c r="N64" i="1"/>
  <c r="Q64" i="1" s="1"/>
  <c r="N40" i="1"/>
  <c r="Q40" i="1" s="1"/>
  <c r="N16" i="1"/>
  <c r="R16" i="1" s="1"/>
  <c r="N422" i="1"/>
  <c r="R422" i="1" s="1"/>
  <c r="N370" i="1"/>
  <c r="R370" i="1" s="1"/>
  <c r="N296" i="1"/>
  <c r="R296" i="1" s="1"/>
  <c r="N252" i="1"/>
  <c r="R252" i="1" s="1"/>
  <c r="P86" i="1"/>
  <c r="N46" i="1"/>
  <c r="Q46" i="1" s="1"/>
  <c r="N434" i="1"/>
  <c r="Q434" i="1" s="1"/>
  <c r="P414" i="1"/>
  <c r="Q414" i="1" s="1"/>
  <c r="N386" i="1"/>
  <c r="R386" i="1" s="1"/>
  <c r="N340" i="1"/>
  <c r="P308" i="1"/>
  <c r="Q308" i="1" s="1"/>
  <c r="N280" i="1"/>
  <c r="R280" i="1" s="1"/>
  <c r="N104" i="1"/>
  <c r="R104" i="1" s="1"/>
  <c r="N80" i="1"/>
  <c r="Q80" i="1" s="1"/>
  <c r="N56" i="1"/>
  <c r="R56" i="1" s="1"/>
  <c r="N32" i="1"/>
  <c r="R32" i="1" s="1"/>
  <c r="N480" i="1"/>
  <c r="N404" i="1"/>
  <c r="Q404" i="1" s="1"/>
  <c r="N360" i="1"/>
  <c r="Q360" i="1" s="1"/>
  <c r="N74" i="1"/>
  <c r="R74" i="1" s="1"/>
  <c r="N26" i="1"/>
  <c r="R26" i="1" s="1"/>
  <c r="N400" i="1"/>
  <c r="R400" i="1" s="1"/>
  <c r="N22" i="1"/>
  <c r="Q22" i="1" s="1"/>
  <c r="N464" i="1"/>
  <c r="R464" i="1" s="1"/>
  <c r="P444" i="1"/>
  <c r="Q444" i="1" s="1"/>
  <c r="N418" i="1"/>
  <c r="R418" i="1" s="1"/>
  <c r="P406" i="1"/>
  <c r="Q406" i="1" s="1"/>
  <c r="N396" i="1"/>
  <c r="N366" i="1"/>
  <c r="R366" i="1" s="1"/>
  <c r="N312" i="1"/>
  <c r="Q312" i="1" s="1"/>
  <c r="N290" i="1"/>
  <c r="Q290" i="1" s="1"/>
  <c r="N264" i="1"/>
  <c r="R264" i="1" s="1"/>
  <c r="N114" i="1"/>
  <c r="Q114" i="1" s="1"/>
  <c r="N66" i="1"/>
  <c r="Q66" i="1" s="1"/>
  <c r="N42" i="1"/>
  <c r="Q42" i="1" s="1"/>
  <c r="N18" i="1"/>
  <c r="Q18" i="1" s="1"/>
  <c r="P14" i="1"/>
  <c r="Q14" i="1" s="1"/>
  <c r="N380" i="1"/>
  <c r="N362" i="1"/>
  <c r="R362" i="1" s="1"/>
  <c r="N304" i="1"/>
  <c r="N274" i="1"/>
  <c r="P120" i="1"/>
  <c r="Q120" i="1" s="1"/>
  <c r="N100" i="1"/>
  <c r="Q100" i="1" s="1"/>
  <c r="N76" i="1"/>
  <c r="N52" i="1"/>
  <c r="N28" i="1"/>
  <c r="N378" i="1"/>
  <c r="Q378" i="1" s="1"/>
  <c r="P356" i="1"/>
  <c r="Q356" i="1" s="1"/>
  <c r="N300" i="1"/>
  <c r="R300" i="1" s="1"/>
  <c r="N50" i="1"/>
  <c r="R50" i="1" s="1"/>
  <c r="N60" i="1"/>
  <c r="R60" i="1" s="1"/>
  <c r="N36" i="1"/>
  <c r="R36" i="1" s="1"/>
  <c r="N440" i="1"/>
  <c r="R440" i="1" s="1"/>
  <c r="N392" i="1"/>
  <c r="Q392" i="1" s="1"/>
  <c r="P354" i="1"/>
  <c r="Q354" i="1" s="1"/>
  <c r="P350" i="1"/>
  <c r="Q350" i="1" s="1"/>
  <c r="N286" i="1"/>
  <c r="R286" i="1" s="1"/>
  <c r="N110" i="1"/>
  <c r="R110" i="1" s="1"/>
  <c r="N62" i="1"/>
  <c r="R62" i="1" s="1"/>
  <c r="N38" i="1"/>
  <c r="R38" i="1" s="1"/>
  <c r="N10" i="1"/>
  <c r="R10" i="1" s="1"/>
  <c r="N256" i="1"/>
  <c r="N472" i="1"/>
  <c r="R472" i="1" s="1"/>
  <c r="N284" i="1"/>
  <c r="R284" i="1" s="1"/>
  <c r="N108" i="1"/>
  <c r="R108" i="1" s="1"/>
  <c r="N268" i="1"/>
  <c r="R268" i="1" s="1"/>
  <c r="N94" i="1"/>
  <c r="R94" i="1" s="1"/>
  <c r="N482" i="1"/>
  <c r="Q482" i="1" s="1"/>
  <c r="N426" i="1"/>
  <c r="R426" i="1" s="1"/>
  <c r="N402" i="1"/>
  <c r="Q402" i="1" s="1"/>
  <c r="N358" i="1"/>
  <c r="R358" i="1" s="1"/>
  <c r="P342" i="1"/>
  <c r="Q342" i="1" s="1"/>
  <c r="N298" i="1"/>
  <c r="R298" i="1" s="1"/>
  <c r="N270" i="1"/>
  <c r="Q270" i="1" s="1"/>
  <c r="N254" i="1"/>
  <c r="R254" i="1" s="1"/>
  <c r="N96" i="1"/>
  <c r="N72" i="1"/>
  <c r="N48" i="1"/>
  <c r="Q48" i="1" s="1"/>
  <c r="N24" i="1"/>
  <c r="Q24" i="1" s="1"/>
  <c r="N505" i="1"/>
  <c r="R505" i="1" s="1"/>
  <c r="N428" i="1"/>
  <c r="R428" i="1" s="1"/>
  <c r="N272" i="1"/>
  <c r="Q272" i="1" s="1"/>
  <c r="N468" i="1"/>
  <c r="P90" i="1"/>
  <c r="Q90" i="1" s="1"/>
  <c r="N70" i="1"/>
  <c r="N498" i="1"/>
  <c r="N430" i="1"/>
  <c r="Q430" i="1" s="1"/>
  <c r="N448" i="1"/>
  <c r="R448" i="1" s="1"/>
  <c r="N436" i="1"/>
  <c r="R436" i="1" s="1"/>
  <c r="N388" i="1"/>
  <c r="N346" i="1"/>
  <c r="R346" i="1" s="1"/>
  <c r="P338" i="1"/>
  <c r="Q338" i="1" s="1"/>
  <c r="P334" i="1"/>
  <c r="Q334" i="1" s="1"/>
  <c r="P330" i="1"/>
  <c r="Q330" i="1" s="1"/>
  <c r="P326" i="1"/>
  <c r="Q326" i="1" s="1"/>
  <c r="P318" i="1"/>
  <c r="Q318" i="1" s="1"/>
  <c r="P314" i="1"/>
  <c r="Q314" i="1" s="1"/>
  <c r="N282" i="1"/>
  <c r="R282" i="1" s="1"/>
  <c r="N106" i="1"/>
  <c r="R106" i="1" s="1"/>
  <c r="P88" i="1"/>
  <c r="Q88" i="1" s="1"/>
  <c r="N58" i="1"/>
  <c r="R58" i="1" s="1"/>
  <c r="N34" i="1"/>
  <c r="R34" i="1" s="1"/>
  <c r="P496" i="1"/>
  <c r="Q496" i="1" s="1"/>
  <c r="P488" i="1"/>
  <c r="Q488" i="1" s="1"/>
  <c r="N466" i="1"/>
  <c r="R466" i="1" s="1"/>
  <c r="P450" i="1"/>
  <c r="Q450" i="1" s="1"/>
  <c r="N420" i="1"/>
  <c r="N398" i="1"/>
  <c r="N368" i="1"/>
  <c r="Q368" i="1" s="1"/>
  <c r="N292" i="1"/>
  <c r="Q292" i="1" s="1"/>
  <c r="N266" i="1"/>
  <c r="R266" i="1" s="1"/>
  <c r="N250" i="1"/>
  <c r="P176" i="1"/>
  <c r="Q176" i="1" s="1"/>
  <c r="N118" i="1"/>
  <c r="Q118" i="1" s="1"/>
  <c r="N92" i="1"/>
  <c r="Q92" i="1" s="1"/>
  <c r="N68" i="1"/>
  <c r="R68" i="1" s="1"/>
  <c r="N44" i="1"/>
  <c r="Q44" i="1" s="1"/>
  <c r="N20" i="1"/>
  <c r="R20" i="1" s="1"/>
  <c r="J448" i="1"/>
  <c r="AA13" i="1" s="1"/>
  <c r="J8" i="1"/>
  <c r="N8" i="1"/>
  <c r="J86" i="1"/>
  <c r="H18" i="9" l="1"/>
  <c r="E16" i="33" s="1"/>
  <c r="H18" i="31"/>
  <c r="H18" i="32"/>
  <c r="H19" i="9"/>
  <c r="E17" i="33" s="1"/>
  <c r="H19" i="31"/>
  <c r="H19" i="32"/>
  <c r="E12" i="9"/>
  <c r="E12" i="32"/>
  <c r="E12" i="31"/>
  <c r="E11" i="9"/>
  <c r="E11" i="32"/>
  <c r="E11" i="31"/>
  <c r="H8" i="9"/>
  <c r="E6" i="33" s="1"/>
  <c r="H8" i="32"/>
  <c r="H8" i="31"/>
  <c r="E13" i="9"/>
  <c r="E13" i="31"/>
  <c r="E13" i="32"/>
  <c r="H15" i="9"/>
  <c r="E13" i="33" s="1"/>
  <c r="H15" i="31"/>
  <c r="H15" i="32"/>
  <c r="E7" i="9"/>
  <c r="E7" i="32"/>
  <c r="E7" i="31"/>
  <c r="H11" i="9"/>
  <c r="E9" i="33" s="1"/>
  <c r="H11" i="32"/>
  <c r="H11" i="31"/>
  <c r="H16" i="9"/>
  <c r="E14" i="33" s="1"/>
  <c r="H16" i="31"/>
  <c r="H16" i="32"/>
  <c r="E9" i="9"/>
  <c r="E9" i="32"/>
  <c r="E9" i="31"/>
  <c r="H9" i="9"/>
  <c r="E7" i="33" s="1"/>
  <c r="H9" i="31"/>
  <c r="H9" i="32"/>
  <c r="E8" i="9"/>
  <c r="E8" i="32"/>
  <c r="E8" i="31"/>
  <c r="H17" i="9"/>
  <c r="E15" i="33" s="1"/>
  <c r="H17" i="32"/>
  <c r="H17" i="31"/>
  <c r="H10" i="9"/>
  <c r="E8" i="33" s="1"/>
  <c r="H10" i="31"/>
  <c r="H10" i="32"/>
  <c r="E10" i="9"/>
  <c r="E10" i="31"/>
  <c r="E10" i="32"/>
  <c r="F14" i="32"/>
  <c r="F21" i="32" s="1"/>
  <c r="F22" i="32" s="1"/>
  <c r="F10" i="9"/>
  <c r="F10" i="31"/>
  <c r="F13" i="9"/>
  <c r="F13" i="31"/>
  <c r="F12" i="9"/>
  <c r="F12" i="31"/>
  <c r="F9" i="9"/>
  <c r="F9" i="31"/>
  <c r="F6" i="9"/>
  <c r="F6" i="31"/>
  <c r="F11" i="9"/>
  <c r="F11" i="31"/>
  <c r="F7" i="9"/>
  <c r="F7" i="31"/>
  <c r="F8" i="9"/>
  <c r="F8" i="31"/>
  <c r="F7" i="6"/>
  <c r="C13" i="10"/>
  <c r="J16" i="9"/>
  <c r="I16" i="9"/>
  <c r="C14" i="10"/>
  <c r="C17" i="10"/>
  <c r="J19" i="9"/>
  <c r="I19" i="9"/>
  <c r="L576" i="1"/>
  <c r="C10" i="8"/>
  <c r="G16" i="6"/>
  <c r="E11" i="6"/>
  <c r="G14" i="6"/>
  <c r="G8" i="6"/>
  <c r="G9" i="6"/>
  <c r="E9" i="6"/>
  <c r="G15" i="6"/>
  <c r="G7" i="6"/>
  <c r="E12" i="6"/>
  <c r="G10" i="6"/>
  <c r="G18" i="6"/>
  <c r="E8" i="6"/>
  <c r="E7" i="6"/>
  <c r="G17" i="6"/>
  <c r="E10" i="6"/>
  <c r="E6" i="6"/>
  <c r="F10" i="6"/>
  <c r="F6" i="6"/>
  <c r="F9" i="6"/>
  <c r="F12" i="6"/>
  <c r="F11" i="6"/>
  <c r="F8" i="6"/>
  <c r="F5" i="6"/>
  <c r="AA6" i="1"/>
  <c r="P575" i="1"/>
  <c r="Q575" i="1"/>
  <c r="Y14" i="1"/>
  <c r="R575" i="1"/>
  <c r="J507" i="1"/>
  <c r="N507" i="1"/>
  <c r="N576" i="1" s="1"/>
  <c r="Q86" i="1"/>
  <c r="R308" i="1"/>
  <c r="Q374" i="1"/>
  <c r="Q26" i="1"/>
  <c r="Q400" i="1"/>
  <c r="Q266" i="1"/>
  <c r="Q16" i="1"/>
  <c r="R350" i="1"/>
  <c r="Q62" i="1"/>
  <c r="R14" i="1"/>
  <c r="Q262" i="1"/>
  <c r="Q102" i="1"/>
  <c r="Q438" i="1"/>
  <c r="R496" i="1"/>
  <c r="R314" i="1"/>
  <c r="Q358" i="1"/>
  <c r="R90" i="1"/>
  <c r="R356" i="1"/>
  <c r="R326" i="1"/>
  <c r="R86" i="1"/>
  <c r="R406" i="1"/>
  <c r="Q362" i="1"/>
  <c r="R330" i="1"/>
  <c r="R72" i="1"/>
  <c r="R274" i="1"/>
  <c r="R480" i="1"/>
  <c r="R412" i="1"/>
  <c r="R382" i="1"/>
  <c r="Q288" i="1"/>
  <c r="Q20" i="1"/>
  <c r="Q296" i="1"/>
  <c r="Q106" i="1"/>
  <c r="Q436" i="1"/>
  <c r="Q298" i="1"/>
  <c r="Q60" i="1"/>
  <c r="Q286" i="1"/>
  <c r="Q264" i="1"/>
  <c r="Q268" i="1"/>
  <c r="Q104" i="1"/>
  <c r="Q386" i="1"/>
  <c r="R388" i="1"/>
  <c r="R396" i="1"/>
  <c r="R430" i="1"/>
  <c r="R390" i="1"/>
  <c r="R318" i="1"/>
  <c r="R442" i="1"/>
  <c r="Q68" i="1"/>
  <c r="R354" i="1"/>
  <c r="Q72" i="1"/>
  <c r="Q390" i="1"/>
  <c r="R48" i="1"/>
  <c r="R312" i="1"/>
  <c r="R96" i="1"/>
  <c r="R304" i="1"/>
  <c r="R446" i="1"/>
  <c r="R292" i="1"/>
  <c r="R498" i="1"/>
  <c r="R270" i="1"/>
  <c r="R256" i="1"/>
  <c r="R380" i="1"/>
  <c r="R80" i="1"/>
  <c r="R98" i="1"/>
  <c r="Q50" i="1"/>
  <c r="Q252" i="1"/>
  <c r="R176" i="1"/>
  <c r="Q96" i="1"/>
  <c r="Q10" i="1"/>
  <c r="R414" i="1"/>
  <c r="R408" i="1"/>
  <c r="R368" i="1"/>
  <c r="R70" i="1"/>
  <c r="R88" i="1"/>
  <c r="Q36" i="1"/>
  <c r="Q38" i="1"/>
  <c r="Q440" i="1"/>
  <c r="Q380" i="1"/>
  <c r="Q108" i="1"/>
  <c r="Q366" i="1"/>
  <c r="Q94" i="1"/>
  <c r="R404" i="1"/>
  <c r="R398" i="1"/>
  <c r="R18" i="1"/>
  <c r="Q276" i="1"/>
  <c r="Q284" i="1"/>
  <c r="Q398" i="1"/>
  <c r="Q426" i="1"/>
  <c r="Q396" i="1"/>
  <c r="R420" i="1"/>
  <c r="R468" i="1"/>
  <c r="R378" i="1"/>
  <c r="R42" i="1"/>
  <c r="R22" i="1"/>
  <c r="R40" i="1"/>
  <c r="Q294" i="1"/>
  <c r="R334" i="1"/>
  <c r="Q505" i="1"/>
  <c r="Q278" i="1"/>
  <c r="Q74" i="1"/>
  <c r="Q420" i="1"/>
  <c r="R444" i="1"/>
  <c r="Q110" i="1"/>
  <c r="Q448" i="1"/>
  <c r="R120" i="1"/>
  <c r="Q418" i="1"/>
  <c r="Q256" i="1"/>
  <c r="R392" i="1"/>
  <c r="R250" i="1"/>
  <c r="R272" i="1"/>
  <c r="R402" i="1"/>
  <c r="R28" i="1"/>
  <c r="R66" i="1"/>
  <c r="R340" i="1"/>
  <c r="R64" i="1"/>
  <c r="Q302" i="1"/>
  <c r="R338" i="1"/>
  <c r="Q70" i="1"/>
  <c r="Q30" i="1"/>
  <c r="R342" i="1"/>
  <c r="Q466" i="1"/>
  <c r="Q274" i="1"/>
  <c r="Q472" i="1"/>
  <c r="Q464" i="1"/>
  <c r="Q280" i="1"/>
  <c r="Q98" i="1"/>
  <c r="Q388" i="1"/>
  <c r="R44" i="1"/>
  <c r="R52" i="1"/>
  <c r="R114" i="1"/>
  <c r="R112" i="1"/>
  <c r="Q394" i="1"/>
  <c r="Q370" i="1"/>
  <c r="Q54" i="1"/>
  <c r="Q382" i="1"/>
  <c r="Q300" i="1"/>
  <c r="R488" i="1"/>
  <c r="Q282" i="1"/>
  <c r="Q28" i="1"/>
  <c r="Q304" i="1"/>
  <c r="Q498" i="1"/>
  <c r="Q340" i="1"/>
  <c r="R118" i="1"/>
  <c r="R46" i="1"/>
  <c r="R482" i="1"/>
  <c r="R76" i="1"/>
  <c r="R78" i="1"/>
  <c r="Q412" i="1"/>
  <c r="Q422" i="1"/>
  <c r="Q78" i="1"/>
  <c r="Q432" i="1"/>
  <c r="R246" i="1"/>
  <c r="Q34" i="1"/>
  <c r="Q346" i="1"/>
  <c r="Q254" i="1"/>
  <c r="Q52" i="1"/>
  <c r="Q32" i="1"/>
  <c r="R348" i="1"/>
  <c r="R92" i="1"/>
  <c r="R24" i="1"/>
  <c r="R100" i="1"/>
  <c r="R290" i="1"/>
  <c r="R360" i="1"/>
  <c r="R434" i="1"/>
  <c r="Q446" i="1"/>
  <c r="Q468" i="1"/>
  <c r="Q428" i="1"/>
  <c r="Q250" i="1"/>
  <c r="Q58" i="1"/>
  <c r="R450" i="1"/>
  <c r="Q76" i="1"/>
  <c r="Q56" i="1"/>
  <c r="Q480" i="1"/>
  <c r="X6" i="1"/>
  <c r="X7" i="1"/>
  <c r="X8" i="1"/>
  <c r="X9" i="1"/>
  <c r="X10" i="1"/>
  <c r="X11" i="1"/>
  <c r="X13" i="1"/>
  <c r="X12" i="1"/>
  <c r="P8" i="1"/>
  <c r="Q8" i="1" s="1"/>
  <c r="P322" i="1"/>
  <c r="P364" i="1"/>
  <c r="P184" i="1"/>
  <c r="P456" i="1"/>
  <c r="P140" i="1"/>
  <c r="P474" i="1"/>
  <c r="P208" i="1"/>
  <c r="P332" i="1"/>
  <c r="P164" i="1"/>
  <c r="P196" i="1"/>
  <c r="P84" i="1"/>
  <c r="P310" i="1"/>
  <c r="P454" i="1"/>
  <c r="P328" i="1"/>
  <c r="P170" i="1"/>
  <c r="P462" i="1"/>
  <c r="P452" i="1"/>
  <c r="P460" i="1"/>
  <c r="P320" i="1"/>
  <c r="P244" i="1"/>
  <c r="P128" i="1"/>
  <c r="P152" i="1"/>
  <c r="P198" i="1"/>
  <c r="P242" i="1"/>
  <c r="P172" i="1"/>
  <c r="P130" i="1"/>
  <c r="P500" i="1"/>
  <c r="P156" i="1"/>
  <c r="P344" i="1"/>
  <c r="P486" i="1"/>
  <c r="P410" i="1"/>
  <c r="P316" i="1"/>
  <c r="P218" i="1"/>
  <c r="P458" i="1"/>
  <c r="P234" i="1"/>
  <c r="P168" i="1"/>
  <c r="P484" i="1"/>
  <c r="P188" i="1"/>
  <c r="P490" i="1"/>
  <c r="P220" i="1"/>
  <c r="P416" i="1"/>
  <c r="P202" i="1"/>
  <c r="P158" i="1"/>
  <c r="P478" i="1"/>
  <c r="P248" i="1"/>
  <c r="P372" i="1"/>
  <c r="P352" i="1"/>
  <c r="P258" i="1"/>
  <c r="P186" i="1"/>
  <c r="P204" i="1"/>
  <c r="P494" i="1"/>
  <c r="P470" i="1"/>
  <c r="P324" i="1"/>
  <c r="P306" i="1"/>
  <c r="P476" i="1"/>
  <c r="P148" i="1"/>
  <c r="P12" i="1"/>
  <c r="P238" i="1"/>
  <c r="P376" i="1"/>
  <c r="P182" i="1"/>
  <c r="P224" i="1"/>
  <c r="P6" i="1"/>
  <c r="P136" i="1"/>
  <c r="P336" i="1"/>
  <c r="P222" i="1"/>
  <c r="P126" i="1"/>
  <c r="P240" i="1"/>
  <c r="P154" i="1"/>
  <c r="P180" i="1"/>
  <c r="P492" i="1"/>
  <c r="P144" i="1"/>
  <c r="C9" i="10" l="1"/>
  <c r="I18" i="9"/>
  <c r="C6" i="10"/>
  <c r="C8" i="10"/>
  <c r="J15" i="9"/>
  <c r="C7" i="10"/>
  <c r="J18" i="9"/>
  <c r="C15" i="10"/>
  <c r="E6" i="9"/>
  <c r="E14" i="9" s="1"/>
  <c r="E21" i="9" s="1"/>
  <c r="E22" i="9" s="1"/>
  <c r="E23" i="9" s="1"/>
  <c r="E24" i="9" s="1"/>
  <c r="E37" i="9" s="1"/>
  <c r="E6" i="31"/>
  <c r="E14" i="31" s="1"/>
  <c r="E21" i="31" s="1"/>
  <c r="E22" i="31" s="1"/>
  <c r="E6" i="32"/>
  <c r="E14" i="32" s="1"/>
  <c r="E21" i="32" s="1"/>
  <c r="E22" i="32" s="1"/>
  <c r="G11" i="9"/>
  <c r="I11" i="9" s="1"/>
  <c r="G11" i="32"/>
  <c r="J11" i="32" s="1"/>
  <c r="G11" i="31"/>
  <c r="J11" i="31" s="1"/>
  <c r="I17" i="9"/>
  <c r="I15" i="9"/>
  <c r="G10" i="9"/>
  <c r="J10" i="9" s="1"/>
  <c r="G10" i="31"/>
  <c r="J10" i="31" s="1"/>
  <c r="G10" i="32"/>
  <c r="J10" i="32" s="1"/>
  <c r="J17" i="9"/>
  <c r="J16" i="32"/>
  <c r="I16" i="32"/>
  <c r="J19" i="32"/>
  <c r="I19" i="32"/>
  <c r="G13" i="9"/>
  <c r="G13" i="31"/>
  <c r="G13" i="32"/>
  <c r="G9" i="9"/>
  <c r="I9" i="9" s="1"/>
  <c r="G9" i="32"/>
  <c r="I9" i="32" s="1"/>
  <c r="G9" i="31"/>
  <c r="J9" i="31" s="1"/>
  <c r="C16" i="10"/>
  <c r="I16" i="31"/>
  <c r="J16" i="31"/>
  <c r="I15" i="32"/>
  <c r="H20" i="32"/>
  <c r="J15" i="32"/>
  <c r="J19" i="31"/>
  <c r="I19" i="31"/>
  <c r="G8" i="9"/>
  <c r="J8" i="9" s="1"/>
  <c r="G8" i="32"/>
  <c r="J8" i="32" s="1"/>
  <c r="G8" i="31"/>
  <c r="J8" i="31" s="1"/>
  <c r="J15" i="31"/>
  <c r="I15" i="31"/>
  <c r="H20" i="31"/>
  <c r="G7" i="9"/>
  <c r="G7" i="31"/>
  <c r="G7" i="32"/>
  <c r="I11" i="31"/>
  <c r="I18" i="32"/>
  <c r="J18" i="32"/>
  <c r="G6" i="9"/>
  <c r="G6" i="32"/>
  <c r="G6" i="31"/>
  <c r="J17" i="31"/>
  <c r="I17" i="31"/>
  <c r="I18" i="31"/>
  <c r="J18" i="31"/>
  <c r="G12" i="9"/>
  <c r="G12" i="32"/>
  <c r="G12" i="31"/>
  <c r="H20" i="9"/>
  <c r="E18" i="33" s="1"/>
  <c r="J17" i="32"/>
  <c r="I17" i="32"/>
  <c r="F23" i="32"/>
  <c r="F24" i="32" s="1"/>
  <c r="F14" i="9"/>
  <c r="F21" i="9" s="1"/>
  <c r="F22" i="9" s="1"/>
  <c r="F14" i="31"/>
  <c r="F21" i="31" s="1"/>
  <c r="I10" i="9"/>
  <c r="J576" i="1"/>
  <c r="C9" i="8"/>
  <c r="H7" i="6"/>
  <c r="H15" i="6"/>
  <c r="I15" i="6"/>
  <c r="I14" i="6"/>
  <c r="H14" i="6"/>
  <c r="I17" i="6"/>
  <c r="H17" i="6"/>
  <c r="H16" i="6"/>
  <c r="I16" i="6"/>
  <c r="I7" i="6"/>
  <c r="I18" i="6"/>
  <c r="H18" i="6"/>
  <c r="H8" i="6"/>
  <c r="I8" i="6"/>
  <c r="H10" i="6"/>
  <c r="I10" i="6"/>
  <c r="H9" i="6"/>
  <c r="I9" i="6"/>
  <c r="E5" i="6"/>
  <c r="E13" i="6" s="1"/>
  <c r="E20" i="6" s="1"/>
  <c r="E21" i="6" s="1"/>
  <c r="E22" i="6" s="1"/>
  <c r="E23" i="6" s="1"/>
  <c r="G19" i="6"/>
  <c r="D33" i="6"/>
  <c r="G33" i="6" s="1"/>
  <c r="F13" i="6"/>
  <c r="F20" i="6" s="1"/>
  <c r="F21" i="6" s="1"/>
  <c r="F22" i="6" s="1"/>
  <c r="F23" i="6" s="1"/>
  <c r="P502" i="1"/>
  <c r="Q6" i="1"/>
  <c r="P82" i="1"/>
  <c r="Q82" i="1" s="1"/>
  <c r="Z9" i="1"/>
  <c r="Y9" i="1"/>
  <c r="Q352" i="1"/>
  <c r="R352" i="1"/>
  <c r="Q310" i="1"/>
  <c r="R310" i="1"/>
  <c r="Q154" i="1"/>
  <c r="R154" i="1"/>
  <c r="Q12" i="1"/>
  <c r="R12" i="1"/>
  <c r="Q248" i="1"/>
  <c r="R248" i="1"/>
  <c r="Q458" i="1"/>
  <c r="R458" i="1"/>
  <c r="Q152" i="1"/>
  <c r="R152" i="1"/>
  <c r="Q196" i="1"/>
  <c r="R196" i="1"/>
  <c r="Q484" i="1"/>
  <c r="R484" i="1"/>
  <c r="Q372" i="1"/>
  <c r="R372" i="1"/>
  <c r="Q198" i="1"/>
  <c r="R198" i="1"/>
  <c r="Q240" i="1"/>
  <c r="R240" i="1"/>
  <c r="Q148" i="1"/>
  <c r="R148" i="1"/>
  <c r="Q478" i="1"/>
  <c r="R478" i="1"/>
  <c r="Q218" i="1"/>
  <c r="R218" i="1"/>
  <c r="Q128" i="1"/>
  <c r="R128" i="1"/>
  <c r="Q164" i="1"/>
  <c r="R164" i="1"/>
  <c r="Q144" i="1"/>
  <c r="R144" i="1"/>
  <c r="Q376" i="1"/>
  <c r="R376" i="1"/>
  <c r="Q126" i="1"/>
  <c r="R126" i="1"/>
  <c r="Q158" i="1"/>
  <c r="R158" i="1"/>
  <c r="Q222" i="1"/>
  <c r="R222" i="1"/>
  <c r="Q306" i="1"/>
  <c r="R306" i="1"/>
  <c r="Q202" i="1"/>
  <c r="R202" i="1"/>
  <c r="Q410" i="1"/>
  <c r="R410" i="1"/>
  <c r="Q320" i="1"/>
  <c r="R320" i="1"/>
  <c r="Q208" i="1"/>
  <c r="R208" i="1"/>
  <c r="Q172" i="1"/>
  <c r="R172" i="1"/>
  <c r="Q322" i="1"/>
  <c r="R322" i="1"/>
  <c r="Q238" i="1"/>
  <c r="R238" i="1"/>
  <c r="Q84" i="1"/>
  <c r="R84" i="1"/>
  <c r="Q316" i="1"/>
  <c r="R316" i="1"/>
  <c r="Q336" i="1"/>
  <c r="R336" i="1"/>
  <c r="Q324" i="1"/>
  <c r="R324" i="1"/>
  <c r="Q416" i="1"/>
  <c r="R416" i="1"/>
  <c r="Q486" i="1"/>
  <c r="R486" i="1"/>
  <c r="Q460" i="1"/>
  <c r="R460" i="1"/>
  <c r="Q474" i="1"/>
  <c r="R474" i="1"/>
  <c r="Q182" i="1"/>
  <c r="R182" i="1"/>
  <c r="Q258" i="1"/>
  <c r="R258" i="1"/>
  <c r="Q242" i="1"/>
  <c r="R242" i="1"/>
  <c r="Q234" i="1"/>
  <c r="R234" i="1"/>
  <c r="R8" i="1"/>
  <c r="Q454" i="1"/>
  <c r="R454" i="1"/>
  <c r="Q168" i="1"/>
  <c r="R168" i="1"/>
  <c r="Q180" i="1"/>
  <c r="R180" i="1"/>
  <c r="Q244" i="1"/>
  <c r="R244" i="1"/>
  <c r="Q344" i="1"/>
  <c r="R344" i="1"/>
  <c r="Q494" i="1"/>
  <c r="R494" i="1"/>
  <c r="Q156" i="1"/>
  <c r="R156" i="1"/>
  <c r="Q456" i="1"/>
  <c r="R456" i="1"/>
  <c r="Q224" i="1"/>
  <c r="R224" i="1"/>
  <c r="Q170" i="1"/>
  <c r="R170" i="1"/>
  <c r="Q492" i="1"/>
  <c r="R492" i="1"/>
  <c r="Q476" i="1"/>
  <c r="R476" i="1"/>
  <c r="Q332" i="1"/>
  <c r="R332" i="1"/>
  <c r="Q136" i="1"/>
  <c r="R136" i="1"/>
  <c r="Q470" i="1"/>
  <c r="R470" i="1"/>
  <c r="Q452" i="1"/>
  <c r="R452" i="1"/>
  <c r="Q140" i="1"/>
  <c r="R140" i="1"/>
  <c r="Q220" i="1"/>
  <c r="R220" i="1"/>
  <c r="Q462" i="1"/>
  <c r="R462" i="1"/>
  <c r="Q204" i="1"/>
  <c r="R204" i="1"/>
  <c r="Q490" i="1"/>
  <c r="R490" i="1"/>
  <c r="Q500" i="1"/>
  <c r="R500" i="1"/>
  <c r="Q184" i="1"/>
  <c r="R184" i="1"/>
  <c r="Q186" i="1"/>
  <c r="R186" i="1"/>
  <c r="Q188" i="1"/>
  <c r="R188" i="1"/>
  <c r="Q130" i="1"/>
  <c r="R130" i="1"/>
  <c r="Q328" i="1"/>
  <c r="R328" i="1"/>
  <c r="Q364" i="1"/>
  <c r="R364" i="1"/>
  <c r="Z8" i="1"/>
  <c r="Y8" i="1"/>
  <c r="Z11" i="1"/>
  <c r="Y10" i="1"/>
  <c r="Z10" i="1"/>
  <c r="Y11" i="1"/>
  <c r="W6" i="1"/>
  <c r="W13" i="1"/>
  <c r="W12" i="1"/>
  <c r="P424" i="1"/>
  <c r="P384" i="1"/>
  <c r="P116" i="1"/>
  <c r="P150" i="1"/>
  <c r="P216" i="1"/>
  <c r="P192" i="1"/>
  <c r="P162" i="1"/>
  <c r="P174" i="1"/>
  <c r="P138" i="1"/>
  <c r="P226" i="1"/>
  <c r="P178" i="1"/>
  <c r="P210" i="1"/>
  <c r="P194" i="1"/>
  <c r="P206" i="1"/>
  <c r="P122" i="1"/>
  <c r="P230" i="1"/>
  <c r="P166" i="1"/>
  <c r="P124" i="1"/>
  <c r="P142" i="1"/>
  <c r="P132" i="1"/>
  <c r="P200" i="1"/>
  <c r="R6" i="1"/>
  <c r="P134" i="1"/>
  <c r="P190" i="1"/>
  <c r="P160" i="1"/>
  <c r="P214" i="1"/>
  <c r="P146" i="1"/>
  <c r="P236" i="1"/>
  <c r="P212" i="1"/>
  <c r="P228" i="1"/>
  <c r="P232" i="1"/>
  <c r="J20" i="9" l="1"/>
  <c r="I10" i="31"/>
  <c r="I9" i="31"/>
  <c r="J9" i="32"/>
  <c r="I20" i="32"/>
  <c r="J11" i="9"/>
  <c r="G14" i="32"/>
  <c r="G21" i="32" s="1"/>
  <c r="G22" i="32" s="1"/>
  <c r="I10" i="32"/>
  <c r="I11" i="32"/>
  <c r="I8" i="32"/>
  <c r="I8" i="31"/>
  <c r="I8" i="9"/>
  <c r="J20" i="32"/>
  <c r="I20" i="9"/>
  <c r="G23" i="32"/>
  <c r="G14" i="9"/>
  <c r="G21" i="9" s="1"/>
  <c r="G22" i="9" s="1"/>
  <c r="G23" i="9" s="1"/>
  <c r="G24" i="9" s="1"/>
  <c r="G37" i="9" s="1"/>
  <c r="H12" i="9"/>
  <c r="E10" i="33" s="1"/>
  <c r="H12" i="32"/>
  <c r="H12" i="31"/>
  <c r="H13" i="9"/>
  <c r="E11" i="33" s="1"/>
  <c r="H13" i="31"/>
  <c r="H13" i="32"/>
  <c r="C18" i="10"/>
  <c r="I20" i="31"/>
  <c r="H6" i="9"/>
  <c r="E4" i="33" s="1"/>
  <c r="H6" i="32"/>
  <c r="H6" i="31"/>
  <c r="J6" i="31" s="1"/>
  <c r="J9" i="9"/>
  <c r="J20" i="31"/>
  <c r="E23" i="32"/>
  <c r="E24" i="32" s="1"/>
  <c r="E23" i="31"/>
  <c r="E24" i="31" s="1"/>
  <c r="E37" i="31" s="1"/>
  <c r="G14" i="31"/>
  <c r="G21" i="31" s="1"/>
  <c r="F37" i="32"/>
  <c r="F22" i="31"/>
  <c r="F23" i="9"/>
  <c r="F24" i="9" s="1"/>
  <c r="C8" i="8"/>
  <c r="C12" i="8" s="1"/>
  <c r="C11" i="8"/>
  <c r="H19" i="6"/>
  <c r="I33" i="6"/>
  <c r="H33" i="6"/>
  <c r="I19" i="6"/>
  <c r="G5" i="6"/>
  <c r="I5" i="6" s="1"/>
  <c r="G12" i="6"/>
  <c r="G11" i="6"/>
  <c r="F37" i="6"/>
  <c r="G38" i="6"/>
  <c r="Z12" i="1"/>
  <c r="Z13" i="1"/>
  <c r="Y13" i="1"/>
  <c r="Y6" i="1"/>
  <c r="Y12" i="1"/>
  <c r="Q232" i="1"/>
  <c r="R232" i="1"/>
  <c r="Q142" i="1"/>
  <c r="R142" i="1"/>
  <c r="Q138" i="1"/>
  <c r="R138" i="1"/>
  <c r="Q424" i="1"/>
  <c r="Q210" i="1"/>
  <c r="R210" i="1"/>
  <c r="Q116" i="1"/>
  <c r="Q384" i="1"/>
  <c r="Q190" i="1"/>
  <c r="R190" i="1"/>
  <c r="Q200" i="1"/>
  <c r="R200" i="1"/>
  <c r="Q178" i="1"/>
  <c r="R178" i="1"/>
  <c r="Q226" i="1"/>
  <c r="R226" i="1"/>
  <c r="Q206" i="1"/>
  <c r="R206" i="1"/>
  <c r="Q236" i="1"/>
  <c r="R236" i="1"/>
  <c r="Q192" i="1"/>
  <c r="R192" i="1"/>
  <c r="Q230" i="1"/>
  <c r="R230" i="1"/>
  <c r="Q150" i="1"/>
  <c r="R150" i="1"/>
  <c r="Q132" i="1"/>
  <c r="R132" i="1"/>
  <c r="Q228" i="1"/>
  <c r="R228" i="1"/>
  <c r="Q174" i="1"/>
  <c r="R174" i="1"/>
  <c r="Q212" i="1"/>
  <c r="R212" i="1"/>
  <c r="Q162" i="1"/>
  <c r="R162" i="1"/>
  <c r="Q124" i="1"/>
  <c r="R124" i="1"/>
  <c r="Q146" i="1"/>
  <c r="R146" i="1"/>
  <c r="Q166" i="1"/>
  <c r="R166" i="1"/>
  <c r="Q216" i="1"/>
  <c r="R216" i="1"/>
  <c r="Q214" i="1"/>
  <c r="R214" i="1"/>
  <c r="Q160" i="1"/>
  <c r="R160" i="1"/>
  <c r="Q122" i="1"/>
  <c r="R122" i="1"/>
  <c r="Q134" i="1"/>
  <c r="R134" i="1"/>
  <c r="Q194" i="1"/>
  <c r="R194" i="1"/>
  <c r="Z6" i="1"/>
  <c r="W7" i="1"/>
  <c r="P260" i="1"/>
  <c r="P507" i="1" s="1"/>
  <c r="U507" i="1" s="1"/>
  <c r="G24" i="32" l="1"/>
  <c r="G37" i="32" s="1"/>
  <c r="C4" i="10"/>
  <c r="I12" i="9"/>
  <c r="J12" i="9"/>
  <c r="I6" i="9"/>
  <c r="J6" i="9"/>
  <c r="C10" i="10"/>
  <c r="E37" i="32"/>
  <c r="H38" i="32"/>
  <c r="G22" i="31"/>
  <c r="D34" i="31"/>
  <c r="I6" i="31"/>
  <c r="J12" i="31"/>
  <c r="I12" i="31"/>
  <c r="I6" i="32"/>
  <c r="J6" i="32"/>
  <c r="J12" i="32"/>
  <c r="I12" i="32"/>
  <c r="J13" i="9"/>
  <c r="H7" i="9"/>
  <c r="J7" i="9" s="1"/>
  <c r="H7" i="31"/>
  <c r="H7" i="32"/>
  <c r="H14" i="32" s="1"/>
  <c r="H21" i="32" s="1"/>
  <c r="C11" i="10"/>
  <c r="J13" i="32"/>
  <c r="I13" i="32"/>
  <c r="I13" i="9"/>
  <c r="J13" i="31"/>
  <c r="I13" i="31"/>
  <c r="F23" i="31"/>
  <c r="F24" i="31" s="1"/>
  <c r="F37" i="9"/>
  <c r="H38" i="9"/>
  <c r="C13" i="8"/>
  <c r="I12" i="6"/>
  <c r="H12" i="6"/>
  <c r="H11" i="6"/>
  <c r="I11" i="6"/>
  <c r="H5" i="6"/>
  <c r="G6" i="6"/>
  <c r="R507" i="1"/>
  <c r="R576" i="1" s="1"/>
  <c r="P576" i="1"/>
  <c r="Z7" i="1"/>
  <c r="Y7" i="1"/>
  <c r="Q260" i="1"/>
  <c r="Q507" i="1" s="1"/>
  <c r="Q576" i="1" s="1"/>
  <c r="C5" i="10" l="1"/>
  <c r="J14" i="9"/>
  <c r="H14" i="9"/>
  <c r="E5" i="33"/>
  <c r="J7" i="32"/>
  <c r="J14" i="32" s="1"/>
  <c r="I7" i="32"/>
  <c r="I14" i="32" s="1"/>
  <c r="J7" i="31"/>
  <c r="J14" i="31" s="1"/>
  <c r="I7" i="31"/>
  <c r="I14" i="31" s="1"/>
  <c r="H14" i="31"/>
  <c r="H21" i="31" s="1"/>
  <c r="I21" i="32"/>
  <c r="D34" i="32"/>
  <c r="J21" i="32"/>
  <c r="J22" i="32" s="1"/>
  <c r="J23" i="32" s="1"/>
  <c r="J24" i="32" s="1"/>
  <c r="H22" i="32"/>
  <c r="L21" i="32"/>
  <c r="I7" i="9"/>
  <c r="I14" i="9" s="1"/>
  <c r="H34" i="31"/>
  <c r="D35" i="31"/>
  <c r="H35" i="31" s="1"/>
  <c r="D26" i="31"/>
  <c r="H26" i="31"/>
  <c r="D27" i="31"/>
  <c r="G23" i="31"/>
  <c r="G24" i="31" s="1"/>
  <c r="F37" i="31"/>
  <c r="H38" i="31"/>
  <c r="G13" i="6"/>
  <c r="G20" i="6" s="1"/>
  <c r="G21" i="6" s="1"/>
  <c r="G30" i="6" s="1"/>
  <c r="H6" i="6"/>
  <c r="H13" i="6" s="1"/>
  <c r="I6" i="6"/>
  <c r="I13" i="6" s="1"/>
  <c r="I20" i="6" s="1"/>
  <c r="I21" i="6" s="1"/>
  <c r="P577" i="1"/>
  <c r="P578" i="1"/>
  <c r="P579" i="1" s="1"/>
  <c r="J21" i="31" l="1"/>
  <c r="J22" i="31" s="1"/>
  <c r="I21" i="31"/>
  <c r="H22" i="31"/>
  <c r="L21" i="31"/>
  <c r="D26" i="32"/>
  <c r="H26" i="32"/>
  <c r="H23" i="32"/>
  <c r="H24" i="32" s="1"/>
  <c r="D27" i="32"/>
  <c r="H31" i="32"/>
  <c r="D35" i="32"/>
  <c r="H35" i="32" s="1"/>
  <c r="H34" i="32"/>
  <c r="J34" i="31"/>
  <c r="I34" i="31"/>
  <c r="E12" i="33"/>
  <c r="C12" i="10"/>
  <c r="H21" i="9"/>
  <c r="H27" i="31"/>
  <c r="J26" i="31"/>
  <c r="I26" i="31"/>
  <c r="I35" i="31"/>
  <c r="J35" i="31"/>
  <c r="M21" i="32"/>
  <c r="I22" i="32"/>
  <c r="I23" i="32" s="1"/>
  <c r="I24" i="32" s="1"/>
  <c r="K20" i="6"/>
  <c r="I30" i="6"/>
  <c r="H30" i="6"/>
  <c r="H20" i="6"/>
  <c r="L20" i="6" s="1"/>
  <c r="G22" i="6"/>
  <c r="G23" i="6" s="1"/>
  <c r="G25" i="6"/>
  <c r="D25" i="6"/>
  <c r="D26" i="6"/>
  <c r="I22" i="6"/>
  <c r="I23" i="6" s="1"/>
  <c r="I26" i="32" l="1"/>
  <c r="H27" i="32"/>
  <c r="H32" i="32" s="1"/>
  <c r="D33" i="32" s="1"/>
  <c r="H33" i="32" s="1"/>
  <c r="J26" i="32"/>
  <c r="I34" i="32"/>
  <c r="J34" i="32"/>
  <c r="I35" i="32"/>
  <c r="J35" i="32"/>
  <c r="J27" i="31"/>
  <c r="I27" i="31"/>
  <c r="H31" i="31"/>
  <c r="H23" i="31"/>
  <c r="H24" i="31" s="1"/>
  <c r="D34" i="9"/>
  <c r="E19" i="33"/>
  <c r="I21" i="9"/>
  <c r="J21" i="9"/>
  <c r="J22" i="9" s="1"/>
  <c r="J23" i="9" s="1"/>
  <c r="J24" i="9" s="1"/>
  <c r="C19" i="10"/>
  <c r="H22" i="9"/>
  <c r="L21" i="9"/>
  <c r="I31" i="32"/>
  <c r="J31" i="32"/>
  <c r="M21" i="31"/>
  <c r="I22" i="31"/>
  <c r="I23" i="31" s="1"/>
  <c r="I24" i="31" s="1"/>
  <c r="J23" i="31"/>
  <c r="J24" i="31" s="1"/>
  <c r="D34" i="6"/>
  <c r="G34" i="6" s="1"/>
  <c r="I34" i="6" s="1"/>
  <c r="C14" i="8"/>
  <c r="C15" i="8" s="1"/>
  <c r="H25" i="6"/>
  <c r="I25" i="6"/>
  <c r="H21" i="6"/>
  <c r="H22" i="6" s="1"/>
  <c r="H23" i="6" s="1"/>
  <c r="G26" i="6"/>
  <c r="H36" i="32" l="1"/>
  <c r="H37" i="32" s="1"/>
  <c r="H39" i="32" s="1"/>
  <c r="H40" i="32" s="1"/>
  <c r="J33" i="32"/>
  <c r="I33" i="32"/>
  <c r="I22" i="9"/>
  <c r="I23" i="9" s="1"/>
  <c r="I24" i="9" s="1"/>
  <c r="M21" i="9"/>
  <c r="E20" i="33"/>
  <c r="H23" i="9"/>
  <c r="D26" i="9"/>
  <c r="H31" i="9"/>
  <c r="D27" i="9"/>
  <c r="H26" i="9"/>
  <c r="C20" i="10"/>
  <c r="I31" i="31"/>
  <c r="J31" i="31"/>
  <c r="H32" i="31"/>
  <c r="D33" i="31" s="1"/>
  <c r="H33" i="31" s="1"/>
  <c r="J27" i="32"/>
  <c r="I27" i="32"/>
  <c r="H34" i="6"/>
  <c r="H26" i="6"/>
  <c r="I26" i="6"/>
  <c r="G31" i="6"/>
  <c r="D32" i="6" s="1"/>
  <c r="G32" i="6" s="1"/>
  <c r="G36" i="6" s="1"/>
  <c r="G37" i="6" s="1"/>
  <c r="I36" i="32" l="1"/>
  <c r="I37" i="32" s="1"/>
  <c r="J38" i="32" s="1"/>
  <c r="J36" i="32"/>
  <c r="J37" i="32" s="1"/>
  <c r="J39" i="32" s="1"/>
  <c r="H36" i="31"/>
  <c r="I33" i="31"/>
  <c r="I36" i="31" s="1"/>
  <c r="I37" i="31" s="1"/>
  <c r="J38" i="31" s="1"/>
  <c r="J33" i="31"/>
  <c r="J36" i="31" s="1"/>
  <c r="J37" i="31" s="1"/>
  <c r="J39" i="31" s="1"/>
  <c r="E21" i="33"/>
  <c r="C21" i="10"/>
  <c r="H24" i="9"/>
  <c r="E23" i="33"/>
  <c r="I26" i="9"/>
  <c r="H27" i="9"/>
  <c r="J26" i="9"/>
  <c r="C23" i="10"/>
  <c r="E28" i="33"/>
  <c r="C28" i="10"/>
  <c r="I31" i="9"/>
  <c r="J31" i="9"/>
  <c r="H34" i="9"/>
  <c r="E31" i="33" s="1"/>
  <c r="D35" i="9"/>
  <c r="H35" i="9" s="1"/>
  <c r="E32" i="33" s="1"/>
  <c r="H32" i="6"/>
  <c r="H36" i="6" s="1"/>
  <c r="H37" i="6" s="1"/>
  <c r="I38" i="6" s="1"/>
  <c r="I32" i="6"/>
  <c r="I36" i="6" s="1"/>
  <c r="I37" i="6" s="1"/>
  <c r="I39" i="6" s="1"/>
  <c r="G39" i="6"/>
  <c r="G40" i="6" s="1"/>
  <c r="C16" i="8"/>
  <c r="C18" i="8" s="1"/>
  <c r="J40" i="32" l="1"/>
  <c r="J40" i="31"/>
  <c r="E22" i="33"/>
  <c r="C22" i="10"/>
  <c r="H32" i="9"/>
  <c r="E24" i="33"/>
  <c r="C24" i="10"/>
  <c r="J27" i="9"/>
  <c r="I27" i="9"/>
  <c r="G37" i="31"/>
  <c r="H37" i="31"/>
  <c r="H39" i="31" s="1"/>
  <c r="H40" i="31" s="1"/>
  <c r="C31" i="10"/>
  <c r="I34" i="9"/>
  <c r="C32" i="10"/>
  <c r="I35" i="9"/>
  <c r="J35" i="9"/>
  <c r="J34" i="9"/>
  <c r="I40" i="6"/>
  <c r="E29" i="33" l="1"/>
  <c r="C29" i="10"/>
  <c r="D33" i="9"/>
  <c r="H33" i="9" s="1"/>
  <c r="E30" i="33" l="1"/>
  <c r="J33" i="9"/>
  <c r="J36" i="9" s="1"/>
  <c r="J37" i="9" s="1"/>
  <c r="J39" i="9" s="1"/>
  <c r="I33" i="9"/>
  <c r="I36" i="9" s="1"/>
  <c r="I37" i="9" s="1"/>
  <c r="J38" i="9" s="1"/>
  <c r="C30" i="10"/>
  <c r="H36" i="9"/>
  <c r="J40" i="9" l="1"/>
  <c r="C33" i="10"/>
  <c r="E33" i="33"/>
  <c r="H37" i="9"/>
  <c r="H39" i="9" l="1"/>
  <c r="H40" i="9" s="1"/>
  <c r="E34" i="33"/>
  <c r="C34" i="10"/>
  <c r="D15" i="34"/>
</calcChain>
</file>

<file path=xl/sharedStrings.xml><?xml version="1.0" encoding="utf-8"?>
<sst xmlns="http://schemas.openxmlformats.org/spreadsheetml/2006/main" count="5795" uniqueCount="848">
  <si>
    <t>Sqm</t>
  </si>
  <si>
    <r>
      <t>Supply and installation of 50mm thick double skin   ceiling system made of 0.8 mm thick  Powder Coated GI sheets on both sides,  40  plus or minus  2 kg/m</t>
    </r>
    <r>
      <rPr>
        <vertAlign val="superscript"/>
        <sz val="11"/>
        <rFont val="Calibri"/>
        <family val="2"/>
        <scheme val="minor"/>
      </rPr>
      <t>3</t>
    </r>
    <r>
      <rPr>
        <sz val="11"/>
        <rFont val="Calibri"/>
        <family val="2"/>
        <scheme val="minor"/>
      </rPr>
      <t xml:space="preserve"> density PUF as infill, GI profiles all along the periphery, panels flush towards room side with maximum allowable gap of 3-4mm at panel to panel joints filled with silicon sealant. Ceiling panels are suspended from the RCC slab  by  using  concealed  AL  ceiling  grid  with  tie  rod  and  adjustable  turn buckle arrangement etc. This includes all required hardware for completion. Panels  to  be  covered  with  a  protective  film  to  avoid  any  damages  during transportation and installation</t>
    </r>
  </si>
  <si>
    <r>
      <t>Supply  and  installation  of  50mm  thick  double  skin  modular  wall  Panels made of 0.8 mm thick powder coated GI on both the sides, with  40  plus or minus  2  kg/m</t>
    </r>
    <r>
      <rPr>
        <vertAlign val="superscript"/>
        <sz val="11"/>
        <rFont val="Calibri"/>
        <family val="2"/>
        <scheme val="minor"/>
      </rPr>
      <t>3</t>
    </r>
    <r>
      <rPr>
        <sz val="11"/>
        <rFont val="Calibri"/>
        <family val="2"/>
        <scheme val="minor"/>
      </rPr>
      <t xml:space="preserve">  density  PUF  as  infill,  GI  profiles  all  along  the  periphery, flush on both sides with maximum allowable gap of 3- 4mm filled with food grade silicon sealant and placed on cold rolled galvanised bottom tracks with a  recess  to  provide  floor  to  wall  coving  flush  with  the  wall  panel.  This includes  all  required  harware  for  completion  Panels  to  be  covered  with  a protective film to avoid any damages during transportation and installation</t>
    </r>
  </si>
  <si>
    <t>Nos</t>
  </si>
  <si>
    <t>Job</t>
  </si>
  <si>
    <t>Fully Automatic N2O Control System
Manufactured under an ISO 9001: 2015 certified works.
*Control Panel cover made of M.S. duly powder coated.
*Compact and fully automatic manifold control system for N2O services. Easy to maintain and use.
*Designed with both safety and continuity of flow supply at a constant pressure via two banks of bottled gas cylinders with following status monitoring.
*A-Bank in use (Green indication).
*B-Bank ready for use (Yellow indication).
Authorise&amp;PITAL ENGINERS
D-4 A, YADAV PARK, ROHTAK ROAD, NANGLOI, DELHI-110041
C-Empty Bank (Red indication).
*Control Panel has build in LED display to indicate Normal. High &amp; Low line Pressure.
"It has facility to test all above indicators working perfectly.
*The Control Panel includes Pressure gauge (63 mm) to indicate the gas pressure of each header and pipe line diistribution pressure.
*Capable to provide a distribution flow rate of 500 LPM or more for N2O.
*The control panel incorporte safety puncture system in case pressure exceeds 100 Psi. In ease of failure of electronic pneumatics system, control can be used manually through by pass system.
CE CERTIFIED</t>
  </si>
  <si>
    <t>2 cylinder emergency maniféld - N2O : 2 Cylinder Nftmus oxide Emergency mannifold with 19mm ODx12mm I.D .Copper pipe mounted on top frame, Middle frmae and Bottom frame along with brass blocks, NRVs/ cytinder valves and pigtail pipes of 1m long of 8mm OD x 3mm I.D. duly tested at 250Kg/Cum 2 pressure &amp; Fully automatic control panel for Nitrous Oxide.</t>
  </si>
  <si>
    <t>4 + 4 size of N2O manifold system : 4+4 Nitrous oxide Main mannifold with 19mm ODx12mm I.D .Copper pipe mounted on top frame, Middle frmae and Bottom frame along with brass blocks, NRVs/ cylinder valves and pigtail pipes of 1m long of 8mm OD x 3mm I.D. duly tested at 250Kg/Cum 2 pressure &amp; Fully automatic control panel for Nitrous Oxide.</t>
  </si>
  <si>
    <t>GI Powder Coated Sliding Doors (0.8mm shutter sheet thk &amp; 1.2mm frame sheet thk with Single Rebate and Honeycomb Infill) Double Leaf Door 1200 x 2100mm with Accessories (Sliding Track for Double Door, Sliding Dead Lock Enox, Concealed Handles 100mm Ahlada, Flush Bolt 300mm Ahlada, SS304 Kick Plate upto 350mm ht, DG Clear Float Glass 350x750x6mm with Adhesive Tape &amp; Silicon Sealant) (for change rooms to corridor entrance)</t>
  </si>
  <si>
    <t>V-Board Partitions on top of false ceiling for partitioning of sterile corridor and non-sterile corridor (for dividing corridors into zones above ceiling)</t>
  </si>
  <si>
    <t>Supply, Transportation and installation of 20KVA / 312V DC on line UPS system (for emergency lighting in all rooms &amp; Corridor except OTs &amp; TIRs)</t>
  </si>
  <si>
    <t xml:space="preserve">Local Area Network (LAN) System   </t>
  </si>
  <si>
    <t>Recording in counselling room</t>
  </si>
  <si>
    <t>Monitor Stand beside Bed in ICUs &amp; TIRs</t>
  </si>
  <si>
    <t>Providing (1500 X 2100) single sliding door operated by elbow switches / foot switch as well as touchless sensor of 10mm thick toughened glass (Saint Gobin / Modi Guard) fixed in SS 304 grade 2 Track top channel of 45 mm (one track to hold fixed glass partition in position and second track with top rollers suitably angled to reduce resistance to movement to facilitate smooth sliding movement of the door). Single track bottom channel to be provided for fixed glass partition. Floor guide to be provided for smooth sliding of the door. Concealed door handle of (150 mm) to be provided in cutout on the sliding door for manual operation when required. All fittings provided should be of Titon /Ozone / Enox make in SS 304 - In TIRs</t>
  </si>
  <si>
    <t>Providing dadooing to walls with glazed full body ceramic wall tiles of size 800  x  1600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for finished item of work. (at Entrance)</t>
  </si>
  <si>
    <t>Fully Automatic O2 Control System
”Manufactured under an ISO 9001: 2015 certified works. ”Control Panel cover made of M.S. duly powder coated.
“Compact and fully automatic manifold control system far Oxygen services.
*Easy to maintain and use.
“Designed with both safety and continuity of flow supply at a constant pressure via to/o banks of bottled gas cylinders with following status monitoring.
”A-Bank in use (Green indication).
”B-Bank ready for use (Yelk›w indication). ”C-Empty Bank (Red indication).
”Control Panel has build in LED display to indicate Normal. High &amp; Low line Pressure.
”It has facility to test all above indicators working perfectly.
the   Control Panel indudes Pressure gauge (63 mm) to indicate the gas pressure of each header and pipe line diistribution pressure.
”Capable to provide a distribution distribution flow rate of 2IXI0 LPM or more for O2.
the   control panel incorporte safety puncture system in case pressure exceeds 100 Psi.
”In ease of failure of electronic pneumatics system, control can be used manually through by pass system.
* CE CERTIFIED.</t>
  </si>
  <si>
    <t>4 + 4 size of O2 manifold system : 4+4 Oxygen Main mannifold with 19mm ODx12mm I.D .Copper pipe mounted on top frame, Middle frmae and Bottom frame along with brass blocks, NRVs/ cylinder valves and pigtail pipes of 1m long of 8mm OD x 3mm I.D. duly tested at250Kg/Cum 2 pressure &amp; Fully automatic control panel for Oxygen.</t>
  </si>
  <si>
    <t>Valve box -4 services : Valve box - 4 Service consisting of Isolation valve 15 mm OD - 04 Nos. and  isolation valve 22 mm OD - 01 Nos. accessories ie Pressure gauge connection in a powder coated box The box consisting of lock &amp; key and a brakable glass for emergency. (for TIRs)</t>
  </si>
  <si>
    <t>6 Gas Digital Alarm Panele : 6  Gas Digital Alarm Panel(Oxygen, Nitrous oxide, Medical Air, Surgical Air, Vacuum, Carbon dieoxide) consisting of all necessary accessories ie pressure sensors, regulators, hand vatves, pressure gauges etc. (for OTs)</t>
  </si>
  <si>
    <t>4 Gas Digital Alarm Panels : 4  Gas Digital Alarm Panel consisting of atl necessary accessories ie Pressure sensors,reguIators,hand valves ,pressure gauges ecL(Oxygen, Nitrous oxide, Medical Air, Vacuum) (for TIRs)</t>
  </si>
  <si>
    <t xml:space="preserve">800 KVA Transformer OLTC for transformers with RTCC: Supply, Transportation, Installation, Testing and Commissioning of 800 KVA TRANSFORMER  with all test reports. The Transformer shall be designed and manufactured as per IS:1180 OLTC with level-II with initial filling of oil as per IS 335-1993. 1000 A LT Breaker Kiosk - 01 No.The basic details of the Transformer are as under. 
Makes: Kirloskar / PETE / Esennar / Voltamp / Crompton / ABB / Schneider.
</t>
  </si>
  <si>
    <r>
      <t>Supply and Laying of Floor leveller compund (self smoothing mortar) to level the surface, having bulk density not less than 2 Kg/l for a fresh mortor, compressive strength not less than 20 N/mm</t>
    </r>
    <r>
      <rPr>
        <vertAlign val="superscript"/>
        <sz val="11"/>
        <color theme="1"/>
        <rFont val="Calibri"/>
        <family val="2"/>
        <scheme val="minor"/>
      </rPr>
      <t>2</t>
    </r>
    <r>
      <rPr>
        <sz val="11"/>
        <color theme="1"/>
        <rFont val="Calibri"/>
        <family val="2"/>
        <scheme val="minor"/>
      </rPr>
      <t>, initial setting time not more than 40 minutes and offer a 25 minutes working time, The surface should be walkabe after 30 min of laying. (all rooms &amp; corridors except OTs, TIRs and Sterile corridor)</t>
    </r>
  </si>
  <si>
    <t>Cum</t>
  </si>
  <si>
    <t>Supply and placing of the Design Mix Plain Cement Concrete of M 25 grade corresponding to IS 456 with minimum cement content of 380 kgs per 1 cum of concrete using Concrete Batching Plant with 20mm size graded machine crushed hard granite metal (coarse aggregate - as per IS 383 - 1970 and IS 2386 Part 1 to Part 8) including cost and conveyance of all materials like cement, fine aggregate (sand) coarse aggregate, water etc., to site and sales &amp; other taxes on all materials. (in 6 OTs)</t>
  </si>
  <si>
    <r>
      <t>Supply and installation of Under-deck Thermocol insulation sheets of 40 mm thick having more than 30 Kg/m</t>
    </r>
    <r>
      <rPr>
        <vertAlign val="superscript"/>
        <sz val="11"/>
        <color theme="1"/>
        <rFont val="Calibri"/>
        <family val="2"/>
        <scheme val="minor"/>
      </rPr>
      <t>3</t>
    </r>
    <r>
      <rPr>
        <sz val="11"/>
        <color theme="1"/>
        <rFont val="Calibri"/>
        <family val="2"/>
        <scheme val="minor"/>
      </rPr>
      <t xml:space="preserve"> density to ceiling by brush application of bituminous adhesive to the sheets and secured with screw along with washer at the centre of the sheet supported with GI wire running diagonally to the sheet of 2mm dia. (in ICUs &amp; MOTs Integration Room)</t>
    </r>
  </si>
  <si>
    <t>Amount (Rs.)</t>
  </si>
  <si>
    <t>QTY</t>
  </si>
  <si>
    <t>Unit Rate (Rs.)</t>
  </si>
  <si>
    <t>UOM</t>
  </si>
  <si>
    <t>Item Description</t>
  </si>
  <si>
    <t>Sl.No</t>
  </si>
  <si>
    <t>Double Arm Surgical Pendant</t>
  </si>
  <si>
    <t>Electrical connections for 2 UPS</t>
  </si>
  <si>
    <t>Anesthetic Gas Scavenging System (AGSS)</t>
  </si>
  <si>
    <t>SOTC241</t>
  </si>
  <si>
    <t>Each</t>
  </si>
  <si>
    <t>Validation By Third Party Agency Charges per Each MOT</t>
  </si>
  <si>
    <t>SOTC240</t>
  </si>
  <si>
    <t>Vaccum system  Ingersoll Rand Make Model 15V x 10 Model with 5 HP Motor with 1000 Liters Reciever, Filters, Electricals, Etc Secretion Trap and Bacteria Filter</t>
  </si>
  <si>
    <t>SOTC239</t>
  </si>
  <si>
    <t>Electrical Control Panel for MGPS</t>
  </si>
  <si>
    <t>SOTC238</t>
  </si>
  <si>
    <t>2x20 Oxygen Main manifold System</t>
  </si>
  <si>
    <t>SOTC237</t>
  </si>
  <si>
    <t xml:space="preserve">Supporting structure for MGPS lines with Ismb Columns, beams, MS angles, Flats and square rods </t>
  </si>
  <si>
    <t>SOTC236</t>
  </si>
  <si>
    <t>Aneste Iwata Make TFS 150 C9 Model, Compresso Two stage, Motor 15 HP &amp; 57.18 CFM, 60 CFM Air Dryer with 2000 Ltrs Receiver Twin System (For Air4, Air7)</t>
  </si>
  <si>
    <t>SOTC235</t>
  </si>
  <si>
    <t>Fully Automatic CO2  Control System</t>
  </si>
  <si>
    <t>SOTC234</t>
  </si>
  <si>
    <t>2 cylinder emergency manifold CO2</t>
  </si>
  <si>
    <t>SOTC233</t>
  </si>
  <si>
    <t>4 + 4 size of CO2 manifold System</t>
  </si>
  <si>
    <t>SOTC232</t>
  </si>
  <si>
    <t>Valve box -6 services</t>
  </si>
  <si>
    <t>SOTC231</t>
  </si>
  <si>
    <t xml:space="preserve">Valve box -3 services </t>
  </si>
  <si>
    <t>SOTC230</t>
  </si>
  <si>
    <t>Valve box -2 services</t>
  </si>
  <si>
    <t>SOTC229</t>
  </si>
  <si>
    <t>Bed Head wall panel horizontal 1500 mm long single railing</t>
  </si>
  <si>
    <t>SOTC228</t>
  </si>
  <si>
    <t>Vacuum Tube</t>
  </si>
  <si>
    <t>SOTC227</t>
  </si>
  <si>
    <t>Adapters for Nitrous Oxide</t>
  </si>
  <si>
    <t>SOTC226</t>
  </si>
  <si>
    <t>Adapters for Air</t>
  </si>
  <si>
    <t>SOTC225</t>
  </si>
  <si>
    <t>Adapters for Vacuum</t>
  </si>
  <si>
    <t>SOTC224</t>
  </si>
  <si>
    <t>Suction Jars  of 600 ml capacity</t>
  </si>
  <si>
    <t>SOTC223</t>
  </si>
  <si>
    <t>Kit for conversion of Oxygen</t>
  </si>
  <si>
    <t>SOTC222</t>
  </si>
  <si>
    <t>L Type Adapter for Oxygen Flow meters</t>
  </si>
  <si>
    <t>SOTC221</t>
  </si>
  <si>
    <t>BPC Flow meter with Humidifier bottle and L adapter</t>
  </si>
  <si>
    <t>SOTC220</t>
  </si>
  <si>
    <t>Master Digital Alarm Panels</t>
  </si>
  <si>
    <t>SOTC219</t>
  </si>
  <si>
    <t>5 Gas Digital Area Alarm Panels</t>
  </si>
  <si>
    <t>SOTC218</t>
  </si>
  <si>
    <t>3 Gas Digital Area Alarm Panels</t>
  </si>
  <si>
    <t>SOTC217</t>
  </si>
  <si>
    <t>2 Gas Digital Area Alarm Panels</t>
  </si>
  <si>
    <t>SOTC216</t>
  </si>
  <si>
    <t>Gas Outlet Points with probes for Oxygen with S Brackets</t>
  </si>
  <si>
    <t>SOTC215</t>
  </si>
  <si>
    <t xml:space="preserve">54 mm Isolation Valves </t>
  </si>
  <si>
    <t>SOTC214</t>
  </si>
  <si>
    <t>42 mm Isolation Valves</t>
  </si>
  <si>
    <t>SOTC213</t>
  </si>
  <si>
    <t>28 mm Isolation Valves</t>
  </si>
  <si>
    <t>SOTC212</t>
  </si>
  <si>
    <t>22 mm (3/4") Isolation Valves</t>
  </si>
  <si>
    <t>SOTC211</t>
  </si>
  <si>
    <t>15 mm (1/2") Isolation Valves</t>
  </si>
  <si>
    <t>SOTC210</t>
  </si>
  <si>
    <t>Rmt</t>
  </si>
  <si>
    <t>22 mm dia. and 0.90 mm thick Copper Pipe Lines for distribution lines</t>
  </si>
  <si>
    <t>SOTC209</t>
  </si>
  <si>
    <t>15 mm dia. and 0.90 mm thick Copper Pipe Lines for distribution lines</t>
  </si>
  <si>
    <t>SOTC208</t>
  </si>
  <si>
    <t>12 mm dia. and 0.70 mm thick Copper Pipe Lines for distribution lines</t>
  </si>
  <si>
    <t>SOTC207</t>
  </si>
  <si>
    <t>54 mm dia. and 1.20 mm thick Copper Pipe Lines for Main lines</t>
  </si>
  <si>
    <t>SOTC206</t>
  </si>
  <si>
    <t>42 mm dia. and 1.20 mm thick Copper Pipe Lines for Main lines</t>
  </si>
  <si>
    <t>SOTC205</t>
  </si>
  <si>
    <t>28 mm dia. and 0.90 mm thick Copper Pipe Lines for Main lines</t>
  </si>
  <si>
    <t>SOTC204</t>
  </si>
  <si>
    <t>Supply and fixing of 16mm to 20 mm thick ploished marbles slab partitions of size 4'0"*2'0"</t>
  </si>
  <si>
    <t>SOTC203</t>
  </si>
  <si>
    <t>Supply and Fixing of white glazed flat back bowl urinals</t>
  </si>
  <si>
    <t>SOTC202</t>
  </si>
  <si>
    <t>Supplying and fixing15 mm nominal size 152.0 mm CP finish iron body shower rose 1st quality including cost and conveyance of all materials, labour charges , overheads &amp; contractors profit for finished item of work in all floors.</t>
  </si>
  <si>
    <t>SOTC201</t>
  </si>
  <si>
    <t>SWR PVC pipes (Prince/ Sudhakar/ Kisan/ Supreme or any ISI brand) 4 Kg/Sq.cm. -110mmdia</t>
  </si>
  <si>
    <t>SOTC200</t>
  </si>
  <si>
    <t>SWR PVC pipes (Prince/ Sudhakar/ Kisan/ Supreme or any ISI brand) 4 Kg/Sq.cm. - 75mmdia</t>
  </si>
  <si>
    <t>SOTC199</t>
  </si>
  <si>
    <t>Bronze Gate/ Globe valve   - 25mm Nominal bore</t>
  </si>
  <si>
    <t>SOTC198</t>
  </si>
  <si>
    <t>Ashirvad/ Ajay/ Astral Flowguard or equivalent CPVC Pipes and Fittings  -28.60mm OD pipe</t>
  </si>
  <si>
    <t>SOTC197</t>
  </si>
  <si>
    <t>Ashirvad/Ajay/Astral Flowguard or equivalent CPVC Pipes and Fittings  - 22.20mm OD pipe</t>
  </si>
  <si>
    <t>SOTC196</t>
  </si>
  <si>
    <t>Ashirvad/ Ajay/ Astral Flowguard or equivalent CPVC Pipes and Fittings  - 15.90mm OD pipe</t>
  </si>
  <si>
    <t>SOTC195</t>
  </si>
  <si>
    <t xml:space="preserve">Chromium plated finish brass body quarter turn Bibcock cum Health Faucet </t>
  </si>
  <si>
    <t>SOTC194</t>
  </si>
  <si>
    <t>Self Closing Tap - Push Type</t>
  </si>
  <si>
    <t>SOTC193</t>
  </si>
  <si>
    <t xml:space="preserve">15 mm brass body CP finish bib tap of not less than 300 grams weight </t>
  </si>
  <si>
    <t>SOTC192</t>
  </si>
  <si>
    <t xml:space="preserve">25.4mm dia , 609.6mm long aluminium anodized towel rods  </t>
  </si>
  <si>
    <t>SOTC191</t>
  </si>
  <si>
    <t xml:space="preserve">TV shape mirror with plastic frame of size 609.6mm x 457.2mm </t>
  </si>
  <si>
    <t>SOTC190</t>
  </si>
  <si>
    <t xml:space="preserve">CP finish brass soap dish   </t>
  </si>
  <si>
    <t>SOTC189</t>
  </si>
  <si>
    <t xml:space="preserve">Indian make Flat Back Wash Hand Basin 1st quality </t>
  </si>
  <si>
    <t>SOTC188</t>
  </si>
  <si>
    <t xml:space="preserve">European Water Closet of 1st quality </t>
  </si>
  <si>
    <t>SOTC187</t>
  </si>
  <si>
    <t xml:space="preserve">580mm x 440mm long Orissa pan white glazed Water Closet </t>
  </si>
  <si>
    <t>SOTC186</t>
  </si>
  <si>
    <t xml:space="preserve">4" (101.6mm) multi floor trap with jali - UPVC/SWR   </t>
  </si>
  <si>
    <t>SOTC185</t>
  </si>
  <si>
    <t>Supply and fixing of pre painted Galvalume Trapezoidal Profile Roofing with 0.50mm Thickness.</t>
  </si>
  <si>
    <t>SOTC184</t>
  </si>
  <si>
    <t>Kgs</t>
  </si>
  <si>
    <t>Supply and fabricating,erecting and fixing inposition trusses of approved design with structural steel other than MS.</t>
  </si>
  <si>
    <t>SOTC183</t>
  </si>
  <si>
    <t>Pressure grouting the drilled holes with neat cement slurry or with approved grout admixture using pump - excluding cost of drilling holes after fixing nozzles as technical specification approved by the department etc., including cost &amp; Conveyance of all labour charges etc., complete finished item of work</t>
  </si>
  <si>
    <t>SOTC182</t>
  </si>
  <si>
    <t>Grouting the holes with neat cement slurry of 20mm dia with all required accessories of all materials etc., including cost &amp; Conveyance of all labour Charges etc., complete finished item of work (*As per SSR2021-22 of S.NO:-8)</t>
  </si>
  <si>
    <t>SOTC181</t>
  </si>
  <si>
    <t>Fixed Glass Window – 1200 x 1200</t>
  </si>
  <si>
    <t>SOTC180</t>
  </si>
  <si>
    <t>Impervious coat to exposed RCC roof slab surfacesof 20mm thick (APSS No. 901 and 903)</t>
  </si>
  <si>
    <t>SOTC179</t>
  </si>
  <si>
    <t>Vinyl flooring</t>
  </si>
  <si>
    <t>SOTC178</t>
  </si>
  <si>
    <t>False ceiling as per Technical specification</t>
  </si>
  <si>
    <t>SOTC177</t>
  </si>
  <si>
    <t xml:space="preserve">Scientific Doors with metal door frames and door shutters made of galvanize steel </t>
  </si>
  <si>
    <t>SOTC176</t>
  </si>
  <si>
    <t xml:space="preserve">Doors Shutters  WPC(800mm x 2100mm) </t>
  </si>
  <si>
    <t>SOTC175</t>
  </si>
  <si>
    <t xml:space="preserve">Doors as per approved drawings with medium teak wood frame (1000mm x 2100mm) </t>
  </si>
  <si>
    <t>SOTC174</t>
  </si>
  <si>
    <t xml:space="preserve">Doors as per approved drawings with medium teak wood frame (1500mm x 2600mm) </t>
  </si>
  <si>
    <t>SOTC173</t>
  </si>
  <si>
    <t xml:space="preserve">Flooring with  16 to 18 mm  thick high polished granite stone slabs black colour  for platforms (S.S.701 and special) </t>
  </si>
  <si>
    <t>SOTC172</t>
  </si>
  <si>
    <t>MS Grills to Windows</t>
  </si>
  <si>
    <t>SOTC171</t>
  </si>
  <si>
    <t>UPVC 3 track Sliding Windows</t>
  </si>
  <si>
    <t>SOTC170</t>
  </si>
  <si>
    <t xml:space="preserve">UPVC Fixed Louvered Ventilator </t>
  </si>
  <si>
    <t>SOTC169</t>
  </si>
  <si>
    <t xml:space="preserve">Two shutter cupboards  </t>
  </si>
  <si>
    <t>SOTC168</t>
  </si>
  <si>
    <t xml:space="preserve">Painting to new iron work  </t>
  </si>
  <si>
    <t>SOTC167</t>
  </si>
  <si>
    <t xml:space="preserve">Painting to new wood work  </t>
  </si>
  <si>
    <t>SOTC166</t>
  </si>
  <si>
    <t>Painting one coat water based cement primer of interior grade I and two coats of  acrylic emulsion paint for ceiling and Walls</t>
  </si>
  <si>
    <t>SOTC165</t>
  </si>
  <si>
    <t xml:space="preserve">Dadooing to walls with  glazed full body Ceramic tiles </t>
  </si>
  <si>
    <t>SOTC164</t>
  </si>
  <si>
    <t xml:space="preserve">Dadooing to walls with  glazed full body Porcelain wall tiles </t>
  </si>
  <si>
    <t>SOTC163</t>
  </si>
  <si>
    <t xml:space="preserve">Flooring with non-skid full body ceramic floor tiles  </t>
  </si>
  <si>
    <t>SOTC162</t>
  </si>
  <si>
    <t xml:space="preserve">Providing and applying Wall putty of White Cement or Polymer or Cement based of average 1 to 2 mm thickness over plastered surface to prepare the surface even and smooth after thoroughly brushing the surface to remove all dirt and remains of loose powdered materials, applying emery paper, Sand the surface, clean &amp; wipe off loose dust, applying knifing paste filler by putty knife / muslin pad, air dry for 2 - 3 </t>
  </si>
  <si>
    <t>SOTC161</t>
  </si>
  <si>
    <t>Impervious coat to exposed RCC roof slab surfaces (APSS No. 901 and 903) For Toilets</t>
  </si>
  <si>
    <t>SOTC160</t>
  </si>
  <si>
    <t>Plastering 12mm thick in two coats  with base coat of 8mm thick in CM (1:6) and top coat of 4mm thick in CM (1:4). for Internal walls.</t>
  </si>
  <si>
    <t>SOTC159</t>
  </si>
  <si>
    <t>MT</t>
  </si>
  <si>
    <t>Thermo Mechanically Treated (Fe -500/500D/550D) for RCC works</t>
  </si>
  <si>
    <t>SOTC158</t>
  </si>
  <si>
    <t xml:space="preserve">Filling with light weight concrete in Cement Concrete (1:5:10) proportion  using brick jelly for low roofs  </t>
  </si>
  <si>
    <t>SOTC157</t>
  </si>
  <si>
    <t>PCC (1:3:6) nominal mix using 20mm size graded m/c (For bed blocks and hold fasts) (OTs screed)</t>
  </si>
  <si>
    <t>SOTC156</t>
  </si>
  <si>
    <t>Reinforced  Masonry for partition walls (100 mm thick) in CM (1:4)</t>
  </si>
  <si>
    <t>SOTC155</t>
  </si>
  <si>
    <t xml:space="preserve">Brick Masonry work in CM (1:6) prop in superstructure </t>
  </si>
  <si>
    <t>SOTC154</t>
  </si>
  <si>
    <t>RCC  M 20 grade design mix  (25 mm thick Shelves)</t>
  </si>
  <si>
    <t>SOTC153</t>
  </si>
  <si>
    <t>RCC  M 20 grade design mix  (50mm thick platforms)</t>
  </si>
  <si>
    <t>SOTC152</t>
  </si>
  <si>
    <t>RCC M 25 grade design mix  (For lintels)</t>
  </si>
  <si>
    <t>SOTC151</t>
  </si>
  <si>
    <t>Conveyance of un-useful excavated earth to a distance of 16 KM for disposal including  hire charges of T and P, labour charges etc., complete for finished item of work.</t>
  </si>
  <si>
    <t>SOTC150</t>
  </si>
  <si>
    <t>Dismantling doors, windows and clear storey windows, Ventilators etc., (wood or steel) shutters including Chowkhats, architraves,hold fasts and other attachments etc., and stacking them within 100m lead including  charge etc., complete for finished item of work. (Not exceeding 3 sqm in area)</t>
  </si>
  <si>
    <t>SOTC149</t>
  </si>
  <si>
    <t>Dismantling, clearing away and carefully stacking useful materials for re-use and disposal of unserviceable materials with 100m lead as directed by Engineer-in-Charge duly taking actual premeasurements before dismantling including all charges complete (Kadapa slabs or shahabad stone slabs on sand bed)</t>
  </si>
  <si>
    <t>SOTC148</t>
  </si>
  <si>
    <t>Dismantling, clearing away and carefully stacking useful materials for re-use and disposal of unserviceable materials with 100m lead as directed by Engineer-in-Charge duly taking actual premeasurements before dismantling including all charges complete (Brick Masonary)</t>
  </si>
  <si>
    <t>SOTC147</t>
  </si>
  <si>
    <t>Dismantling, clearing away and carefully stacking useful materials for re-use and disposal of unserviceable materials with 100m lead as directed by Engineer-in-Charge duly taking actual premeasurements before dismantling including all charges complete (Unreinforced cement concrete)</t>
  </si>
  <si>
    <t>SOTC146</t>
  </si>
  <si>
    <t>Dismantling, clearing away and carefully stacking useful materials for re-use and disposal of unserviceable materials with 100m lead as directed by Engineer-in-Charge duly taking actual premeasurements before dismantling including all charges complete (Reinforced cement concrete)</t>
  </si>
  <si>
    <t>SOTC145</t>
  </si>
  <si>
    <t>Biometric Access Control System</t>
  </si>
  <si>
    <t>SOTC144</t>
  </si>
  <si>
    <t>SOTC143</t>
  </si>
  <si>
    <t xml:space="preserve">Telephone &amp; EPABX System   </t>
  </si>
  <si>
    <t>SOTC142</t>
  </si>
  <si>
    <t>Supply &amp; Fixing of Powder Coated Fire Rated doors.</t>
  </si>
  <si>
    <t>SOTC141</t>
  </si>
  <si>
    <t>Supply and fixing of Escape signage boards in Rigid Photo luminescent based glow</t>
  </si>
  <si>
    <t>SOTC140</t>
  </si>
  <si>
    <t xml:space="preserve">Supply and fixing of 2 Kg Fire extinguisher Clean Agent </t>
  </si>
  <si>
    <t>SOTC139</t>
  </si>
  <si>
    <t xml:space="preserve">Supply and fixing of ABC Powder MAP 4 Kg Fire extinguisher </t>
  </si>
  <si>
    <t>SOTC138</t>
  </si>
  <si>
    <t>Supply and fixing of ABC stored pressure squeeze grip type fire extinguishers, 9 kg capacity.</t>
  </si>
  <si>
    <t>SOTC137</t>
  </si>
  <si>
    <t>Supply &amp; Fixing of 4.5Kg, CO2 Type Fire Extinguisher.</t>
  </si>
  <si>
    <t>SOTC136</t>
  </si>
  <si>
    <t xml:space="preserve">Automatic  Fire Alarm System   </t>
  </si>
  <si>
    <t>SOTC135</t>
  </si>
  <si>
    <t xml:space="preserve">Automatic Smoke Detection System   </t>
  </si>
  <si>
    <t>SOTC134</t>
  </si>
  <si>
    <t>Ductable Air Conditioners 5.5 TR with ISEER ≥ 4</t>
  </si>
  <si>
    <t>SOTC133</t>
  </si>
  <si>
    <t>Ductable Air Conditioners 8.5 TR with ISEER ≥ 4</t>
  </si>
  <si>
    <t>SOTC132</t>
  </si>
  <si>
    <t>Ductable Air Conditioners 11.0 TR with ISEER ≥ 4</t>
  </si>
  <si>
    <t>SOTC131</t>
  </si>
  <si>
    <t xml:space="preserve">Voltage stabilizer for 5 KVA  maximum load </t>
  </si>
  <si>
    <t>SOTC130</t>
  </si>
  <si>
    <t xml:space="preserve">Voltage stabilizer for 4 KVA  maximum load </t>
  </si>
  <si>
    <t>SOTC129</t>
  </si>
  <si>
    <t xml:space="preserve">2.0 TR with , 24000 BTU/Hr High Wall mount Split Air Conditioners </t>
  </si>
  <si>
    <t>SOTC128</t>
  </si>
  <si>
    <t xml:space="preserve">1.50 TR with , 18000 BTU/Hr High Wall mount Split Air Conditioners   </t>
  </si>
  <si>
    <t>SOTC127</t>
  </si>
  <si>
    <t>26 persons ICU bed cum passenger  lift (1768 Kgs)   G+8 Floors, 9 stops,9 Openings (Cost Includes amount for Construction of Shaft / Cladding from Ground to 8th Floor)</t>
  </si>
  <si>
    <t>SOTC126</t>
  </si>
  <si>
    <t xml:space="preserve">Supply, Transportation, Installation, Testing and commissioning of storage / Pressure type  5 Star rated water heater with ABS plastic body of 15 Ltrs  </t>
  </si>
  <si>
    <t>SOTC125</t>
  </si>
  <si>
    <t>Supply and providing of UPS cum battery rack 20 batteries</t>
  </si>
  <si>
    <t>SOTC124</t>
  </si>
  <si>
    <t>Supply and fixing of 12V, 150 AH  MF battery</t>
  </si>
  <si>
    <t>SOTC123</t>
  </si>
  <si>
    <t xml:space="preserve">Supply, Transportation and installation of 10KVA / 312V DC on line UPS system </t>
  </si>
  <si>
    <t>SOTC122</t>
  </si>
  <si>
    <t>Supply, Transportation and Installation of 300mm x 50mm x 2mm thick  thick hot dip GI perforated cable tray</t>
  </si>
  <si>
    <t>SOTC121</t>
  </si>
  <si>
    <t xml:space="preserve">Supply, Transportation and Installation of 150mm x 50mm x 2mm thick  hot dip GI perforated cable tray </t>
  </si>
  <si>
    <t>SOTC120</t>
  </si>
  <si>
    <t xml:space="preserve">Laying of PVC armoured under ground cable from 120 Sq.mm to 400 Sqmm saddles on wall </t>
  </si>
  <si>
    <t>SOTC119</t>
  </si>
  <si>
    <t xml:space="preserve">Laying of PVC armoured under ground cable up to 95 Sqmm on wall  </t>
  </si>
  <si>
    <t>SOTC118</t>
  </si>
  <si>
    <t xml:space="preserve">Earth work excavation of Trench  laying of U.G cables from 95 Sqmm </t>
  </si>
  <si>
    <t>SOTC117</t>
  </si>
  <si>
    <t xml:space="preserve">Earth work excavation of Trench  laying of U.G cables up to 70 sqmm </t>
  </si>
  <si>
    <t>SOTC116</t>
  </si>
  <si>
    <t>Termination of UG cables of 3.5 core 300 Sq.mm</t>
  </si>
  <si>
    <t>SOTC115</t>
  </si>
  <si>
    <t xml:space="preserve">Termination of UG cables of 3.5 core 240 Sq.mm </t>
  </si>
  <si>
    <t>SOTC114</t>
  </si>
  <si>
    <t>Termination of UG cables of 3.5 core 185 Sq.mm</t>
  </si>
  <si>
    <t>SOTC113</t>
  </si>
  <si>
    <t>Termination of UG cables of 3.5 core 120 Sq.mm</t>
  </si>
  <si>
    <t>SOTC112</t>
  </si>
  <si>
    <t xml:space="preserve">Termination of UG cables of 3.5 core 70 Sq.mm </t>
  </si>
  <si>
    <t>SOTC111</t>
  </si>
  <si>
    <t>Termination of UG cables of 3.5 core 50 Sq.mm</t>
  </si>
  <si>
    <t>SOTC110</t>
  </si>
  <si>
    <t xml:space="preserve">Termination of UG cables of 3.5 core 25 Sq.mm </t>
  </si>
  <si>
    <t>SOTC109</t>
  </si>
  <si>
    <t>Supply of 300 Sqmm 3.5 Core XLPE insulated UG Cable.</t>
  </si>
  <si>
    <t>SOTC108</t>
  </si>
  <si>
    <t>Supply of 240 Sqmm 3.5 Core XLPE insulated UG Cable.</t>
  </si>
  <si>
    <t>SOTC107</t>
  </si>
  <si>
    <t>Supply of 185 Sqmm 3.5 Core XLPE insulated UG Cable.</t>
  </si>
  <si>
    <t>SOTC106</t>
  </si>
  <si>
    <t>Supply of 120 Sqmm 3.5 Core XLPE insulated UG Cable.</t>
  </si>
  <si>
    <t>SOTC105</t>
  </si>
  <si>
    <t>Supply of 70 Sqmm 3.5 Core XLPE insulated UG Cable.</t>
  </si>
  <si>
    <t>SOTC104</t>
  </si>
  <si>
    <t>Supply of 50 Sqmm 3.5 Core XLPE insulated UG Cable.</t>
  </si>
  <si>
    <t>SOTC103</t>
  </si>
  <si>
    <t>Supply of 25 Sqmm 3.5 Core XLPE insulated UG Cable.</t>
  </si>
  <si>
    <t>SOTC102</t>
  </si>
  <si>
    <t xml:space="preserve">630 KVA Transformer OLTC for transformers with RTCC: Supply, Transportation, Installation, Testing and Commissioning of 630 KVA TRANSFORMER  with all test reports. The Transformer shall be designed and manufactured as per IS:1180 OLTC with level-II with initial filling of oil as per IS 335-1993. 1000 A LT Breaker Kiosk - 01 No.The basic details of the Transformer are as under. 
Makes: Kirloskar / PETE / Esennar / Voltamp / Crompton / ABB / Schneider.
</t>
  </si>
  <si>
    <t>SOTC101</t>
  </si>
  <si>
    <t xml:space="preserve">130KVAR  Out Door Capacitor panel : Incomer: 250A FP MCCB - 1 No, 63A 10KA TP MCB - 9 Nos. 20 KVAR Capacitor Duty contactors  - 5 Nos.,  10 KVAR Capacitor Duty contactors - 2 Nos, .5 KVAR Capacitor Duty contactors - 2 Nos. 12 stage APFC Relay - 1 No </t>
  </si>
  <si>
    <t>SOTC100</t>
  </si>
  <si>
    <t>Electrical Lighting Panels : Incomer: 250 A 4 Pole MCCB - 1 No, Out Goings  125 A 4P MCCB - 4 No's 63 A 4P MCCB - 3 No's with required Digital Ammeter and Voltmer, LED Indicators</t>
  </si>
  <si>
    <t>SOTC099</t>
  </si>
  <si>
    <t>Floor Power Panel :  Incomer: 630A 4 Pole MCCB,- 1 No Outgoings 250 A 4P MCCB - 4 No's 125 A 4P MCCB - 10 No's, 63 A 4P MCCB - 4 No's with required Digital Ammeter and Voltmer, LED Indicators</t>
  </si>
  <si>
    <t>SOTC098</t>
  </si>
  <si>
    <t>Main Power Panel with 1000A 4 Pole ACB as incomer - 1 No and out goings  800 A 4P MCCB - 1 No., 630 A 4P MCCB - 1 No., 400A 4P MCCB - 4 Nos &amp; 250A 4P MCCB - 3 No's with required Digital Ammeter and Voltmer, LED Indicators</t>
  </si>
  <si>
    <t>SOTC097</t>
  </si>
  <si>
    <t>Supply and fixing of GI louver shutter including GI mesh</t>
  </si>
  <si>
    <t>SOTC096</t>
  </si>
  <si>
    <t>Labour charges for fixing the  exhaust fan in wall with necessary connections</t>
  </si>
  <si>
    <t>SOTC095</t>
  </si>
  <si>
    <t>Supply,Transportation  of 12" (300mm) ISI, 900 RPM Heavy duty exhaust fan</t>
  </si>
  <si>
    <t>SOTC094</t>
  </si>
  <si>
    <t xml:space="preserve">Supply  of  12" (300mm)  Light  duty  exhaust fan </t>
  </si>
  <si>
    <t>SOTC093</t>
  </si>
  <si>
    <t xml:space="preserve">Supply and erecting 19/20mm steel tube down rod of one meter length </t>
  </si>
  <si>
    <t>SOTC092</t>
  </si>
  <si>
    <t>Labour charges for fixing of ceiling fan and regulator</t>
  </si>
  <si>
    <t>SOTC091</t>
  </si>
  <si>
    <t xml:space="preserve">Supply and fixing of Modular type Stepped  electronic  regulator. </t>
  </si>
  <si>
    <t>SOTC090</t>
  </si>
  <si>
    <t xml:space="preserve">Supply, Transportation of energy efficient fan, 1200 mm sweep, aluminium body, consuming 28
W, BEE 5 star rated, ceiling fan </t>
  </si>
  <si>
    <t>SOTC089</t>
  </si>
  <si>
    <t xml:space="preserve">Supply, transportation and fixing  ISI mark batten holder / slanting holder </t>
  </si>
  <si>
    <t>SOTC088</t>
  </si>
  <si>
    <t xml:space="preserve">Supply, transportation and fixing 18 W +/-10% (&gt;= 1800 Lumens)  Down lighter back lit LED Down Light </t>
  </si>
  <si>
    <t>SOTC087</t>
  </si>
  <si>
    <t xml:space="preserve">Supply, transportation and fixing 12 W +/-10% (&gt;= 1200 Lumens)  Down lighter back lit LED Down Light Recessed / Surface </t>
  </si>
  <si>
    <t>SOTC086</t>
  </si>
  <si>
    <t xml:space="preserve">Supply, transportation and fixing  32-36W (&gt;=3600 Lumens), 2' x2'  (600mm x 600mm) slim panel LED luminaire </t>
  </si>
  <si>
    <t>SOTC085</t>
  </si>
  <si>
    <t xml:space="preserve">Supply, transportation and fixing   of    22W +/ 10% , &gt;/    2300      lumens, 1200mm length LED light </t>
  </si>
  <si>
    <t>SOTC084</t>
  </si>
  <si>
    <t>Supply and Run of  25mm x 3mm copper strip</t>
  </si>
  <si>
    <t>SOTC083</t>
  </si>
  <si>
    <t xml:space="preserve">Supply and Run of  50mm x 6mm G.I Strip </t>
  </si>
  <si>
    <t>SOTC082</t>
  </si>
  <si>
    <t>Providing independent earthing for Important equipment with 100mm dia Heavy gauge C.I Earthing</t>
  </si>
  <si>
    <t>SOTC081</t>
  </si>
  <si>
    <t>Providing independent earthing by exacavating a pit to a depth of 2.25Mtr in all soils as per size specified in the data for Sophisticated Electronic equipment (Copper Earthing)</t>
  </si>
  <si>
    <t>SOTC080</t>
  </si>
  <si>
    <t>Providing independent earthing for Important equipment with 40mm dia 'B' class 2.5m long G.I pipe (GI Earthing)</t>
  </si>
  <si>
    <t>SOTC079</t>
  </si>
  <si>
    <t xml:space="preserve">Supply and fixing of cable  adopteres box with cover for DBs including, massanory work etc., complete.,
</t>
  </si>
  <si>
    <t>SOTC078</t>
  </si>
  <si>
    <t xml:space="preserve">Supply and fixing of 8 Way VTPN DB with IP 43 Protection as per IS:13032 </t>
  </si>
  <si>
    <t>SOTC077</t>
  </si>
  <si>
    <t xml:space="preserve">Supply and fixing of 4 Way TPN DB Horizontal with IP 43 Protection as per IS:13032  (For Power DB's)
</t>
  </si>
  <si>
    <t>SOTC076</t>
  </si>
  <si>
    <t xml:space="preserve">Supply and fixing of 4 Way TPN DB Horizontal with IP 43 Protection as per IS:13032   (For Lighting DBs)  
</t>
  </si>
  <si>
    <t>SOTC075</t>
  </si>
  <si>
    <t xml:space="preserve">Supply and fixing of DP Metal Enclosure with IP 20 Protection DB Make with 1 No 20A, 10 KA DP MCB   </t>
  </si>
  <si>
    <t>SOTC074</t>
  </si>
  <si>
    <t>Supply and  Run of 5 of 10.0 Sq.mm FRLSH / HFFR PVC insulated 1100V grade as per IS:694/1990, IS 17048 specifications for Copper cable.</t>
  </si>
  <si>
    <t>SOTC073</t>
  </si>
  <si>
    <t>Supply and  Run of 5 of 6.0 Sq.mm FRLSH / HFFR PVC insulated 1100V grade as per IS:694/1990, IS 17048 specifications for Copper cable.</t>
  </si>
  <si>
    <t>SOTC072</t>
  </si>
  <si>
    <t>Supply and  Run of  3 of 6.0 Sq.mm FRLSH / HFFR PVC insulated 1100V grade as per IS:694/1990, IS 17048 specifications for Copper cable.</t>
  </si>
  <si>
    <t>SOTC071</t>
  </si>
  <si>
    <t>Supply and  Run of 3 runs of 4.0 sq mm (phase neutral and earth) FRLSH / HFFR PVC insulated 1100V grade as per IS:694/1990, IS 17048 specifications for Copper cable.</t>
  </si>
  <si>
    <t>SOTC070</t>
  </si>
  <si>
    <t xml:space="preserve">Supply and  Run of 3 of 2.5 sq.mm (phase, neutral and earth) FRLSH / HFFR PVC insulated 1100V grade as per IS:694/1990, IS 17048 specifications for Copper cable. </t>
  </si>
  <si>
    <t>SOTC069</t>
  </si>
  <si>
    <t>Supply and  Run of   3 of 1.5 sq.mm (phase, neutral and earth) FRLSH / HFFR PVC insulated 1100V grade as per IS:694/1990, IS 17048 specifications for Copper cable .</t>
  </si>
  <si>
    <t>SOTC068</t>
  </si>
  <si>
    <t>Supply and  Run of 1 of 1.5 sq.mm (phase, neutral and earth) FRLSH / HFFR PVC insulated 1100V grade as per IS:694/1990, IS 17048 specifications for Copper cable.</t>
  </si>
  <si>
    <t>SOTC067</t>
  </si>
  <si>
    <t>Supply &amp; fixing of 64A, socket with 64A switch control modular type</t>
  </si>
  <si>
    <t>SOTC066</t>
  </si>
  <si>
    <t>Supply &amp; fixing of 32A, socket with switch control modular</t>
  </si>
  <si>
    <t>SOTC065</t>
  </si>
  <si>
    <t xml:space="preserve">Supply &amp; fixing of 16A/6A, 2 in one  socket with 16A switch control modular type </t>
  </si>
  <si>
    <t>SOTC064</t>
  </si>
  <si>
    <t>Pts</t>
  </si>
  <si>
    <t xml:space="preserve">Supply and fixing of  6A switchs - 2 Nos  and 6A 3/2 pin socket - 3 Nos Modular type with cover plate  </t>
  </si>
  <si>
    <t>SOTC063</t>
  </si>
  <si>
    <t>Wiring with  3 of 1.5 sq.mm with 6A switch  and  6A, 3/2 pin socket Modular type with 6A switch control  fixing on separate board.</t>
  </si>
  <si>
    <t>SOTC062</t>
  </si>
  <si>
    <t xml:space="preserve">Supply and fixing of 6A/10A ISI Mark 3/2 pin Modular socket  Common switch board </t>
  </si>
  <si>
    <t>SOTC061</t>
  </si>
  <si>
    <t xml:space="preserve">Wiring with run of 2 of 1.5 Sqmm  Copper cable for stairecase points wiring.   
</t>
  </si>
  <si>
    <t>SOTC060</t>
  </si>
  <si>
    <t xml:space="preserve">Wiring with run of 2 of 1.5 Sqmm  Copper cable for points wiring.   
</t>
  </si>
  <si>
    <t>SOTC059</t>
  </si>
  <si>
    <t>Supply and Fixing of 25mm dia Conduit Pipes Concealed on wall.</t>
  </si>
  <si>
    <t>SOTC058</t>
  </si>
  <si>
    <t>Supply and Fixing of 25mm dia Conduit Pipes surface on wall.</t>
  </si>
  <si>
    <t>SOTC057</t>
  </si>
  <si>
    <t xml:space="preserve">CCTV CEILING CAMERA </t>
  </si>
  <si>
    <t>SOTC056</t>
  </si>
  <si>
    <t>WRITING BOARDS FOR ICUS, PRE OPP</t>
  </si>
  <si>
    <t>SOTC055</t>
  </si>
  <si>
    <t>X-RAY VIEWERS FOR ALL ICUS AND PRE OPP AREAS  AND  DOCTORS ROOMS</t>
  </si>
  <si>
    <t>SOTC054</t>
  </si>
  <si>
    <t>BED HEAD PANEL FOR TIR WITH DOUBLE OUTLETS AND ELECTRICAL OUTLETS</t>
  </si>
  <si>
    <t>SOTC053</t>
  </si>
  <si>
    <t>Ceiling/Wall mounted CCTV Room Camera</t>
  </si>
  <si>
    <t>SOTC052</t>
  </si>
  <si>
    <t>Wall mounted LED TV43 inchesFull HD</t>
  </si>
  <si>
    <t>SOTC051</t>
  </si>
  <si>
    <t>12mm thick glazed Glass partition walls in TIRs</t>
  </si>
  <si>
    <t>SOTC050</t>
  </si>
  <si>
    <t xml:space="preserve">Hermetically Sealed Doors (1.80mt x 2.10 mt)  </t>
  </si>
  <si>
    <t>SOTC049</t>
  </si>
  <si>
    <t xml:space="preserve">Pressure Relief Dampers </t>
  </si>
  <si>
    <t>SOTC047</t>
  </si>
  <si>
    <t>Condensing Units</t>
  </si>
  <si>
    <t>SOTC046</t>
  </si>
  <si>
    <t>Air Handling Units (AHUs) 8.5 TR</t>
  </si>
  <si>
    <t>SOTC045</t>
  </si>
  <si>
    <t>Air Handling Units (AHUs) 11 TR</t>
  </si>
  <si>
    <t>SOTC044</t>
  </si>
  <si>
    <t xml:space="preserve">Uni Directional Ceiling Laminar Airflow Systems  </t>
  </si>
  <si>
    <t>SOTC043</t>
  </si>
  <si>
    <t>Flooring with Vinyl Sheets In TIR Corridor</t>
  </si>
  <si>
    <t>SOTC042</t>
  </si>
  <si>
    <t>Electro conductive Flooring inside TIRs</t>
  </si>
  <si>
    <t>SOTC041</t>
  </si>
  <si>
    <r>
      <t xml:space="preserve">Stainless Steel Pre-fabricated </t>
    </r>
    <r>
      <rPr>
        <b/>
        <sz val="11"/>
        <color theme="1"/>
        <rFont val="Calibri"/>
        <family val="2"/>
        <scheme val="minor"/>
      </rPr>
      <t>Ceiling panels in TIRs and TIR Corridor</t>
    </r>
  </si>
  <si>
    <t>SOTC040</t>
  </si>
  <si>
    <r>
      <t xml:space="preserve">Stainless Steel Pre-fabricated </t>
    </r>
    <r>
      <rPr>
        <b/>
        <sz val="11"/>
        <color theme="1"/>
        <rFont val="Calibri"/>
        <family val="2"/>
        <scheme val="minor"/>
      </rPr>
      <t>Wall panels in TIRs &amp; TIR Corridor</t>
    </r>
  </si>
  <si>
    <t>SOTC039</t>
  </si>
  <si>
    <t>Electrical Installations in MOTs &amp; TIRs</t>
  </si>
  <si>
    <t>SOTC038</t>
  </si>
  <si>
    <t>Sound Analog Mixer</t>
  </si>
  <si>
    <t>SOTC037</t>
  </si>
  <si>
    <t>Equalization &amp; Loud Speaker Control System</t>
  </si>
  <si>
    <t>SOTC036</t>
  </si>
  <si>
    <t>4K Laser Projection TV</t>
  </si>
  <si>
    <t>SOTC035</t>
  </si>
  <si>
    <t>HiFi Active Sub Woofer</t>
  </si>
  <si>
    <t>SOTC034</t>
  </si>
  <si>
    <t>Amplifier (8 Channel)</t>
  </si>
  <si>
    <t>SOTC033</t>
  </si>
  <si>
    <t>Home Theatre Power Conditioner, 230 V</t>
  </si>
  <si>
    <t>SOTC032</t>
  </si>
  <si>
    <t>Video Conferencing System</t>
  </si>
  <si>
    <t>SOTC031</t>
  </si>
  <si>
    <t xml:space="preserve">Ceiling Mounted Speakers  </t>
  </si>
  <si>
    <t>SOTC030</t>
  </si>
  <si>
    <t xml:space="preserve">Digital mixer Amplifier  </t>
  </si>
  <si>
    <t>SOTC029</t>
  </si>
  <si>
    <t xml:space="preserve">Wireless Microphone  </t>
  </si>
  <si>
    <t>SOTC028</t>
  </si>
  <si>
    <t>Cable connections for integration within MOTs and with Workshop Projector Hall, Networks with OFC Cable</t>
  </si>
  <si>
    <t>SOTC027</t>
  </si>
  <si>
    <t xml:space="preserve">Wall mounted large screen display 55 inch (Commercial Grade)  </t>
  </si>
  <si>
    <t>SOTC026</t>
  </si>
  <si>
    <t xml:space="preserve">Medical Grade Monitors 32 inch 4 K Resolution  </t>
  </si>
  <si>
    <t>SOTC025</t>
  </si>
  <si>
    <t xml:space="preserve">Video and Image Management system </t>
  </si>
  <si>
    <t>SOTC024</t>
  </si>
  <si>
    <t xml:space="preserve">3-Bay Scrub Stations/Sinks </t>
  </si>
  <si>
    <t>SOTC023</t>
  </si>
  <si>
    <t xml:space="preserve">Touch Screen Surgeon Control Panels </t>
  </si>
  <si>
    <t>SOTC022</t>
  </si>
  <si>
    <t>X-Ray CT Scan LED viewing Screen</t>
  </si>
  <si>
    <t>SOTC021</t>
  </si>
  <si>
    <t>Writing Board (List Board)</t>
  </si>
  <si>
    <t>SOTC020</t>
  </si>
  <si>
    <t xml:space="preserve">Storage Units  </t>
  </si>
  <si>
    <t>SOTC019</t>
  </si>
  <si>
    <t>(1.50mt x 2.10 mt)  Sliding Automatic Sliding Doors with View Windoy of 1 Mt x 1 Mt</t>
  </si>
  <si>
    <t>SOTC018</t>
  </si>
  <si>
    <t>SOTC017</t>
  </si>
  <si>
    <t>View Window with Motorised Blinds of 1 Mt Length &amp; 1 Mt Height</t>
  </si>
  <si>
    <t>SOTC016</t>
  </si>
  <si>
    <t xml:space="preserve">LED Peripheral Lights cum clean room (OT) luminaries  </t>
  </si>
  <si>
    <t>SOTC015</t>
  </si>
  <si>
    <t>SOTC014</t>
  </si>
  <si>
    <t xml:space="preserve">Detachable Hi Definition Cameras in Triple Dome Ceiling OT  Lights  </t>
  </si>
  <si>
    <t>SOTC013</t>
  </si>
  <si>
    <t>Double Dome Ceiling  OT LED Lights  (Imported)</t>
  </si>
  <si>
    <t>SOTC012</t>
  </si>
  <si>
    <t>Triple Dome Ceiling  OT LED Lights  (Imported)</t>
  </si>
  <si>
    <t>SOTC011</t>
  </si>
  <si>
    <t>Single arm Anesthesia Pendants (Imported)</t>
  </si>
  <si>
    <t>SOTC010</t>
  </si>
  <si>
    <t>SOTC009</t>
  </si>
  <si>
    <t>SOTC008</t>
  </si>
  <si>
    <t>SOTC007</t>
  </si>
  <si>
    <t>SOTC006</t>
  </si>
  <si>
    <t>Flooring with Vinyl Sheets In MOT Corridor</t>
  </si>
  <si>
    <t>SOTC005</t>
  </si>
  <si>
    <t>Electro conductive Flooring inside MOTs</t>
  </si>
  <si>
    <t>SOTC004</t>
  </si>
  <si>
    <t xml:space="preserve">Dynamic Hatch Box </t>
  </si>
  <si>
    <t>SOTC003</t>
  </si>
  <si>
    <r>
      <t xml:space="preserve">Stainless Steel Pre-fabricated </t>
    </r>
    <r>
      <rPr>
        <b/>
        <sz val="11"/>
        <color theme="1"/>
        <rFont val="Calibri"/>
        <family val="2"/>
        <scheme val="minor"/>
      </rPr>
      <t>Ceiling panels In MOTs &amp; MOTs Corridor</t>
    </r>
  </si>
  <si>
    <t>SOTC002</t>
  </si>
  <si>
    <r>
      <t xml:space="preserve">Stainless Steel Pre-fabricated Wall panels. </t>
    </r>
    <r>
      <rPr>
        <b/>
        <sz val="11"/>
        <color theme="1"/>
        <rFont val="Calibri"/>
        <family val="2"/>
        <scheme val="minor"/>
      </rPr>
      <t>(MOTs &amp; MOT Corridor) - Wall panels</t>
    </r>
  </si>
  <si>
    <t>SOTC001</t>
  </si>
  <si>
    <t>Less</t>
  </si>
  <si>
    <t>Excess</t>
  </si>
  <si>
    <t>Variation</t>
  </si>
  <si>
    <t>As Per Work Done/To Be Done</t>
  </si>
  <si>
    <t>Total (6 Ots)</t>
  </si>
  <si>
    <t>Additional Sanction fot 2 Ots</t>
  </si>
  <si>
    <t>As Per Agreement (with 4 Ots)</t>
  </si>
  <si>
    <t>Item Name</t>
  </si>
  <si>
    <t>Item Code</t>
  </si>
  <si>
    <t>Item S.No</t>
  </si>
  <si>
    <t>S.No</t>
  </si>
  <si>
    <r>
      <t>REVISED ESTIMATE OF SOTC 8</t>
    </r>
    <r>
      <rPr>
        <b/>
        <vertAlign val="superscript"/>
        <sz val="20"/>
        <color theme="1"/>
        <rFont val="Calibri"/>
        <family val="2"/>
        <scheme val="minor"/>
      </rPr>
      <t>TH</t>
    </r>
    <r>
      <rPr>
        <b/>
        <sz val="20"/>
        <color theme="1"/>
        <rFont val="Calibri"/>
        <family val="2"/>
        <scheme val="minor"/>
      </rPr>
      <t xml:space="preserve"> FLOOR, SOUTH-WEST BLOCK, GANDHI HOSPITAL</t>
    </r>
  </si>
  <si>
    <t>750 KVA Generator Set with AMF Control Panel Supply, Transportation, erection and commissioning (Excluding Foundation) of 3 Phase, 415, 50Hz, water cooled multi cylinder diesel generator set with alternator of 750 KVA output continuous rating directly coupled Engine and Alternator 750 KVA, 415 Volts with guard and mounted on a common base plate of Robust construction and complete with AMF panel having IP-52 protection, Acoustic Enclosure as per CPCB norms , sound absorbing material, t to restrict sound level up to 75 dB up to 1 Mtr distance and as per CPCB norms etc.</t>
  </si>
  <si>
    <r>
      <t>Water Proofing of roof and peripheral walls of south west block, 8</t>
    </r>
    <r>
      <rPr>
        <vertAlign val="superscript"/>
        <sz val="11"/>
        <color indexed="8"/>
        <rFont val="Calibri"/>
        <family val="2"/>
        <scheme val="minor"/>
      </rPr>
      <t>th</t>
    </r>
    <r>
      <rPr>
        <sz val="11"/>
        <color indexed="8"/>
        <rFont val="Calibri"/>
        <family val="2"/>
        <scheme val="minor"/>
      </rPr>
      <t xml:space="preserve"> floor, Gandhi Hospital which includes Dismantling of existing screed and lifting of debris to ground floor, Surface preparation and cracks treatment, Providing Angle fillet/taper of 75mm X 75mm with polymer modified mortor in the ratio of cement:sand:admixture (1:1.5:1.5) (Forsoc Nitobond SBR/M-Crete PC Bond @ 10% by weight of cement), Applying 1 coat of Forsoc Nitoproof WB Primer, Application of 2 coats of pitch free based liquid applied single component elastomeric waterproofing membrane (Forsoc Nito proof 600PF/BASF HLM5000), Laying 200 GSM Geotextile Fabric, Laying of 125mm Fiber Reinforced M</t>
    </r>
    <r>
      <rPr>
        <vertAlign val="subscript"/>
        <sz val="11"/>
        <color indexed="8"/>
        <rFont val="Calibri"/>
        <family val="2"/>
        <scheme val="minor"/>
      </rPr>
      <t xml:space="preserve">20 </t>
    </r>
    <r>
      <rPr>
        <sz val="11"/>
        <color indexed="8"/>
        <rFont val="Calibri"/>
        <family val="2"/>
        <scheme val="minor"/>
      </rPr>
      <t>grade protective concrete screed on terrace, Control joints treatment and External walls repair with window Frame-walls joints/Gaps treatment.</t>
    </r>
  </si>
  <si>
    <t>Supply and installation of double pass RO system with raw water tank capacity of 5000 ltr plastic tank having 2 nos feed pumps of 1.5 HP with max flow of 9000 ltr/hr including construction of sand filter of dimensions (H=1665 mm, D=325 mm) with filter media as Quartz sand of SS vessel construction and Activated Carbon filter of dimensions (H= 1665mm) with filter media as Activated carbon (IV-600) of SS vessel construction, with 4 nos of spiral wound RO membrane of size 8 inch dia x 1 m length of make G.E OSMONICS (or) HYDRAUNAUTICS, 4 nos UV system with service flow of 1500 ltr/hr (Before Snd filter and after SS tank out-let) with cPVC pipeline recirculation loop to avoid contamination in pipe to supply for 10 beds in Post ICU, 4 beds in Transplant ICU and 1 for each TIR.) Drinage outlet to be provided near each RO outlet.</t>
  </si>
  <si>
    <t>80% blockout Ruler Blinds for MOTs Integration Room Windows</t>
  </si>
  <si>
    <t>BASIC VALUE</t>
  </si>
  <si>
    <t>Acoustic Wall Panelling with framework consisting of 25mm high GI wall channels with fully knurled surface of 0.55mm thick bottom wedge of 80mm width, having two equal flanges of 26mm is anchored to GI studs of 50mm high. GI studs of 50mm High to be fixed to wall at 600mm centres, 25mm thick channels are then fixed perpendicular to the GI studs and suitable fixing channel is fixed to the cross channel to fix the panel to achieve overall air gap of 75mm from the wall and GI Clips for inside panel and Clips for border panel of 18mm to be fixed to the GI wall channel to achieve required shape. Secured arranging of polyester wool of – thickness/density, Prelam Board to be installed. 15mm thick Prelam perforated Wooden slat of required dia perforation &amp; pitch is to be customised and then fixed to GI frame rigidly by using fixing channel fastened perpendicular to the cross channel with GI brackets. The boards shall be fixed to the GI frame with special cleats. (MOTs Integration Room)</t>
  </si>
  <si>
    <t>Accooustic Ceiling Paneling with Perforated board Fine line Grid false ceiling using 11mm thick Perforated Board sheet tiles of size 595mm x 595mm fixing to steel precoated GI wall angle of size 25mm x 25mm x 0.70mm thick along the perimeter of ceiling screw fixed to brick work / partition at 610mm center to center and suspending the frame work using precoated GI Tee section (24mm x 38mm x 0.7mm) from soffit at 1220mm center to center fixed with GI Soffit Cleat, rawl plugs and steel expansion fasteners &amp; connecting clip to the GI Tee section with 4mm dia GI rod with galvanised spring steel level clip of PVC unversal holding clips system at 1200mm center to center and Secured arranging of polyester wool of 50mm thick 1000 GSM, Prelam Board to be installed. 15mm thick Prelam perforated Wooden slat of required dia perforation &amp; pitch is to be customised and then fixed to GI frame rigidly by using fixing channel fastened perpendicular to the cross channel with GI brackets. The boards shall be fixed to the GI frame with special cleats. (MOTs Integration Room)</t>
  </si>
  <si>
    <t>TCV Incl GST</t>
  </si>
  <si>
    <t>Wooden Flooring with Engineered wood planks of 14mm thick (MOTs Integration Room)</t>
  </si>
  <si>
    <t>Skirting for Wooden Flooring with Engineered wood planks of 14mm thick (MOTs Integration Room)</t>
  </si>
  <si>
    <t>Modular Operation Theatres</t>
  </si>
  <si>
    <t>Transplant Isolation Rooms</t>
  </si>
  <si>
    <t>Electrical Works</t>
  </si>
  <si>
    <t xml:space="preserve">Air Conditioning </t>
  </si>
  <si>
    <t>ELV</t>
  </si>
  <si>
    <t>Fire Fighting</t>
  </si>
  <si>
    <t>Civil Works</t>
  </si>
  <si>
    <t>Plumbing Works</t>
  </si>
  <si>
    <t>Medical Gas Pipe Line</t>
  </si>
  <si>
    <t>AE</t>
  </si>
  <si>
    <t>PART-B</t>
  </si>
  <si>
    <t>PART-A</t>
  </si>
  <si>
    <t>Civil Supplementary</t>
  </si>
  <si>
    <t>MGPS Supplementary items</t>
  </si>
  <si>
    <t>ELV Supplementary Items</t>
  </si>
  <si>
    <t>Electrical Supplementary</t>
  </si>
  <si>
    <t>Medical Equipment Supplementary</t>
  </si>
  <si>
    <t>E</t>
  </si>
  <si>
    <t>AC</t>
  </si>
  <si>
    <t>FF</t>
  </si>
  <si>
    <t>C</t>
  </si>
  <si>
    <t>P</t>
  </si>
  <si>
    <t>MGPS</t>
  </si>
  <si>
    <t>G</t>
  </si>
  <si>
    <t>SUB TOTAL</t>
  </si>
  <si>
    <t>PART - A</t>
  </si>
  <si>
    <t>Description</t>
  </si>
  <si>
    <t>Remarks</t>
  </si>
  <si>
    <t>Civil Supplimental Works</t>
  </si>
  <si>
    <t>Electrical Supplimental Works</t>
  </si>
  <si>
    <t>Air Conditioning Work</t>
  </si>
  <si>
    <t>Fire Fighting Work</t>
  </si>
  <si>
    <t>ELV Work</t>
  </si>
  <si>
    <t>Plumbing Work</t>
  </si>
  <si>
    <t>MGPS Work</t>
  </si>
  <si>
    <t>MGPS Supplimental Work</t>
  </si>
  <si>
    <t>ELV Supplimental Work</t>
  </si>
  <si>
    <t>EQP</t>
  </si>
  <si>
    <t>CS</t>
  </si>
  <si>
    <t>ES</t>
  </si>
  <si>
    <t>ELVS</t>
  </si>
  <si>
    <t>GS</t>
  </si>
  <si>
    <t>EQPS</t>
  </si>
  <si>
    <t>CIVIL</t>
  </si>
  <si>
    <t>CIVIL SUPPLIMENTAL</t>
  </si>
  <si>
    <t>ELECTRICAL</t>
  </si>
  <si>
    <t>ELECTRICAL SUPPLIMENTAL</t>
  </si>
  <si>
    <t>ELV SUPPLIMENTAL</t>
  </si>
  <si>
    <t>EQUIPMENT</t>
  </si>
  <si>
    <t>EQUIPMENT SUPPLIMENTAL</t>
  </si>
  <si>
    <t>FIRE FIGHTING</t>
  </si>
  <si>
    <t>PLUMBING</t>
  </si>
  <si>
    <t>MGPS SUPPLIMENTAL</t>
  </si>
  <si>
    <t>AIR CONDITIONING</t>
  </si>
  <si>
    <t>Equipment</t>
  </si>
  <si>
    <t>Equipment Supplimental</t>
  </si>
  <si>
    <t>Amount</t>
  </si>
  <si>
    <t>Workdone Amount</t>
  </si>
  <si>
    <t>Sanction Amount</t>
  </si>
  <si>
    <t>Excess Amount</t>
  </si>
  <si>
    <t>Less Amount</t>
  </si>
  <si>
    <t>Name of Work: Design, Fabrication, Installation and Commissioning on Turnkey basis for the work of Establishment of State Organ Transplant Centre in the 8th Floor, South West Block of Gandhi Hospital, Secunderabad.</t>
  </si>
  <si>
    <t>Grand Total</t>
  </si>
  <si>
    <t>Co-efficients</t>
  </si>
  <si>
    <t>Rates</t>
  </si>
  <si>
    <t>Total Amount</t>
  </si>
  <si>
    <t>Sand (QTY)</t>
  </si>
  <si>
    <t>Metal (QTY)</t>
  </si>
  <si>
    <t>Brick (QTY)</t>
  </si>
  <si>
    <t>Sand</t>
  </si>
  <si>
    <t>Metal</t>
  </si>
  <si>
    <t>Bricks</t>
  </si>
  <si>
    <t>Sand Rate</t>
  </si>
  <si>
    <t>Metal Rate</t>
  </si>
  <si>
    <t>Brick Rate</t>
  </si>
  <si>
    <t>Sand Amount</t>
  </si>
  <si>
    <t>Metal Amount</t>
  </si>
  <si>
    <t>Brick Amount</t>
  </si>
  <si>
    <t>GRAND TOTAL</t>
  </si>
  <si>
    <t>Sub Total (Other than RE ECV )</t>
  </si>
  <si>
    <t>As Per RE</t>
  </si>
  <si>
    <t>Difference</t>
  </si>
  <si>
    <t>TOTAL</t>
  </si>
  <si>
    <t>SUBTOTAL</t>
  </si>
  <si>
    <t>PART (A+B)</t>
  </si>
  <si>
    <t xml:space="preserve"> GRAND TOTAL</t>
  </si>
  <si>
    <t>Supply of Double charged / multi charged stain free full body porcelain vitrified tiles with double layer pigment of size 600 x 600 mm and thickness between 8-10 mm 1st quality conforming to IS:15622 - 2017, IS:13630 (Parts 1 to 15) of any colour and finish in all shades and designs with borders and design as per the approved flooring pattern as directed by the Engineer-In -Charge, laying tiles using spacers of 2mm thick,  set over  a base coat  of CM  (1:8) prop. 12mm thick  using screened sand over CC bed already laid or RCC roof slab , including neat cement slurry   of honey  like consistancy spread @ 3.3 kgs per  Sqm. and jointed neately with white cement paste to full depth  mixed with pigment of matching shade  including cost and conveyance  of all  materials  like cement,  sand, water, tiles, white cement etc., to  site (excluding cost  of C.C. bed) including cost  of  base coat  and all labour charges for  mixing of  cement mortar, laying tiles  to  required  slope  as directed  by  the  Engineer- in-charge  etc.,and overheads &amp; contractors profit complete for finished item of work. (APSS No.701 &amp; 707).</t>
  </si>
  <si>
    <t>Providing skirting to internal walls to 10 cm height with Double charged / multi charged stain free full body porcelain vitrified tiles with double layer pigment of size 600 x 600 mm and thickness between 8-10 mm 1st quality conforming to IS:15622 - 2017, IS:13630 (Parts 1 to 15) of any colour and finish in all shades and designs,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</si>
  <si>
    <t>TOTAL EXCESS</t>
  </si>
  <si>
    <t>Basic Price</t>
  </si>
  <si>
    <t>GST @ 18%</t>
  </si>
  <si>
    <t>Provision towards Unforseen items and rounding off (LS)</t>
  </si>
  <si>
    <t>Labour Cess @ 1% on Basic Value of Revised Estimate</t>
  </si>
  <si>
    <t>NAC @ 0.1% on Basic Value of Revised estimate</t>
  </si>
  <si>
    <t>Provision towards GST 18% on Seniorage Charges</t>
  </si>
  <si>
    <t>Provision towards DMF Charges 30% on Seniorage Charges</t>
  </si>
  <si>
    <t>Provision towards SMFT Charges 2% on seniorage Charges</t>
  </si>
  <si>
    <t>Provision towards Engineering Supervision Charges @  2% on Equipment</t>
  </si>
  <si>
    <t>Provision towards Engineering Supervision Charges @  4% on RE Value (except equipment &amp; AC)</t>
  </si>
  <si>
    <t>as per agreement</t>
  </si>
  <si>
    <t xml:space="preserve">As per Agreement </t>
  </si>
  <si>
    <t>As per Sanction Estimate for 2 Ots</t>
  </si>
  <si>
    <t>as per additional 2 Ots</t>
  </si>
  <si>
    <t>Total</t>
  </si>
  <si>
    <t>Sub Total-Agreement (A)</t>
  </si>
  <si>
    <t>Sub Total-Supplimental (B)</t>
  </si>
  <si>
    <t>Total (A+B)</t>
  </si>
  <si>
    <t>Provision towards Seniorage Charges on Civil Component</t>
  </si>
  <si>
    <t>Total of S.No 14 to 18</t>
  </si>
  <si>
    <t>GENERAL ABSTRACT FOR REVISED ESTIMATE</t>
  </si>
  <si>
    <t xml:space="preserve"> </t>
  </si>
  <si>
    <t>Tech. Spec Cl. No in TED</t>
  </si>
  <si>
    <t>16.3 &amp; 16.4</t>
  </si>
  <si>
    <t>17.6 &amp; 17.7</t>
  </si>
  <si>
    <t>22 a</t>
  </si>
  <si>
    <t>22 b</t>
  </si>
  <si>
    <t>23 a</t>
  </si>
  <si>
    <t>23 b</t>
  </si>
  <si>
    <t>23 c</t>
  </si>
  <si>
    <t>23 d</t>
  </si>
  <si>
    <t>23 e</t>
  </si>
  <si>
    <t>23 f</t>
  </si>
  <si>
    <t>23 g</t>
  </si>
  <si>
    <t>23 h</t>
  </si>
  <si>
    <t>24 a</t>
  </si>
  <si>
    <t>24 b</t>
  </si>
  <si>
    <t>24 c</t>
  </si>
  <si>
    <t>24 d</t>
  </si>
  <si>
    <t>24 e</t>
  </si>
  <si>
    <t>24 f</t>
  </si>
  <si>
    <t>24 g</t>
  </si>
  <si>
    <t>25 a</t>
  </si>
  <si>
    <t>25 b</t>
  </si>
  <si>
    <t>25 c</t>
  </si>
  <si>
    <t>25 d</t>
  </si>
  <si>
    <t>25 e</t>
  </si>
  <si>
    <t>26 a</t>
  </si>
  <si>
    <t>26 b</t>
  </si>
  <si>
    <t>26 b 1</t>
  </si>
  <si>
    <t>26 c</t>
  </si>
  <si>
    <t>26 d</t>
  </si>
  <si>
    <t>27 a</t>
  </si>
  <si>
    <t>27 b</t>
  </si>
  <si>
    <t>27 c</t>
  </si>
  <si>
    <t>27 d</t>
  </si>
  <si>
    <t>27 e</t>
  </si>
  <si>
    <t>27 f</t>
  </si>
  <si>
    <t>27 f 1</t>
  </si>
  <si>
    <t>27 f 2</t>
  </si>
  <si>
    <t>27 f 3</t>
  </si>
  <si>
    <t>27 g</t>
  </si>
  <si>
    <t>27 h</t>
  </si>
  <si>
    <t>27 i</t>
  </si>
  <si>
    <t>27 j</t>
  </si>
  <si>
    <t>28 a</t>
  </si>
  <si>
    <t>28 b</t>
  </si>
  <si>
    <t>28 c</t>
  </si>
  <si>
    <t>29 d</t>
  </si>
  <si>
    <t>29 a</t>
  </si>
  <si>
    <t>30 a</t>
  </si>
  <si>
    <t>30 b</t>
  </si>
  <si>
    <t>30 c</t>
  </si>
  <si>
    <t>30 d</t>
  </si>
  <si>
    <t>30 e</t>
  </si>
  <si>
    <t>30 f</t>
  </si>
  <si>
    <t>30 g</t>
  </si>
  <si>
    <t>31 a</t>
  </si>
  <si>
    <t>31 b</t>
  </si>
  <si>
    <t>31 c</t>
  </si>
  <si>
    <t>31 d</t>
  </si>
  <si>
    <t>31 e</t>
  </si>
  <si>
    <t>31 f</t>
  </si>
  <si>
    <t>31 g</t>
  </si>
  <si>
    <t>31 h</t>
  </si>
  <si>
    <t>31 j</t>
  </si>
  <si>
    <t>31 i</t>
  </si>
  <si>
    <t>31 k</t>
  </si>
  <si>
    <t>32 a</t>
  </si>
  <si>
    <t>32 b</t>
  </si>
  <si>
    <t>33 a</t>
  </si>
  <si>
    <t>33 b</t>
  </si>
  <si>
    <t>33 c</t>
  </si>
  <si>
    <t>33 d</t>
  </si>
  <si>
    <t>87 A</t>
  </si>
  <si>
    <t>87 B</t>
  </si>
  <si>
    <t>87 C</t>
  </si>
  <si>
    <t>87 D</t>
  </si>
  <si>
    <t>87 E</t>
  </si>
  <si>
    <t>88.7 b</t>
  </si>
  <si>
    <t>88.8 a</t>
  </si>
  <si>
    <t>88.8 b</t>
  </si>
  <si>
    <t>88.8 c</t>
  </si>
  <si>
    <t>(in Rs.)</t>
  </si>
  <si>
    <t>30% of 17,572</t>
  </si>
  <si>
    <t>2% of 17,572</t>
  </si>
  <si>
    <t>As per Workdone/To be done Estimate</t>
  </si>
  <si>
    <t>GO Rt No. 519, HM&amp;FW (A1) Dept. 06.09.2018
(Original sanction)</t>
  </si>
  <si>
    <t>GO Rt No. 358, HM&amp;FW (C2) Dept. 24.06.2023
(Additional sanction)</t>
  </si>
  <si>
    <t>As Per Agreement</t>
  </si>
  <si>
    <t>Total Sanctioned Amount</t>
  </si>
  <si>
    <t>Balance Available from Sanctioned Amount</t>
  </si>
  <si>
    <r>
      <t xml:space="preserve">Removal &amp; Relocation of Roof Top Solar Panels </t>
    </r>
    <r>
      <rPr>
        <b/>
        <i/>
        <sz val="11"/>
        <color theme="1"/>
        <rFont val="Calibri"/>
        <family val="2"/>
        <scheme val="minor"/>
      </rPr>
      <t>Less:</t>
    </r>
  </si>
  <si>
    <r>
      <t xml:space="preserve">Amount of Workdone/to be done as per the Revised Estimate including Supplimental items </t>
    </r>
    <r>
      <rPr>
        <b/>
        <i/>
        <sz val="11"/>
        <color theme="1"/>
        <rFont val="Calibri"/>
        <family val="2"/>
        <scheme val="minor"/>
      </rPr>
      <t>Less:</t>
    </r>
  </si>
  <si>
    <t>Provision towards Haritha Nidhi</t>
  </si>
  <si>
    <r>
      <rPr>
        <b/>
        <sz val="11"/>
        <color theme="1"/>
        <rFont val="Calibri"/>
        <family val="2"/>
        <scheme val="minor"/>
      </rPr>
      <t>2% of 7,05,10,206</t>
    </r>
    <r>
      <rPr>
        <sz val="11"/>
        <color theme="1"/>
        <rFont val="Calibri"/>
        <family val="2"/>
        <scheme val="minor"/>
      </rPr>
      <t xml:space="preserve"> </t>
    </r>
    <r>
      <rPr>
        <i/>
        <sz val="11"/>
        <color theme="1"/>
        <rFont val="Calibri"/>
        <family val="2"/>
        <scheme val="minor"/>
      </rPr>
      <t>(7,03,18,750+1,91,456)</t>
    </r>
  </si>
  <si>
    <t>Excess is 56,87,787</t>
  </si>
  <si>
    <t>Tender Value</t>
  </si>
  <si>
    <t>Tender Discount</t>
  </si>
  <si>
    <t>Secondary Agreement</t>
  </si>
  <si>
    <t>Savings</t>
  </si>
  <si>
    <t>Agreement Value</t>
  </si>
  <si>
    <t xml:space="preserve">Agreement + Savings </t>
  </si>
  <si>
    <t>Contract value as per revised estimate</t>
  </si>
  <si>
    <t>1% of 22,58,11,237</t>
  </si>
  <si>
    <t>0.1% of 22,58,11,237</t>
  </si>
  <si>
    <t>18% of 25,29,700</t>
  </si>
  <si>
    <r>
      <rPr>
        <b/>
        <sz val="11"/>
        <color theme="1"/>
        <rFont val="Calibri"/>
        <family val="2"/>
        <scheme val="minor"/>
      </rPr>
      <t>4% of 19,59,47,053</t>
    </r>
    <r>
      <rPr>
        <sz val="11"/>
        <color theme="1"/>
        <rFont val="Calibri"/>
        <family val="2"/>
        <scheme val="minor"/>
      </rPr>
      <t xml:space="preserve"> </t>
    </r>
    <r>
      <rPr>
        <i/>
        <sz val="11"/>
        <color theme="1"/>
        <rFont val="Calibri"/>
        <family val="2"/>
        <scheme val="minor"/>
      </rPr>
      <t>(26,64,57,259-7,05,10,206)</t>
    </r>
  </si>
  <si>
    <t>Supply and installation of double pass RO system having 2 nos feed pumps of 1.5 HP with max flow of 4000 ltr/hr including construction of sand filter of dimensions (H=1650 mm, D=325 mm) with filter media as Quartz sand of SS vessel construction and Activated Carbon filter of dimensions (H= 1650mm) with filter media as Activated carbon (IV-600) of SS vessel construction, with 4 nos of spiral wound RO membrane of size 4 inch dia x 1 m length of make ION EXCHANGE (HYDROMEN) (or) equal, 2 nos UV system with service flow of 1000 ltr/hr (Before 2nd filter and after SS tank out-let) with PEX pipeline recirculation loop to avoid contamination in pipe to supply for 10 beds in Post ICU, 4 beds in Transplant ICU and 1 for each TIR.) Drinage outlet to be provided near each RO outlet.</t>
  </si>
  <si>
    <t>As per Agreement-1</t>
  </si>
  <si>
    <t>As per Agreement-2 for additional 2 OT's</t>
  </si>
  <si>
    <t>Total As per Agreement (4+5)</t>
  </si>
  <si>
    <t>Basic Price (Excluding GST)</t>
  </si>
  <si>
    <r>
      <t>COMPARITIVE STATEMENT FOR ORIGINAL AGREEMENT AND REVISED ESTIMATE OF SOTC 8</t>
    </r>
    <r>
      <rPr>
        <b/>
        <vertAlign val="superscript"/>
        <sz val="20"/>
        <color theme="1"/>
        <rFont val="Calibri"/>
        <family val="2"/>
        <scheme val="minor"/>
      </rPr>
      <t>TH</t>
    </r>
    <r>
      <rPr>
        <b/>
        <sz val="20"/>
        <color theme="1"/>
        <rFont val="Calibri"/>
        <family val="2"/>
        <scheme val="minor"/>
      </rPr>
      <t xml:space="preserve"> FLOOR, SOUTH-WEST BLOCK, GANDHI HOSPITAL</t>
    </r>
  </si>
  <si>
    <t xml:space="preserve"> REVISED ESTIMATE OF SOTC 8TH FLOOR, SOUTH-WEST BLOCK, GANDHI HOSPITAL</t>
  </si>
  <si>
    <t>TSMSIDC, MEDCHAL MALKAJGIRI</t>
  </si>
  <si>
    <t>EXECUTIVE ENGINEER</t>
  </si>
  <si>
    <t>TSMSISDC, HYDERAVAD DIVISION</t>
  </si>
  <si>
    <t>TSMSISDC, HYDERAVAD CIRCLE</t>
  </si>
  <si>
    <t>COMPARATIVE STATEMENT FOR GENERAL ABSTRACT OF ORIGINAL AGREEMENT AND REVISED ESTIMATE</t>
  </si>
  <si>
    <t>S.No of RE</t>
  </si>
  <si>
    <t>Sub total of S.No 14 to 18</t>
  </si>
  <si>
    <t>NAC @ 0.1% on Basic Price of Revised estimate</t>
  </si>
  <si>
    <t>Labour Cess @ 1% on Basic Price of Revised Estimate</t>
  </si>
  <si>
    <t>Provision towards Engineering Supervision Charges @  4% on RE Value</t>
  </si>
  <si>
    <t>PCC (1:3:6) nominal mix using 20mm size graded m/c (For bed blocks and hold fasts)</t>
  </si>
  <si>
    <t xml:space="preserve">Wiring with run of 2 of 1.5 Sqmm  Copper cable for points wiring.   </t>
  </si>
  <si>
    <t xml:space="preserve">Wiring with run of 2 of 1.5 Sqmm  Copper cable for stairecase points wiring.   </t>
  </si>
  <si>
    <t>Supply and fixing of DP Metal Enclosure with IP 20 Protection DB Make with 1 No 20A, 10 KA DP MCB</t>
  </si>
  <si>
    <t xml:space="preserve">Supply and fixing of 4 Way TPN DB Horizontal with IP 43 Protection as per IS:13032   (For Lighting DBs)  </t>
  </si>
  <si>
    <t>Supply and fixing of 4 Way TPN DB Horizontal with IP 43 Protection as per IS:13032  (For Power DB's)</t>
  </si>
  <si>
    <t>Supply and fixing of cable  adopteres box with cover for DBs including, massanory work etc., complete.,</t>
  </si>
  <si>
    <t>630 KVA Transformer OLTC for transformers with RTCC: Supply, Transportation, Installation, Testing and Commissioning of 630 KVA TRANSFORMER  with all test reports. The Transformer shall be designed and manufactured as per IS:1180 OLTC with level-II with initial filling of oil as per IS 335-1993. 1000 A LT Breaker Kiosk - 01 No.The basic details of the Transformer are as under. 
Makes: Kirloskar / PETE / Esennar / Voltamp / Crompton / ABB / Schneider.</t>
  </si>
  <si>
    <t>ELECTRICAL WORKS</t>
  </si>
  <si>
    <t>ELV WORKS</t>
  </si>
  <si>
    <t>FIRE FIGHTING WORKS</t>
  </si>
  <si>
    <t>AIR CONDITIONING WORKS</t>
  </si>
  <si>
    <t>PLUMBING WORKS</t>
  </si>
  <si>
    <t>MGPS WORKS</t>
  </si>
  <si>
    <t>CIVIL SUPPLIMENTAL WORKS</t>
  </si>
  <si>
    <t>ELECTRICAL SUPPLIMENTAL WORKS</t>
  </si>
  <si>
    <t>ELV SUPPLIMENTAL WORKS</t>
  </si>
  <si>
    <t>MGPS SUPPLIMENTAL WORKS</t>
  </si>
  <si>
    <t>CIVIL WORKS</t>
  </si>
  <si>
    <t>DY. EXECUTIVE ENGINEER</t>
  </si>
  <si>
    <t>TSMSIDC, HYDERABAD DIVISION-1</t>
  </si>
  <si>
    <t>SUPERINTENDENT ENGINEER</t>
  </si>
  <si>
    <t>TSMSIDC, HYDERABAD CIRCLE</t>
  </si>
  <si>
    <t xml:space="preserve">        EXECUTIVE ENGINEER</t>
  </si>
  <si>
    <t xml:space="preserve">  SUPERINTENDING ENGINEER</t>
  </si>
  <si>
    <t xml:space="preserve">     DY.EXECUTIVE ENGINEER</t>
  </si>
  <si>
    <t>sand</t>
  </si>
  <si>
    <t>Rate</t>
  </si>
  <si>
    <t>Dadoing Rate</t>
  </si>
  <si>
    <t>Maintanance @ 5% per year for 4 years</t>
  </si>
  <si>
    <t>Contractor Profit @ 13.615</t>
  </si>
  <si>
    <t>Sub Total</t>
  </si>
  <si>
    <t>Rate excluding GST</t>
  </si>
  <si>
    <t>Rate includng GST @ 18%</t>
  </si>
  <si>
    <t>DY.EXECUTIVE ENGINEER</t>
  </si>
  <si>
    <t>Spl. Projects, TSMSIDC</t>
  </si>
  <si>
    <t xml:space="preserve">Spl. Projects, TSMSIDC        </t>
  </si>
  <si>
    <t>CHIEF ENGINEER</t>
  </si>
  <si>
    <t>TSMSIDC</t>
  </si>
  <si>
    <t>TECHNICAL ASSISTANT</t>
  </si>
  <si>
    <t xml:space="preserve">Spl. Projects, TSMSIDC    </t>
  </si>
  <si>
    <t>Terrace &amp; Exterior walls water proofing</t>
  </si>
  <si>
    <t>Double Pass Reverse Osmosis (RO) plant with recirculation loop</t>
  </si>
  <si>
    <t>750 KVA DG set with AMF panel</t>
  </si>
  <si>
    <t>O2 &amp; N2O Manifold, Auto Control Systems &amp; 4 &amp; 6 Gas Digital Alarm Systems</t>
  </si>
  <si>
    <t>20 KVA/312V DC Online UPS System</t>
  </si>
  <si>
    <t>Recording Counselling Room &amp; Local Area Network</t>
  </si>
  <si>
    <t>800 KVA Transformer</t>
  </si>
  <si>
    <t xml:space="preserve">Miscellaneous works: Works such as Under-deck thermocol insulation, PCC M 25 grade, Supply and laying of Floor leveler compound (self smoothing mortar), Monitor Stand beside Bed in ICUs &amp; TIRs (31 Nos) &amp; V-Board Partitions on top of false ceiling, GI powder coated sliding doors, PCGI wall &amp; ceiling panels, acoustic wall &amp; ceiling paneling, wooden flooring in MOT’s integration room, double charged vitrified tiles etc. are required as per the site condition. </t>
  </si>
  <si>
    <t xml:space="preserve">Enhance the aesthetics at the entrance lobby </t>
  </si>
  <si>
    <t xml:space="preserve">Spl. Projects, TSMSIDC </t>
  </si>
  <si>
    <t xml:space="preserve">Miscellaneous works: </t>
  </si>
  <si>
    <t>Under-deck thermocol insulation</t>
  </si>
  <si>
    <t>Monitor Stand beside Bed</t>
  </si>
  <si>
    <t xml:space="preserve"> V-Board Partitions on top of false ceiling</t>
  </si>
  <si>
    <t>Sliding doors</t>
  </si>
  <si>
    <t>PCGI wall &amp; ceiling panels</t>
  </si>
  <si>
    <t>Acoustic wall &amp; ceiling paneling</t>
  </si>
  <si>
    <t>Wooden flooring in MOTsIntegration room</t>
  </si>
  <si>
    <t>Double charged vitrified tiles</t>
  </si>
  <si>
    <t>a</t>
  </si>
  <si>
    <t>b</t>
  </si>
  <si>
    <t>c</t>
  </si>
  <si>
    <t>d</t>
  </si>
  <si>
    <t>e</t>
  </si>
  <si>
    <t>f</t>
  </si>
  <si>
    <t>g</t>
  </si>
  <si>
    <t>h</t>
  </si>
  <si>
    <t>i</t>
  </si>
  <si>
    <t>j</t>
  </si>
  <si>
    <t>Sub-Total (a to j)</t>
  </si>
  <si>
    <t>PCC M 25 grade</t>
  </si>
  <si>
    <t>Floor leveler compound</t>
  </si>
  <si>
    <t xml:space="preserve">Terrace &amp; Exterior walls water proofing
</t>
  </si>
  <si>
    <t>Sunshade Area: 645 Sqm @ Rs.4400/Sqm</t>
  </si>
  <si>
    <t>External Wall Area: 1700 Sqm @ Rs.700/Sqm</t>
  </si>
  <si>
    <t>Window Frame Treatment: 300 Rmt @Rs.357/Rmt</t>
  </si>
  <si>
    <t>GST on above @ 18% - Rs.19,23,858</t>
  </si>
  <si>
    <t xml:space="preserve">Terrace Area: 1700 Sqm @ Rs.3855/Sqm </t>
  </si>
  <si>
    <t>Total of S.No 14 to 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</si>
</sst>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_ * #,##0_ ;_ * \-#,##0_ ;_ * &quot;-&quot;??_ ;_ @_ "/>
    <numFmt numFmtId="165" formatCode="_ * #,##0.0_ ;_ * \-#,##0.0_ ;_ * &quot;-&quot;??_ ;_ @_ "/>
    <numFmt numFmtId="166" formatCode="@* \-"/>
  </numFmts>
  <fonts count="39">
    <font>
      <sz val="11"/>
      <color theme="1"/>
      <name val="Calibri"/>
      <family val="2"/>
      <scheme val="minor"/>
    </font>
    <font>
      <sz val="11"/>
      <color theme="1"/>
      <name val="Calibri"/>
      <family val="2"/>
      <scheme val="minor"/>
    </font>
    <font>
      <b/>
      <sz val="11"/>
      <color theme="1"/>
      <name val="Calibri"/>
      <family val="2"/>
      <scheme val="minor"/>
    </font>
    <font>
      <sz val="11"/>
      <name val="Cambria"/>
      <family val="1"/>
    </font>
    <font>
      <sz val="12"/>
      <color theme="1"/>
      <name val="Times New Roman"/>
      <family val="1"/>
    </font>
    <font>
      <b/>
      <sz val="12"/>
      <color theme="1"/>
      <name val="Times New Roman"/>
      <family val="1"/>
    </font>
    <font>
      <sz val="11"/>
      <name val="Calibri"/>
      <family val="2"/>
      <scheme val="minor"/>
    </font>
    <font>
      <vertAlign val="superscript"/>
      <sz val="11"/>
      <name val="Calibri"/>
      <family val="2"/>
      <scheme val="minor"/>
    </font>
    <font>
      <sz val="12"/>
      <color theme="1"/>
      <name val="Calibri"/>
      <family val="2"/>
      <scheme val="minor"/>
    </font>
    <font>
      <b/>
      <sz val="12"/>
      <color theme="1"/>
      <name val="Calibri"/>
      <family val="2"/>
      <scheme val="minor"/>
    </font>
    <font>
      <sz val="12"/>
      <color theme="1"/>
      <name val="Arial"/>
      <family val="2"/>
    </font>
    <font>
      <sz val="11"/>
      <name val="Calibri"/>
      <family val="2"/>
    </font>
    <font>
      <sz val="10"/>
      <name val="Arial"/>
      <family val="2"/>
    </font>
    <font>
      <vertAlign val="superscript"/>
      <sz val="11"/>
      <color theme="1"/>
      <name val="Calibri"/>
      <family val="2"/>
      <scheme val="minor"/>
    </font>
    <font>
      <b/>
      <sz val="16"/>
      <color theme="1"/>
      <name val="Calibri"/>
      <family val="2"/>
      <scheme val="minor"/>
    </font>
    <font>
      <sz val="11"/>
      <name val="Times New Roman"/>
      <family val="1"/>
    </font>
    <font>
      <sz val="10"/>
      <name val="Helv"/>
      <charset val="204"/>
    </font>
    <font>
      <b/>
      <sz val="20"/>
      <color theme="1"/>
      <name val="Calibri"/>
      <family val="2"/>
      <scheme val="minor"/>
    </font>
    <font>
      <b/>
      <vertAlign val="superscript"/>
      <sz val="20"/>
      <color theme="1"/>
      <name val="Calibri"/>
      <family val="2"/>
      <scheme val="minor"/>
    </font>
    <font>
      <vertAlign val="superscript"/>
      <sz val="11"/>
      <color indexed="8"/>
      <name val="Calibri"/>
      <family val="2"/>
      <scheme val="minor"/>
    </font>
    <font>
      <sz val="11"/>
      <color indexed="8"/>
      <name val="Calibri"/>
      <family val="2"/>
      <scheme val="minor"/>
    </font>
    <font>
      <vertAlign val="subscript"/>
      <sz val="11"/>
      <color indexed="8"/>
      <name val="Calibri"/>
      <family val="2"/>
      <scheme val="minor"/>
    </font>
    <font>
      <sz val="11"/>
      <color rgb="FFFF0000"/>
      <name val="Calibri"/>
      <family val="2"/>
      <scheme val="minor"/>
    </font>
    <font>
      <b/>
      <i/>
      <sz val="12"/>
      <color theme="1"/>
      <name val="Calibri"/>
      <family val="2"/>
      <scheme val="minor"/>
    </font>
    <font>
      <b/>
      <i/>
      <sz val="11"/>
      <name val="Calibri"/>
      <family val="2"/>
      <scheme val="minor"/>
    </font>
    <font>
      <b/>
      <sz val="14"/>
      <color theme="1"/>
      <name val="Calibri"/>
      <family val="2"/>
      <scheme val="minor"/>
    </font>
    <font>
      <b/>
      <u/>
      <sz val="14"/>
      <color theme="1"/>
      <name val="Calibri"/>
      <family val="2"/>
      <scheme val="minor"/>
    </font>
    <font>
      <u/>
      <sz val="11"/>
      <color theme="1"/>
      <name val="Calibri"/>
      <family val="2"/>
      <scheme val="minor"/>
    </font>
    <font>
      <i/>
      <sz val="11"/>
      <color theme="1"/>
      <name val="Calibri"/>
      <family val="2"/>
      <scheme val="minor"/>
    </font>
    <font>
      <u val="singleAccounting"/>
      <sz val="11"/>
      <color theme="1"/>
      <name val="Calibri"/>
      <family val="2"/>
      <scheme val="minor"/>
    </font>
    <font>
      <b/>
      <u/>
      <sz val="12"/>
      <color theme="1"/>
      <name val="Calibri"/>
      <family val="2"/>
      <scheme val="minor"/>
    </font>
    <font>
      <b/>
      <i/>
      <sz val="11"/>
      <color theme="1"/>
      <name val="Calibri"/>
      <family val="2"/>
      <scheme val="minor"/>
    </font>
    <font>
      <b/>
      <sz val="14"/>
      <color theme="1"/>
      <name val="Arial"/>
      <family val="2"/>
    </font>
    <font>
      <b/>
      <u/>
      <sz val="14"/>
      <color theme="1"/>
      <name val="Arial"/>
      <family val="2"/>
    </font>
    <font>
      <sz val="11"/>
      <color theme="1"/>
      <name val="Arial"/>
      <family val="2"/>
    </font>
    <font>
      <b/>
      <sz val="11"/>
      <color theme="1"/>
      <name val="Arial"/>
      <family val="2"/>
    </font>
    <font>
      <u/>
      <sz val="11"/>
      <color theme="1"/>
      <name val="Arial"/>
      <family val="2"/>
    </font>
    <font>
      <u val="singleAccounting"/>
      <sz val="11"/>
      <color theme="1"/>
      <name val="Arial"/>
      <family val="2"/>
    </font>
    <font>
      <b/>
      <sz val="12"/>
      <color theme="1"/>
      <name val="Arial"/>
      <family val="2"/>
    </font>
  </fonts>
  <fills count="10">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s>
  <borders count="100">
    <border>
      <left/>
      <right/>
      <top/>
      <bottom/>
      <diagonal/>
    </border>
    <border>
      <left/>
      <right style="thin">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thick">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thick">
        <color indexed="64"/>
      </left>
      <right style="medium">
        <color indexed="64"/>
      </right>
      <top style="medium">
        <color indexed="64"/>
      </top>
      <bottom style="thin">
        <color indexed="64"/>
      </bottom>
      <diagonal/>
    </border>
    <border>
      <left/>
      <right/>
      <top style="thin">
        <color indexed="64"/>
      </top>
      <bottom style="thin">
        <color indexed="64"/>
      </bottom>
      <diagonal/>
    </border>
    <border>
      <left style="thin">
        <color indexed="64"/>
      </left>
      <right style="thin">
        <color indexed="64"/>
      </right>
      <top style="thick">
        <color indexed="64"/>
      </top>
      <bottom style="medium">
        <color indexed="64"/>
      </bottom>
      <diagonal/>
    </border>
    <border>
      <left style="thick">
        <color indexed="64"/>
      </left>
      <right style="thin">
        <color indexed="64"/>
      </right>
      <top style="thick">
        <color indexed="64"/>
      </top>
      <bottom style="medium">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indexed="64"/>
      </left>
      <right style="medium">
        <color indexed="64"/>
      </right>
      <top style="medium">
        <color indexed="64"/>
      </top>
      <bottom/>
      <diagonal/>
    </border>
    <border>
      <left/>
      <right/>
      <top style="thin">
        <color indexed="64"/>
      </top>
      <bottom style="double">
        <color indexed="64"/>
      </bottom>
      <diagonal/>
    </border>
    <border>
      <left style="thick">
        <color indexed="64"/>
      </left>
      <right style="medium">
        <color indexed="64"/>
      </right>
      <top style="thin">
        <color indexed="64"/>
      </top>
      <bottom/>
      <diagonal/>
    </border>
    <border>
      <left style="medium">
        <color indexed="64"/>
      </left>
      <right style="thick">
        <color indexed="64"/>
      </right>
      <top style="thin">
        <color indexed="64"/>
      </top>
      <bottom/>
      <diagonal/>
    </border>
    <border>
      <left/>
      <right style="thin">
        <color indexed="64"/>
      </right>
      <top/>
      <bottom style="thin">
        <color indexed="64"/>
      </bottom>
      <diagonal/>
    </border>
    <border>
      <left style="medium">
        <color indexed="64"/>
      </left>
      <right style="medium">
        <color indexed="64"/>
      </right>
      <top style="thick">
        <color indexed="64"/>
      </top>
      <bottom style="thick">
        <color indexed="64"/>
      </bottom>
      <diagonal/>
    </border>
    <border>
      <left style="thick">
        <color indexed="64"/>
      </left>
      <right style="medium">
        <color indexed="64"/>
      </right>
      <top style="thick">
        <color indexed="64"/>
      </top>
      <bottom style="thin">
        <color indexed="64"/>
      </bottom>
      <diagonal/>
    </border>
    <border>
      <left style="medium">
        <color indexed="64"/>
      </left>
      <right style="medium">
        <color indexed="64"/>
      </right>
      <top style="thick">
        <color indexed="64"/>
      </top>
      <bottom style="thin">
        <color indexed="64"/>
      </bottom>
      <diagonal/>
    </border>
    <border>
      <left style="medium">
        <color indexed="64"/>
      </left>
      <right style="thick">
        <color indexed="64"/>
      </right>
      <top style="thick">
        <color indexed="64"/>
      </top>
      <bottom style="thin">
        <color indexed="64"/>
      </bottom>
      <diagonal/>
    </border>
    <border>
      <left style="thick">
        <color indexed="64"/>
      </left>
      <right style="medium">
        <color indexed="64"/>
      </right>
      <top style="thin">
        <color indexed="64"/>
      </top>
      <bottom style="thick">
        <color indexed="64"/>
      </bottom>
      <diagonal/>
    </border>
    <border>
      <left style="medium">
        <color indexed="64"/>
      </left>
      <right style="medium">
        <color indexed="64"/>
      </right>
      <top style="thin">
        <color indexed="64"/>
      </top>
      <bottom style="thick">
        <color indexed="64"/>
      </bottom>
      <diagonal/>
    </border>
    <border>
      <left style="medium">
        <color indexed="64"/>
      </left>
      <right style="thick">
        <color indexed="64"/>
      </right>
      <top style="thin">
        <color indexed="64"/>
      </top>
      <bottom style="thick">
        <color indexed="64"/>
      </bottom>
      <diagonal/>
    </border>
    <border>
      <left style="medium">
        <color indexed="64"/>
      </left>
      <right style="medium">
        <color indexed="64"/>
      </right>
      <top/>
      <bottom/>
      <diagonal/>
    </border>
    <border>
      <left/>
      <right style="thin">
        <color indexed="64"/>
      </right>
      <top style="thick">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style="medium">
        <color indexed="64"/>
      </right>
      <top/>
      <bottom style="medium">
        <color indexed="64"/>
      </bottom>
      <diagonal/>
    </border>
    <border>
      <left/>
      <right style="medium">
        <color indexed="64"/>
      </right>
      <top style="thick">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thick">
        <color indexed="64"/>
      </bottom>
      <diagonal/>
    </border>
    <border>
      <left/>
      <right/>
      <top/>
      <bottom style="double">
        <color indexed="64"/>
      </bottom>
      <diagonal/>
    </border>
    <border>
      <left/>
      <right/>
      <top style="thick">
        <color indexed="64"/>
      </top>
      <bottom/>
      <diagonal/>
    </border>
    <border>
      <left/>
      <right style="thin">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medium">
        <color indexed="64"/>
      </right>
      <top style="thick">
        <color indexed="64"/>
      </top>
      <bottom style="thick">
        <color indexed="64"/>
      </bottom>
      <diagonal/>
    </border>
    <border>
      <left style="medium">
        <color indexed="64"/>
      </left>
      <right style="thick">
        <color indexed="64"/>
      </right>
      <top style="thick">
        <color indexed="64"/>
      </top>
      <bottom style="thick">
        <color indexed="64"/>
      </bottom>
      <diagonal/>
    </border>
    <border>
      <left style="thick">
        <color indexed="64"/>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medium">
        <color indexed="64"/>
      </left>
      <right/>
      <top style="thin">
        <color indexed="64"/>
      </top>
      <bottom style="thick">
        <color indexed="64"/>
      </bottom>
      <diagonal/>
    </border>
    <border>
      <left style="medium">
        <color indexed="64"/>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top style="medium">
        <color indexed="64"/>
      </top>
      <bottom style="medium">
        <color indexed="64"/>
      </bottom>
      <diagonal/>
    </border>
    <border>
      <left style="thick">
        <color indexed="64"/>
      </left>
      <right/>
      <top style="medium">
        <color indexed="64"/>
      </top>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ck">
        <color indexed="64"/>
      </right>
      <top/>
      <bottom style="medium">
        <color indexed="64"/>
      </bottom>
      <diagonal/>
    </border>
    <border>
      <left style="thin">
        <color indexed="64"/>
      </left>
      <right style="thick">
        <color indexed="64"/>
      </right>
      <top style="thick">
        <color indexed="64"/>
      </top>
      <bottom style="medium">
        <color indexed="64"/>
      </bottom>
      <diagonal/>
    </border>
    <border>
      <left/>
      <right style="thick">
        <color indexed="64"/>
      </right>
      <top style="medium">
        <color indexed="64"/>
      </top>
      <bottom/>
      <diagonal/>
    </border>
    <border>
      <left/>
      <right style="thick">
        <color indexed="64"/>
      </right>
      <top style="medium">
        <color auto="1"/>
      </top>
      <bottom style="medium">
        <color auto="1"/>
      </bottom>
      <diagonal/>
    </border>
  </borders>
  <cellStyleXfs count="7">
    <xf numFmtId="0" fontId="0" fillId="0" borderId="0"/>
    <xf numFmtId="43" fontId="1" fillId="0" borderId="0" applyFont="0" applyFill="0" applyBorder="0" applyAlignment="0" applyProtection="0"/>
    <xf numFmtId="0" fontId="12" fillId="0" borderId="0"/>
    <xf numFmtId="43" fontId="1" fillId="0" borderId="0" applyFont="0" applyFill="0" applyBorder="0" applyAlignment="0" applyProtection="0"/>
    <xf numFmtId="0" fontId="15" fillId="0" borderId="0"/>
    <xf numFmtId="0" fontId="1" fillId="0" borderId="0"/>
    <xf numFmtId="0" fontId="16" fillId="0" borderId="0"/>
  </cellStyleXfs>
  <cellXfs count="615">
    <xf numFmtId="0" fontId="0" fillId="0" borderId="0" xfId="0"/>
    <xf numFmtId="0" fontId="0" fillId="2" borderId="0" xfId="0" applyFill="1"/>
    <xf numFmtId="0" fontId="0" fillId="3" borderId="0" xfId="0" applyFill="1"/>
    <xf numFmtId="0" fontId="0" fillId="4" borderId="0" xfId="0" applyFill="1"/>
    <xf numFmtId="3" fontId="0" fillId="4" borderId="0" xfId="0" applyNumberFormat="1" applyFill="1" applyAlignment="1">
      <alignment wrapText="1"/>
    </xf>
    <xf numFmtId="0" fontId="0" fillId="6" borderId="0" xfId="0" applyFill="1" applyAlignment="1">
      <alignment wrapText="1"/>
    </xf>
    <xf numFmtId="0" fontId="0" fillId="0" borderId="0" xfId="0" applyAlignment="1">
      <alignment wrapText="1"/>
    </xf>
    <xf numFmtId="4" fontId="0" fillId="0" borderId="0" xfId="0" applyNumberFormat="1"/>
    <xf numFmtId="4" fontId="0" fillId="4" borderId="0" xfId="0" applyNumberFormat="1" applyFill="1"/>
    <xf numFmtId="3" fontId="0" fillId="0" borderId="0" xfId="0" applyNumberFormat="1"/>
    <xf numFmtId="2" fontId="0" fillId="0" borderId="0" xfId="0" applyNumberFormat="1" applyAlignment="1">
      <alignment horizontal="center" vertical="center"/>
    </xf>
    <xf numFmtId="0" fontId="0" fillId="0" borderId="0" xfId="0" applyAlignment="1">
      <alignment horizontal="center" wrapText="1"/>
    </xf>
    <xf numFmtId="4" fontId="0" fillId="3" borderId="0" xfId="0" applyNumberFormat="1" applyFill="1"/>
    <xf numFmtId="4" fontId="0" fillId="4" borderId="0" xfId="0" applyNumberFormat="1" applyFill="1" applyAlignment="1">
      <alignment horizontal="center"/>
    </xf>
    <xf numFmtId="0" fontId="0" fillId="0" borderId="0" xfId="0" applyAlignment="1">
      <alignment vertical="center" wrapText="1"/>
    </xf>
    <xf numFmtId="0" fontId="0" fillId="0" borderId="0" xfId="0" applyAlignment="1">
      <alignment horizontal="center" vertical="center"/>
    </xf>
    <xf numFmtId="0" fontId="3" fillId="3" borderId="0" xfId="0" applyFont="1" applyFill="1" applyAlignment="1">
      <alignment horizontal="center" vertical="center"/>
    </xf>
    <xf numFmtId="4" fontId="0" fillId="3" borderId="0" xfId="0" applyNumberFormat="1" applyFill="1" applyAlignment="1">
      <alignment horizontal="center" vertical="center"/>
    </xf>
    <xf numFmtId="0" fontId="4" fillId="0" borderId="0" xfId="0" applyFont="1" applyAlignment="1">
      <alignment vertical="center" wrapText="1"/>
    </xf>
    <xf numFmtId="0" fontId="0" fillId="3" borderId="0" xfId="0" applyFill="1" applyAlignment="1">
      <alignment horizontal="center" vertical="center"/>
    </xf>
    <xf numFmtId="0" fontId="5" fillId="0" borderId="0" xfId="0" applyFont="1" applyAlignment="1">
      <alignment vertical="center" wrapText="1"/>
    </xf>
    <xf numFmtId="43" fontId="0" fillId="0" borderId="0" xfId="0" applyNumberFormat="1"/>
    <xf numFmtId="0" fontId="4" fillId="0" borderId="6" xfId="0" applyFont="1" applyBorder="1" applyAlignment="1">
      <alignment horizontal="left" vertical="center" wrapText="1"/>
    </xf>
    <xf numFmtId="0" fontId="0" fillId="0" borderId="6" xfId="0" applyBorder="1"/>
    <xf numFmtId="0" fontId="0" fillId="0" borderId="6" xfId="0" applyBorder="1" applyAlignment="1">
      <alignment wrapText="1"/>
    </xf>
    <xf numFmtId="3" fontId="10" fillId="7" borderId="6" xfId="0" applyNumberFormat="1" applyFont="1" applyFill="1" applyBorder="1" applyAlignment="1">
      <alignment horizontal="right" vertical="center"/>
    </xf>
    <xf numFmtId="0" fontId="9" fillId="0" borderId="11" xfId="0" applyFont="1" applyBorder="1" applyAlignment="1">
      <alignment horizontal="center" vertical="center" wrapText="1"/>
    </xf>
    <xf numFmtId="0" fontId="9" fillId="0" borderId="8" xfId="0" applyFont="1" applyBorder="1" applyAlignment="1">
      <alignment horizontal="center" vertical="center" wrapText="1"/>
    </xf>
    <xf numFmtId="0" fontId="0" fillId="0" borderId="3" xfId="0" applyBorder="1" applyAlignment="1">
      <alignment horizontal="center" vertical="center" wrapText="1"/>
    </xf>
    <xf numFmtId="49" fontId="0" fillId="0" borderId="3" xfId="0" applyNumberFormat="1" applyBorder="1" applyAlignment="1">
      <alignment horizontal="center" vertical="center" wrapText="1"/>
    </xf>
    <xf numFmtId="0" fontId="0" fillId="0" borderId="3" xfId="0" applyBorder="1" applyAlignment="1">
      <alignment horizontal="center" vertical="center"/>
    </xf>
    <xf numFmtId="2" fontId="0" fillId="0" borderId="3" xfId="0" applyNumberFormat="1" applyBorder="1" applyAlignment="1">
      <alignment horizontal="center" vertical="center"/>
    </xf>
    <xf numFmtId="0" fontId="0" fillId="0" borderId="3" xfId="0" applyBorder="1" applyAlignment="1">
      <alignment horizontal="right" vertical="center"/>
    </xf>
    <xf numFmtId="0" fontId="0" fillId="0" borderId="3" xfId="0" applyBorder="1" applyAlignment="1">
      <alignment vertical="center" wrapText="1"/>
    </xf>
    <xf numFmtId="0" fontId="0" fillId="0" borderId="3" xfId="2" applyFont="1" applyBorder="1" applyAlignment="1">
      <alignment vertical="center" wrapText="1"/>
    </xf>
    <xf numFmtId="49" fontId="0" fillId="0" borderId="3" xfId="2" applyNumberFormat="1" applyFont="1" applyBorder="1" applyAlignment="1">
      <alignment horizontal="center" vertical="center" wrapText="1"/>
    </xf>
    <xf numFmtId="0" fontId="0" fillId="0" borderId="3" xfId="6" applyFont="1" applyBorder="1" applyAlignment="1">
      <alignment vertical="center" wrapText="1"/>
    </xf>
    <xf numFmtId="0" fontId="0" fillId="0" borderId="3" xfId="5" applyFont="1" applyBorder="1" applyAlignment="1">
      <alignment vertical="center" wrapText="1"/>
    </xf>
    <xf numFmtId="0" fontId="0" fillId="0" borderId="3" xfId="4" applyFont="1" applyBorder="1" applyAlignment="1">
      <alignment vertical="center" wrapText="1"/>
    </xf>
    <xf numFmtId="0" fontId="0" fillId="0" borderId="3" xfId="0" applyBorder="1" applyAlignment="1">
      <alignment horizontal="left" vertical="center" wrapText="1"/>
    </xf>
    <xf numFmtId="0" fontId="0" fillId="0" borderId="12" xfId="0" applyBorder="1" applyAlignment="1">
      <alignment horizontal="center" vertical="center"/>
    </xf>
    <xf numFmtId="0" fontId="0" fillId="0" borderId="12" xfId="0" applyBorder="1"/>
    <xf numFmtId="0" fontId="0" fillId="0" borderId="8" xfId="0" applyBorder="1"/>
    <xf numFmtId="0" fontId="0" fillId="0" borderId="3" xfId="0" applyBorder="1"/>
    <xf numFmtId="0" fontId="6" fillId="0" borderId="3" xfId="0" applyFont="1" applyBorder="1" applyAlignment="1">
      <alignment horizontal="left" vertical="center" wrapText="1"/>
    </xf>
    <xf numFmtId="0" fontId="0" fillId="0" borderId="8" xfId="0" applyBorder="1" applyAlignment="1">
      <alignment horizontal="center" vertical="center"/>
    </xf>
    <xf numFmtId="0" fontId="0" fillId="0" borderId="3" xfId="0" applyBorder="1" applyAlignment="1">
      <alignment horizontal="left" vertical="top" wrapText="1"/>
    </xf>
    <xf numFmtId="0" fontId="0" fillId="0" borderId="11" xfId="0" applyBorder="1" applyAlignment="1">
      <alignment horizontal="center" vertical="center" wrapText="1"/>
    </xf>
    <xf numFmtId="0" fontId="0" fillId="0" borderId="19" xfId="0" applyBorder="1" applyAlignment="1">
      <alignment wrapText="1"/>
    </xf>
    <xf numFmtId="0" fontId="0" fillId="0" borderId="20" xfId="0" applyBorder="1" applyAlignment="1">
      <alignment wrapText="1"/>
    </xf>
    <xf numFmtId="0" fontId="0" fillId="0" borderId="19" xfId="0" applyBorder="1"/>
    <xf numFmtId="0" fontId="0" fillId="0" borderId="15" xfId="0" applyBorder="1"/>
    <xf numFmtId="0" fontId="0" fillId="0" borderId="11" xfId="0" applyBorder="1" applyAlignment="1">
      <alignment vertical="top" wrapText="1"/>
    </xf>
    <xf numFmtId="49" fontId="0" fillId="0" borderId="11" xfId="0" applyNumberFormat="1" applyBorder="1" applyAlignment="1">
      <alignment horizontal="center" vertical="center" wrapText="1"/>
    </xf>
    <xf numFmtId="0" fontId="0" fillId="0" borderId="11" xfId="0" applyBorder="1" applyAlignment="1">
      <alignment horizontal="center" vertical="center"/>
    </xf>
    <xf numFmtId="2" fontId="0" fillId="0" borderId="11" xfId="0" applyNumberFormat="1" applyBorder="1" applyAlignment="1">
      <alignment horizontal="center" vertical="center"/>
    </xf>
    <xf numFmtId="0" fontId="0" fillId="0" borderId="11" xfId="0" applyBorder="1" applyAlignment="1">
      <alignment horizontal="right" vertical="center"/>
    </xf>
    <xf numFmtId="0" fontId="14" fillId="0" borderId="3" xfId="0" applyFont="1" applyBorder="1" applyAlignment="1">
      <alignment vertical="center"/>
    </xf>
    <xf numFmtId="0" fontId="14" fillId="0" borderId="3" xfId="0" applyFont="1" applyBorder="1" applyAlignment="1">
      <alignment horizontal="center" vertical="center"/>
    </xf>
    <xf numFmtId="3" fontId="10" fillId="7" borderId="0" xfId="0" applyNumberFormat="1" applyFont="1" applyFill="1" applyAlignment="1">
      <alignment horizontal="right" vertical="center"/>
    </xf>
    <xf numFmtId="0" fontId="2" fillId="0" borderId="3" xfId="0" applyFont="1" applyBorder="1" applyAlignment="1">
      <alignment horizontal="right" vertical="center"/>
    </xf>
    <xf numFmtId="0" fontId="0" fillId="0" borderId="3" xfId="0" applyBorder="1" applyAlignment="1">
      <alignment wrapText="1"/>
    </xf>
    <xf numFmtId="49" fontId="0" fillId="0" borderId="3" xfId="0" applyNumberFormat="1" applyBorder="1" applyAlignment="1">
      <alignment horizontal="center"/>
    </xf>
    <xf numFmtId="0" fontId="2" fillId="0" borderId="14" xfId="0" applyFont="1" applyBorder="1" applyAlignment="1">
      <alignment horizontal="center" vertical="center"/>
    </xf>
    <xf numFmtId="0" fontId="2" fillId="0" borderId="11" xfId="0" applyFont="1" applyBorder="1" applyAlignment="1">
      <alignment horizontal="center" vertical="center" wrapText="1"/>
    </xf>
    <xf numFmtId="0" fontId="2" fillId="0" borderId="11" xfId="0" applyFont="1" applyBorder="1" applyAlignment="1">
      <alignment horizontal="center" vertical="center"/>
    </xf>
    <xf numFmtId="0" fontId="0" fillId="0" borderId="3" xfId="0" applyBorder="1" applyAlignment="1">
      <alignment horizontal="justify" vertical="center"/>
    </xf>
    <xf numFmtId="0" fontId="0" fillId="0" borderId="6" xfId="0" applyBorder="1" applyAlignment="1">
      <alignment horizontal="center" vertical="center"/>
    </xf>
    <xf numFmtId="0" fontId="0" fillId="0" borderId="6" xfId="0" applyBorder="1" applyAlignment="1">
      <alignment horizontal="left" vertical="center"/>
    </xf>
    <xf numFmtId="43" fontId="0" fillId="0" borderId="6" xfId="1" applyFont="1" applyBorder="1"/>
    <xf numFmtId="0" fontId="0" fillId="0" borderId="0" xfId="0" applyAlignment="1">
      <alignment horizontal="left" vertical="center"/>
    </xf>
    <xf numFmtId="0" fontId="0" fillId="0" borderId="0" xfId="0" applyAlignment="1">
      <alignment horizontal="right" vertical="center"/>
    </xf>
    <xf numFmtId="164" fontId="0" fillId="0" borderId="0" xfId="0" applyNumberFormat="1" applyAlignment="1">
      <alignment horizontal="right" vertical="center"/>
    </xf>
    <xf numFmtId="164" fontId="0" fillId="0" borderId="3" xfId="0" applyNumberFormat="1" applyBorder="1" applyAlignment="1">
      <alignment horizontal="right" vertical="center"/>
    </xf>
    <xf numFmtId="164" fontId="0" fillId="0" borderId="3" xfId="1" applyNumberFormat="1" applyFont="1" applyBorder="1" applyAlignment="1">
      <alignment horizontal="right" vertical="center"/>
    </xf>
    <xf numFmtId="0" fontId="0" fillId="0" borderId="13" xfId="0" applyBorder="1" applyAlignment="1">
      <alignment horizontal="center" vertical="center"/>
    </xf>
    <xf numFmtId="0" fontId="2" fillId="0" borderId="13" xfId="0" applyFont="1" applyBorder="1" applyAlignment="1">
      <alignment horizontal="right" vertical="center"/>
    </xf>
    <xf numFmtId="164" fontId="2" fillId="0" borderId="13" xfId="0" applyNumberFormat="1" applyFont="1" applyBorder="1" applyAlignment="1">
      <alignment horizontal="right" vertical="center"/>
    </xf>
    <xf numFmtId="0" fontId="0" fillId="0" borderId="13" xfId="0" applyBorder="1"/>
    <xf numFmtId="10" fontId="0" fillId="0" borderId="3" xfId="0" applyNumberFormat="1" applyBorder="1" applyAlignment="1">
      <alignment horizontal="center" vertical="center"/>
    </xf>
    <xf numFmtId="0" fontId="0" fillId="0" borderId="11" xfId="0" applyBorder="1" applyAlignment="1">
      <alignment vertical="center" wrapText="1"/>
    </xf>
    <xf numFmtId="43" fontId="0" fillId="0" borderId="11" xfId="1" applyFont="1" applyBorder="1" applyAlignment="1">
      <alignment horizontal="right" vertical="center"/>
    </xf>
    <xf numFmtId="43" fontId="0" fillId="0" borderId="3" xfId="1" applyFont="1" applyBorder="1" applyAlignment="1">
      <alignment horizontal="right" vertical="center"/>
    </xf>
    <xf numFmtId="3" fontId="0" fillId="0" borderId="3" xfId="0" applyNumberFormat="1" applyBorder="1" applyAlignment="1">
      <alignment horizontal="center" vertical="center"/>
    </xf>
    <xf numFmtId="164" fontId="0" fillId="0" borderId="0" xfId="1" applyNumberFormat="1" applyFont="1" applyFill="1" applyBorder="1" applyAlignment="1">
      <alignment horizontal="right" vertical="center"/>
    </xf>
    <xf numFmtId="3" fontId="0" fillId="0" borderId="0" xfId="0" applyNumberFormat="1" applyAlignment="1">
      <alignment horizontal="right" vertical="center"/>
    </xf>
    <xf numFmtId="164" fontId="10" fillId="0" borderId="0" xfId="0" applyNumberFormat="1" applyFont="1" applyAlignment="1">
      <alignment horizontal="right" vertical="center"/>
    </xf>
    <xf numFmtId="43" fontId="0" fillId="0" borderId="0" xfId="0" applyNumberFormat="1" applyAlignment="1">
      <alignment horizontal="center" vertical="center"/>
    </xf>
    <xf numFmtId="0" fontId="6" fillId="0" borderId="0" xfId="0" applyFont="1" applyAlignment="1">
      <alignment horizontal="center" vertical="center"/>
    </xf>
    <xf numFmtId="43" fontId="25" fillId="0" borderId="13" xfId="1" applyFont="1" applyBorder="1" applyAlignment="1">
      <alignment horizontal="right" vertical="center"/>
    </xf>
    <xf numFmtId="164" fontId="0" fillId="0" borderId="0" xfId="0" applyNumberFormat="1"/>
    <xf numFmtId="0" fontId="2" fillId="0" borderId="13" xfId="0" applyFont="1" applyBorder="1" applyAlignment="1">
      <alignment horizontal="center" vertical="center"/>
    </xf>
    <xf numFmtId="0" fontId="2" fillId="0" borderId="13" xfId="0" applyFont="1" applyBorder="1"/>
    <xf numFmtId="164" fontId="9" fillId="0" borderId="13" xfId="0" applyNumberFormat="1" applyFont="1" applyBorder="1" applyAlignment="1">
      <alignment horizontal="right" vertical="center"/>
    </xf>
    <xf numFmtId="0" fontId="0" fillId="0" borderId="18" xfId="0" applyBorder="1"/>
    <xf numFmtId="164" fontId="10" fillId="0" borderId="1" xfId="0" applyNumberFormat="1" applyFont="1" applyBorder="1" applyAlignment="1">
      <alignment horizontal="right" vertical="center"/>
    </xf>
    <xf numFmtId="0" fontId="0" fillId="0" borderId="4" xfId="0" applyBorder="1" applyAlignment="1">
      <alignment horizontal="center" vertical="center" wrapText="1"/>
    </xf>
    <xf numFmtId="0" fontId="11" fillId="0" borderId="3" xfId="0" applyFont="1" applyBorder="1" applyAlignment="1">
      <alignment vertical="center" wrapText="1"/>
    </xf>
    <xf numFmtId="0" fontId="0" fillId="0" borderId="8" xfId="0" applyBorder="1" applyAlignment="1">
      <alignment horizontal="center" vertical="center" wrapText="1"/>
    </xf>
    <xf numFmtId="43" fontId="22" fillId="0" borderId="0" xfId="0" applyNumberFormat="1" applyFont="1"/>
    <xf numFmtId="3" fontId="5" fillId="4" borderId="0" xfId="0" applyNumberFormat="1" applyFont="1" applyFill="1" applyAlignment="1">
      <alignment horizontal="center" vertical="center" wrapText="1"/>
    </xf>
    <xf numFmtId="0" fontId="0" fillId="4" borderId="0" xfId="0" applyFill="1" applyAlignment="1">
      <alignment horizontal="center"/>
    </xf>
    <xf numFmtId="3" fontId="0" fillId="4" borderId="0" xfId="0" applyNumberFormat="1" applyFill="1" applyAlignment="1">
      <alignment horizontal="center" wrapText="1"/>
    </xf>
    <xf numFmtId="0" fontId="0" fillId="4" borderId="0" xfId="0" applyFill="1" applyAlignment="1">
      <alignment horizontal="center" vertical="center"/>
    </xf>
    <xf numFmtId="3" fontId="4" fillId="4" borderId="0" xfId="0" applyNumberFormat="1" applyFont="1" applyFill="1" applyAlignment="1">
      <alignment horizontal="center" vertical="center" wrapText="1"/>
    </xf>
    <xf numFmtId="3" fontId="0" fillId="4" borderId="0" xfId="0" applyNumberFormat="1" applyFill="1" applyAlignment="1">
      <alignment horizontal="center" vertical="center" wrapText="1"/>
    </xf>
    <xf numFmtId="0" fontId="0" fillId="4" borderId="0" xfId="0" applyFill="1" applyAlignment="1">
      <alignment horizontal="right"/>
    </xf>
    <xf numFmtId="4" fontId="0" fillId="4" borderId="0" xfId="0" applyNumberFormat="1" applyFill="1" applyAlignment="1">
      <alignment horizontal="right"/>
    </xf>
    <xf numFmtId="0" fontId="0" fillId="5" borderId="0" xfId="0" applyFill="1"/>
    <xf numFmtId="43" fontId="0" fillId="5" borderId="0" xfId="0" applyNumberFormat="1" applyFill="1"/>
    <xf numFmtId="4" fontId="0" fillId="5" borderId="0" xfId="0" applyNumberFormat="1" applyFill="1"/>
    <xf numFmtId="4" fontId="0" fillId="5" borderId="0" xfId="0" applyNumberFormat="1" applyFill="1" applyAlignment="1">
      <alignment horizontal="center"/>
    </xf>
    <xf numFmtId="3" fontId="10" fillId="7" borderId="1" xfId="0" applyNumberFormat="1" applyFont="1" applyFill="1" applyBorder="1" applyAlignment="1">
      <alignment horizontal="center" vertical="center"/>
    </xf>
    <xf numFmtId="0" fontId="0" fillId="0" borderId="1" xfId="0" applyBorder="1" applyAlignment="1">
      <alignment horizontal="center" vertical="center"/>
    </xf>
    <xf numFmtId="3" fontId="10" fillId="7" borderId="1" xfId="0" applyNumberFormat="1" applyFont="1" applyFill="1" applyBorder="1" applyAlignment="1">
      <alignment horizontal="right" vertical="center"/>
    </xf>
    <xf numFmtId="0" fontId="2" fillId="0" borderId="26" xfId="0" applyFont="1" applyBorder="1" applyAlignment="1">
      <alignment horizontal="center" vertical="center"/>
    </xf>
    <xf numFmtId="0" fontId="2" fillId="0" borderId="12" xfId="0" applyFont="1" applyBorder="1" applyAlignment="1">
      <alignment horizontal="center" vertical="center" wrapText="1"/>
    </xf>
    <xf numFmtId="0" fontId="2" fillId="0" borderId="12" xfId="0" applyFont="1" applyBorder="1" applyAlignment="1">
      <alignment horizontal="center" vertical="center"/>
    </xf>
    <xf numFmtId="0" fontId="23" fillId="0" borderId="12" xfId="0" applyFont="1" applyBorder="1" applyAlignment="1">
      <alignment horizontal="left" vertical="center" wrapText="1"/>
    </xf>
    <xf numFmtId="164" fontId="10" fillId="0" borderId="28" xfId="0" applyNumberFormat="1" applyFont="1" applyBorder="1" applyAlignment="1">
      <alignment horizontal="right" vertical="center"/>
    </xf>
    <xf numFmtId="0" fontId="0" fillId="0" borderId="12" xfId="0" applyBorder="1" applyAlignment="1">
      <alignment horizontal="center" vertical="center" wrapText="1"/>
    </xf>
    <xf numFmtId="0" fontId="0" fillId="0" borderId="12" xfId="0" applyBorder="1" applyAlignment="1">
      <alignment vertical="center" wrapText="1"/>
    </xf>
    <xf numFmtId="49" fontId="0" fillId="0" borderId="12" xfId="0" applyNumberFormat="1" applyBorder="1" applyAlignment="1">
      <alignment horizontal="center" vertical="center" wrapText="1"/>
    </xf>
    <xf numFmtId="0" fontId="14" fillId="0" borderId="13" xfId="0" applyFont="1" applyBorder="1" applyAlignment="1">
      <alignment horizontal="center" vertical="center"/>
    </xf>
    <xf numFmtId="0" fontId="14" fillId="0" borderId="11" xfId="0" applyFont="1" applyBorder="1" applyAlignment="1">
      <alignment horizontal="center" vertical="center"/>
    </xf>
    <xf numFmtId="0" fontId="23" fillId="0" borderId="11" xfId="0" applyFont="1" applyBorder="1" applyAlignment="1">
      <alignment horizontal="left" vertical="center"/>
    </xf>
    <xf numFmtId="0" fontId="14" fillId="0" borderId="12" xfId="0" applyFont="1" applyBorder="1" applyAlignment="1">
      <alignment horizontal="center" vertical="center"/>
    </xf>
    <xf numFmtId="0" fontId="2" fillId="0" borderId="12" xfId="0" applyFont="1" applyBorder="1" applyAlignment="1">
      <alignment horizontal="right" vertical="center"/>
    </xf>
    <xf numFmtId="0" fontId="0" fillId="0" borderId="12" xfId="2" applyFont="1" applyBorder="1" applyAlignment="1">
      <alignment vertical="center" wrapText="1"/>
    </xf>
    <xf numFmtId="0" fontId="0" fillId="0" borderId="13" xfId="0" applyBorder="1" applyAlignment="1">
      <alignment horizontal="center" vertical="center" wrapText="1"/>
    </xf>
    <xf numFmtId="0" fontId="0" fillId="0" borderId="13" xfId="2" applyFont="1" applyBorder="1" applyAlignment="1">
      <alignment vertical="center" wrapText="1"/>
    </xf>
    <xf numFmtId="49" fontId="0" fillId="0" borderId="13" xfId="0" applyNumberFormat="1" applyBorder="1" applyAlignment="1">
      <alignment horizontal="center" vertical="center" wrapText="1"/>
    </xf>
    <xf numFmtId="0" fontId="0" fillId="0" borderId="4" xfId="0" applyBorder="1" applyAlignment="1">
      <alignment horizontal="left" vertical="center" wrapText="1"/>
    </xf>
    <xf numFmtId="49" fontId="0" fillId="0" borderId="4" xfId="0" applyNumberFormat="1" applyBorder="1" applyAlignment="1">
      <alignment horizontal="center" vertical="center" wrapText="1"/>
    </xf>
    <xf numFmtId="0" fontId="0" fillId="0" borderId="12" xfId="0" applyBorder="1" applyAlignment="1">
      <alignment wrapText="1"/>
    </xf>
    <xf numFmtId="49" fontId="0" fillId="0" borderId="12" xfId="0" applyNumberFormat="1" applyBorder="1" applyAlignment="1">
      <alignment horizontal="center"/>
    </xf>
    <xf numFmtId="0" fontId="14" fillId="0" borderId="29" xfId="0" applyFont="1" applyBorder="1" applyAlignment="1">
      <alignment horizontal="center" vertical="center"/>
    </xf>
    <xf numFmtId="0" fontId="9" fillId="0" borderId="12" xfId="0" applyFont="1" applyBorder="1" applyAlignment="1">
      <alignment horizontal="center" vertical="center"/>
    </xf>
    <xf numFmtId="0" fontId="9" fillId="0" borderId="11" xfId="0" applyFont="1" applyBorder="1" applyAlignment="1">
      <alignment horizontal="center" vertical="center"/>
    </xf>
    <xf numFmtId="0" fontId="9" fillId="0" borderId="11" xfId="0" applyFont="1" applyBorder="1"/>
    <xf numFmtId="0" fontId="23" fillId="0" borderId="11" xfId="0" applyFont="1" applyBorder="1" applyAlignment="1">
      <alignment horizontal="left" vertical="center" wrapText="1"/>
    </xf>
    <xf numFmtId="0" fontId="0" fillId="0" borderId="12" xfId="0" applyBorder="1" applyAlignment="1">
      <alignment horizontal="left" vertical="center" wrapText="1"/>
    </xf>
    <xf numFmtId="0" fontId="0" fillId="0" borderId="11" xfId="0" applyBorder="1"/>
    <xf numFmtId="0" fontId="0" fillId="0" borderId="24" xfId="0" applyBorder="1"/>
    <xf numFmtId="0" fontId="0" fillId="0" borderId="24" xfId="0" applyBorder="1" applyAlignment="1">
      <alignment horizontal="center" vertical="center" wrapText="1"/>
    </xf>
    <xf numFmtId="0" fontId="0" fillId="0" borderId="29" xfId="0" applyBorder="1"/>
    <xf numFmtId="0" fontId="9" fillId="0" borderId="29" xfId="0" applyFont="1" applyBorder="1" applyAlignment="1">
      <alignment horizontal="right" wrapText="1"/>
    </xf>
    <xf numFmtId="164" fontId="0" fillId="0" borderId="11" xfId="0" applyNumberFormat="1" applyBorder="1" applyAlignment="1">
      <alignment horizontal="right" vertical="center"/>
    </xf>
    <xf numFmtId="0" fontId="9" fillId="0" borderId="13" xfId="0" applyFont="1" applyBorder="1" applyAlignment="1">
      <alignment horizontal="center" vertical="center"/>
    </xf>
    <xf numFmtId="3" fontId="9" fillId="0" borderId="11" xfId="0" applyNumberFormat="1" applyFont="1" applyBorder="1" applyAlignment="1">
      <alignment horizontal="center" vertical="center" wrapText="1"/>
    </xf>
    <xf numFmtId="0" fontId="9" fillId="0" borderId="8" xfId="0" applyFont="1" applyBorder="1" applyAlignment="1">
      <alignment horizontal="center" vertical="center"/>
    </xf>
    <xf numFmtId="0" fontId="9" fillId="0" borderId="7" xfId="0" applyFont="1" applyBorder="1" applyAlignment="1">
      <alignment horizontal="center" vertical="center" wrapText="1"/>
    </xf>
    <xf numFmtId="3" fontId="2" fillId="0" borderId="11" xfId="0" applyNumberFormat="1" applyFont="1" applyBorder="1" applyAlignment="1">
      <alignment horizontal="center" vertical="center" wrapText="1"/>
    </xf>
    <xf numFmtId="0" fontId="2" fillId="0" borderId="10" xfId="0" applyFont="1" applyBorder="1" applyAlignment="1">
      <alignment horizontal="center" vertical="center"/>
    </xf>
    <xf numFmtId="3" fontId="2" fillId="0" borderId="12" xfId="0" applyNumberFormat="1" applyFont="1" applyBorder="1" applyAlignment="1">
      <alignment horizontal="center" vertical="center" wrapText="1"/>
    </xf>
    <xf numFmtId="0" fontId="2" fillId="0" borderId="27" xfId="0" applyFont="1" applyBorder="1" applyAlignment="1">
      <alignment horizontal="center" vertical="center"/>
    </xf>
    <xf numFmtId="3" fontId="0" fillId="0" borderId="11" xfId="0" applyNumberFormat="1" applyBorder="1" applyAlignment="1">
      <alignment horizontal="right" vertical="center" wrapText="1"/>
    </xf>
    <xf numFmtId="164" fontId="0" fillId="0" borderId="11" xfId="3" applyNumberFormat="1" applyFont="1" applyFill="1" applyBorder="1" applyAlignment="1">
      <alignment horizontal="right" vertical="center" wrapText="1"/>
    </xf>
    <xf numFmtId="43" fontId="0" fillId="0" borderId="11" xfId="0" applyNumberFormat="1" applyBorder="1" applyAlignment="1">
      <alignment horizontal="right" vertical="center"/>
    </xf>
    <xf numFmtId="0" fontId="0" fillId="0" borderId="11" xfId="3" applyNumberFormat="1" applyFont="1" applyFill="1" applyBorder="1" applyAlignment="1">
      <alignment horizontal="center" vertical="center" wrapText="1"/>
    </xf>
    <xf numFmtId="165" fontId="0" fillId="0" borderId="11" xfId="3" applyNumberFormat="1" applyFont="1" applyFill="1" applyBorder="1" applyAlignment="1">
      <alignment horizontal="right" vertical="center" wrapText="1"/>
    </xf>
    <xf numFmtId="0" fontId="0" fillId="0" borderId="3" xfId="3" applyNumberFormat="1" applyFont="1" applyFill="1" applyBorder="1" applyAlignment="1">
      <alignment horizontal="center" vertical="center" wrapText="1"/>
    </xf>
    <xf numFmtId="43" fontId="0" fillId="0" borderId="3" xfId="0" applyNumberFormat="1" applyBorder="1" applyAlignment="1">
      <alignment horizontal="right" vertical="center"/>
    </xf>
    <xf numFmtId="3" fontId="0" fillId="0" borderId="3" xfId="0" applyNumberFormat="1" applyBorder="1" applyAlignment="1">
      <alignment horizontal="right" vertical="center" wrapText="1"/>
    </xf>
    <xf numFmtId="164" fontId="0" fillId="0" borderId="3" xfId="3" applyNumberFormat="1" applyFont="1" applyFill="1" applyBorder="1" applyAlignment="1">
      <alignment horizontal="right" vertical="center" wrapText="1"/>
    </xf>
    <xf numFmtId="165" fontId="0" fillId="0" borderId="3" xfId="3" applyNumberFormat="1" applyFont="1" applyFill="1" applyBorder="1" applyAlignment="1">
      <alignment horizontal="right" vertical="center" wrapText="1"/>
    </xf>
    <xf numFmtId="3" fontId="0" fillId="0" borderId="12" xfId="0" applyNumberFormat="1" applyBorder="1" applyAlignment="1">
      <alignment horizontal="right" vertical="center" wrapText="1"/>
    </xf>
    <xf numFmtId="164" fontId="0" fillId="0" borderId="12" xfId="3" applyNumberFormat="1" applyFont="1" applyFill="1" applyBorder="1" applyAlignment="1">
      <alignment horizontal="right" vertical="center" wrapText="1"/>
    </xf>
    <xf numFmtId="43" fontId="0" fillId="0" borderId="12" xfId="0" applyNumberFormat="1" applyBorder="1" applyAlignment="1">
      <alignment horizontal="right" vertical="center"/>
    </xf>
    <xf numFmtId="0" fontId="0" fillId="0" borderId="12" xfId="3" applyNumberFormat="1" applyFont="1" applyFill="1" applyBorder="1" applyAlignment="1">
      <alignment horizontal="center" vertical="center" wrapText="1"/>
    </xf>
    <xf numFmtId="165" fontId="0" fillId="0" borderId="12" xfId="3" applyNumberFormat="1" applyFont="1" applyFill="1" applyBorder="1" applyAlignment="1">
      <alignment horizontal="right" vertical="center" wrapText="1"/>
    </xf>
    <xf numFmtId="2" fontId="0" fillId="0" borderId="12" xfId="0" applyNumberFormat="1" applyBorder="1" applyAlignment="1">
      <alignment horizontal="center" vertical="center"/>
    </xf>
    <xf numFmtId="0" fontId="9" fillId="0" borderId="13" xfId="0" applyFont="1" applyBorder="1" applyAlignment="1">
      <alignment horizontal="right" vertical="center"/>
    </xf>
    <xf numFmtId="0" fontId="0" fillId="0" borderId="13" xfId="3" applyNumberFormat="1" applyFont="1" applyFill="1" applyBorder="1" applyAlignment="1">
      <alignment horizontal="center" vertical="center" wrapText="1"/>
    </xf>
    <xf numFmtId="43" fontId="9" fillId="0" borderId="13" xfId="0" applyNumberFormat="1" applyFont="1" applyBorder="1" applyAlignment="1">
      <alignment horizontal="center" vertical="center"/>
    </xf>
    <xf numFmtId="43" fontId="0" fillId="0" borderId="13" xfId="0" applyNumberFormat="1" applyBorder="1" applyAlignment="1">
      <alignment horizontal="right" vertical="center"/>
    </xf>
    <xf numFmtId="165" fontId="0" fillId="0" borderId="3" xfId="3" applyNumberFormat="1" applyFont="1" applyFill="1" applyBorder="1" applyAlignment="1">
      <alignment horizontal="center" vertical="center" wrapText="1"/>
    </xf>
    <xf numFmtId="3" fontId="0" fillId="0" borderId="13" xfId="0" applyNumberFormat="1" applyBorder="1" applyAlignment="1">
      <alignment horizontal="right" vertical="center" wrapText="1"/>
    </xf>
    <xf numFmtId="165" fontId="2" fillId="0" borderId="13" xfId="3" applyNumberFormat="1" applyFont="1" applyFill="1" applyBorder="1" applyAlignment="1">
      <alignment horizontal="right" vertical="center" wrapText="1"/>
    </xf>
    <xf numFmtId="43" fontId="2" fillId="0" borderId="13" xfId="0" applyNumberFormat="1" applyFont="1" applyBorder="1" applyAlignment="1">
      <alignment horizontal="right" vertical="center"/>
    </xf>
    <xf numFmtId="3" fontId="0" fillId="0" borderId="3" xfId="2" applyNumberFormat="1" applyFont="1" applyBorder="1" applyAlignment="1">
      <alignment horizontal="right" vertical="center" wrapText="1"/>
    </xf>
    <xf numFmtId="0" fontId="0" fillId="0" borderId="3" xfId="2" applyFont="1" applyBorder="1" applyAlignment="1">
      <alignment horizontal="center" vertical="center" wrapText="1"/>
    </xf>
    <xf numFmtId="0" fontId="0" fillId="0" borderId="3" xfId="2" applyFont="1" applyBorder="1" applyAlignment="1">
      <alignment horizontal="center" vertical="center"/>
    </xf>
    <xf numFmtId="0" fontId="0" fillId="0" borderId="12" xfId="2" applyFont="1" applyBorder="1" applyAlignment="1">
      <alignment horizontal="center" vertical="center" wrapText="1"/>
    </xf>
    <xf numFmtId="0" fontId="0" fillId="0" borderId="13" xfId="2" applyFont="1" applyBorder="1" applyAlignment="1">
      <alignment horizontal="center" vertical="center" wrapText="1"/>
    </xf>
    <xf numFmtId="164" fontId="0" fillId="0" borderId="13" xfId="3" applyNumberFormat="1" applyFont="1" applyFill="1" applyBorder="1" applyAlignment="1">
      <alignment horizontal="right" vertical="center" wrapText="1"/>
    </xf>
    <xf numFmtId="2" fontId="2" fillId="0" borderId="13" xfId="0" applyNumberFormat="1" applyFont="1" applyBorder="1" applyAlignment="1">
      <alignment horizontal="center" vertical="center"/>
    </xf>
    <xf numFmtId="165" fontId="0" fillId="0" borderId="12" xfId="3" applyNumberFormat="1" applyFont="1" applyFill="1" applyBorder="1" applyAlignment="1">
      <alignment horizontal="center" vertical="center" wrapText="1"/>
    </xf>
    <xf numFmtId="165" fontId="2" fillId="0" borderId="13" xfId="3" applyNumberFormat="1" applyFont="1" applyFill="1" applyBorder="1" applyAlignment="1">
      <alignment horizontal="center" vertical="center" wrapText="1"/>
    </xf>
    <xf numFmtId="43" fontId="9" fillId="0" borderId="12" xfId="0" applyNumberFormat="1" applyFont="1" applyBorder="1" applyAlignment="1">
      <alignment horizontal="center" vertical="center"/>
    </xf>
    <xf numFmtId="3" fontId="0" fillId="0" borderId="4" xfId="0" applyNumberFormat="1" applyBorder="1" applyAlignment="1">
      <alignment horizontal="right" vertical="center" wrapText="1"/>
    </xf>
    <xf numFmtId="164" fontId="0" fillId="0" borderId="4" xfId="3" applyNumberFormat="1" applyFont="1" applyFill="1" applyBorder="1" applyAlignment="1">
      <alignment horizontal="right" vertical="center" wrapText="1"/>
    </xf>
    <xf numFmtId="0" fontId="0" fillId="0" borderId="4" xfId="0" applyBorder="1" applyAlignment="1">
      <alignment horizontal="center" vertical="center"/>
    </xf>
    <xf numFmtId="43" fontId="0" fillId="0" borderId="4" xfId="0" applyNumberFormat="1" applyBorder="1" applyAlignment="1">
      <alignment horizontal="right" vertical="center"/>
    </xf>
    <xf numFmtId="0" fontId="0" fillId="0" borderId="4" xfId="3" applyNumberFormat="1" applyFont="1" applyFill="1" applyBorder="1" applyAlignment="1">
      <alignment horizontal="center" vertical="center" wrapText="1"/>
    </xf>
    <xf numFmtId="165" fontId="0" fillId="0" borderId="4" xfId="3" applyNumberFormat="1" applyFont="1" applyFill="1" applyBorder="1" applyAlignment="1">
      <alignment horizontal="right" vertical="center" wrapText="1"/>
    </xf>
    <xf numFmtId="2" fontId="0" fillId="0" borderId="4" xfId="0" applyNumberFormat="1" applyBorder="1" applyAlignment="1">
      <alignment horizontal="center" vertical="center"/>
    </xf>
    <xf numFmtId="3" fontId="0" fillId="0" borderId="3" xfId="0" applyNumberFormat="1" applyBorder="1" applyAlignment="1">
      <alignment horizontal="right" vertical="center"/>
    </xf>
    <xf numFmtId="3" fontId="0" fillId="0" borderId="12" xfId="0" applyNumberFormat="1" applyBorder="1" applyAlignment="1">
      <alignment horizontal="right" vertical="center"/>
    </xf>
    <xf numFmtId="0" fontId="0" fillId="0" borderId="24" xfId="3" applyNumberFormat="1" applyFont="1" applyFill="1" applyBorder="1" applyAlignment="1">
      <alignment horizontal="center" vertical="center" wrapText="1"/>
    </xf>
    <xf numFmtId="0" fontId="9" fillId="0" borderId="29" xfId="0" applyFont="1" applyBorder="1" applyAlignment="1">
      <alignment horizontal="center" vertical="center"/>
    </xf>
    <xf numFmtId="164" fontId="9" fillId="0" borderId="29" xfId="0" applyNumberFormat="1" applyFont="1" applyBorder="1" applyAlignment="1">
      <alignment horizontal="center" vertical="center"/>
    </xf>
    <xf numFmtId="0" fontId="8" fillId="0" borderId="29" xfId="3" applyNumberFormat="1" applyFont="1" applyFill="1" applyBorder="1" applyAlignment="1">
      <alignment horizontal="center" vertical="center" wrapText="1"/>
    </xf>
    <xf numFmtId="43" fontId="9" fillId="0" borderId="29" xfId="0" applyNumberFormat="1" applyFont="1" applyBorder="1" applyAlignment="1">
      <alignment horizontal="center" vertical="center"/>
    </xf>
    <xf numFmtId="43" fontId="9" fillId="0" borderId="29" xfId="0" applyNumberFormat="1" applyFont="1" applyBorder="1" applyAlignment="1">
      <alignment horizontal="right" vertical="center"/>
    </xf>
    <xf numFmtId="0" fontId="8" fillId="0" borderId="11" xfId="0" applyFont="1" applyBorder="1"/>
    <xf numFmtId="164" fontId="0" fillId="0" borderId="3" xfId="1" applyNumberFormat="1" applyFont="1" applyFill="1" applyBorder="1" applyAlignment="1">
      <alignment horizontal="right" vertical="center"/>
    </xf>
    <xf numFmtId="43" fontId="0" fillId="0" borderId="3" xfId="0" applyNumberFormat="1" applyBorder="1"/>
    <xf numFmtId="43" fontId="0" fillId="0" borderId="3" xfId="0" applyNumberFormat="1" applyBorder="1" applyAlignment="1">
      <alignment horizontal="center" vertical="center"/>
    </xf>
    <xf numFmtId="0" fontId="0" fillId="0" borderId="3" xfId="0" applyBorder="1" applyAlignment="1">
      <alignment horizontal="right"/>
    </xf>
    <xf numFmtId="0" fontId="6" fillId="0" borderId="3" xfId="0" applyFont="1" applyBorder="1" applyAlignment="1">
      <alignment horizontal="center" vertical="center"/>
    </xf>
    <xf numFmtId="3" fontId="0" fillId="0" borderId="3" xfId="0" applyNumberFormat="1" applyBorder="1" applyAlignment="1">
      <alignment horizontal="center" vertical="center" wrapText="1"/>
    </xf>
    <xf numFmtId="43" fontId="0" fillId="0" borderId="12" xfId="0" applyNumberFormat="1" applyBorder="1" applyAlignment="1">
      <alignment horizontal="center" vertical="center"/>
    </xf>
    <xf numFmtId="164" fontId="0" fillId="0" borderId="12" xfId="1" applyNumberFormat="1" applyFont="1" applyFill="1" applyBorder="1" applyAlignment="1">
      <alignment horizontal="right" vertical="center"/>
    </xf>
    <xf numFmtId="3" fontId="0" fillId="0" borderId="13" xfId="0" applyNumberFormat="1" applyBorder="1" applyAlignment="1">
      <alignment horizontal="right" vertical="center"/>
    </xf>
    <xf numFmtId="43" fontId="9" fillId="0" borderId="13" xfId="0" applyNumberFormat="1" applyFont="1" applyBorder="1" applyAlignment="1">
      <alignment horizontal="right" vertical="center"/>
    </xf>
    <xf numFmtId="0" fontId="9" fillId="0" borderId="13" xfId="3" applyNumberFormat="1" applyFont="1" applyFill="1" applyBorder="1" applyAlignment="1">
      <alignment horizontal="center" vertical="center" wrapText="1"/>
    </xf>
    <xf numFmtId="164" fontId="9" fillId="0" borderId="13" xfId="1" applyNumberFormat="1" applyFont="1" applyFill="1" applyBorder="1" applyAlignment="1">
      <alignment horizontal="right" vertical="center"/>
    </xf>
    <xf numFmtId="3" fontId="9" fillId="0" borderId="13" xfId="0" applyNumberFormat="1" applyFont="1" applyBorder="1" applyAlignment="1">
      <alignment horizontal="right" vertical="center"/>
    </xf>
    <xf numFmtId="0" fontId="0" fillId="0" borderId="11" xfId="0" applyBorder="1" applyAlignment="1">
      <alignment horizontal="right"/>
    </xf>
    <xf numFmtId="164" fontId="0" fillId="0" borderId="11" xfId="1" applyNumberFormat="1" applyFont="1" applyFill="1" applyBorder="1" applyAlignment="1">
      <alignment horizontal="right" vertical="center"/>
    </xf>
    <xf numFmtId="0" fontId="6" fillId="0" borderId="11" xfId="0" applyFont="1" applyBorder="1" applyAlignment="1">
      <alignment horizontal="center" vertical="center"/>
    </xf>
    <xf numFmtId="3" fontId="0" fillId="0" borderId="11" xfId="0" applyNumberFormat="1" applyBorder="1" applyAlignment="1">
      <alignment horizontal="right" vertical="center"/>
    </xf>
    <xf numFmtId="43" fontId="0" fillId="0" borderId="11" xfId="0" applyNumberFormat="1" applyBorder="1" applyAlignment="1">
      <alignment horizontal="center" vertical="center"/>
    </xf>
    <xf numFmtId="43" fontId="0" fillId="0" borderId="12" xfId="0" applyNumberFormat="1" applyBorder="1"/>
    <xf numFmtId="3" fontId="22" fillId="0" borderId="3" xfId="0" applyNumberFormat="1" applyFont="1" applyBorder="1" applyAlignment="1">
      <alignment horizontal="right" vertical="center" wrapText="1"/>
    </xf>
    <xf numFmtId="3" fontId="0" fillId="0" borderId="8" xfId="0" applyNumberFormat="1" applyBorder="1" applyAlignment="1">
      <alignment horizontal="right" vertical="center" wrapText="1"/>
    </xf>
    <xf numFmtId="3" fontId="0" fillId="0" borderId="8" xfId="0" applyNumberFormat="1" applyBorder="1" applyAlignment="1">
      <alignment horizontal="right" vertical="center"/>
    </xf>
    <xf numFmtId="43" fontId="0" fillId="0" borderId="8" xfId="0" applyNumberFormat="1" applyBorder="1"/>
    <xf numFmtId="0" fontId="0" fillId="0" borderId="8" xfId="3" applyNumberFormat="1" applyFont="1" applyFill="1" applyBorder="1" applyAlignment="1">
      <alignment horizontal="center" vertical="center" wrapText="1"/>
    </xf>
    <xf numFmtId="164" fontId="0" fillId="0" borderId="8" xfId="1" applyNumberFormat="1" applyFont="1" applyFill="1" applyBorder="1" applyAlignment="1">
      <alignment horizontal="right" vertical="center"/>
    </xf>
    <xf numFmtId="43" fontId="0" fillId="0" borderId="8" xfId="0" applyNumberFormat="1" applyBorder="1" applyAlignment="1">
      <alignment horizontal="right" vertical="center"/>
    </xf>
    <xf numFmtId="3" fontId="0" fillId="0" borderId="24" xfId="0" applyNumberFormat="1" applyBorder="1" applyAlignment="1">
      <alignment wrapText="1"/>
    </xf>
    <xf numFmtId="3" fontId="9" fillId="0" borderId="24" xfId="0" applyNumberFormat="1" applyFont="1" applyBorder="1" applyAlignment="1">
      <alignment horizontal="right"/>
    </xf>
    <xf numFmtId="43" fontId="9" fillId="0" borderId="24" xfId="0" applyNumberFormat="1" applyFont="1" applyBorder="1" applyAlignment="1">
      <alignment horizontal="right"/>
    </xf>
    <xf numFmtId="0" fontId="9" fillId="0" borderId="24" xfId="0" applyFont="1" applyBorder="1"/>
    <xf numFmtId="0" fontId="9" fillId="0" borderId="24" xfId="0" applyFont="1" applyBorder="1" applyAlignment="1">
      <alignment horizontal="right"/>
    </xf>
    <xf numFmtId="3" fontId="9" fillId="0" borderId="24" xfId="0" applyNumberFormat="1" applyFont="1" applyBorder="1"/>
    <xf numFmtId="3" fontId="9" fillId="0" borderId="29" xfId="0" applyNumberFormat="1" applyFont="1" applyBorder="1" applyAlignment="1">
      <alignment horizontal="right" wrapText="1"/>
    </xf>
    <xf numFmtId="0" fontId="9" fillId="0" borderId="29" xfId="0" applyFont="1" applyBorder="1" applyAlignment="1">
      <alignment horizontal="right"/>
    </xf>
    <xf numFmtId="164" fontId="9" fillId="0" borderId="29" xfId="0" applyNumberFormat="1" applyFont="1" applyBorder="1" applyAlignment="1">
      <alignment horizontal="right"/>
    </xf>
    <xf numFmtId="43" fontId="9" fillId="0" borderId="29" xfId="0" applyNumberFormat="1" applyFont="1" applyBorder="1" applyAlignment="1">
      <alignment horizontal="right"/>
    </xf>
    <xf numFmtId="43" fontId="9" fillId="0" borderId="29" xfId="0" applyNumberFormat="1" applyFont="1" applyBorder="1"/>
    <xf numFmtId="9" fontId="0" fillId="0" borderId="11" xfId="0" applyNumberFormat="1" applyBorder="1" applyAlignment="1">
      <alignment horizontal="center" vertical="center"/>
    </xf>
    <xf numFmtId="9" fontId="0" fillId="0" borderId="3" xfId="0" applyNumberFormat="1" applyBorder="1" applyAlignment="1">
      <alignment horizontal="center" vertical="center"/>
    </xf>
    <xf numFmtId="164" fontId="0" fillId="0" borderId="12" xfId="0" applyNumberFormat="1" applyBorder="1" applyAlignment="1">
      <alignment horizontal="right" vertical="center"/>
    </xf>
    <xf numFmtId="0" fontId="0" fillId="8" borderId="3" xfId="0" applyFill="1" applyBorder="1" applyAlignment="1">
      <alignment horizontal="center" vertical="center"/>
    </xf>
    <xf numFmtId="164" fontId="0" fillId="8" borderId="3" xfId="0" applyNumberFormat="1" applyFill="1" applyBorder="1" applyAlignment="1">
      <alignment horizontal="right" vertical="center"/>
    </xf>
    <xf numFmtId="164" fontId="0" fillId="8" borderId="3" xfId="1" applyNumberFormat="1" applyFont="1" applyFill="1" applyBorder="1" applyAlignment="1">
      <alignment horizontal="right" vertical="center"/>
    </xf>
    <xf numFmtId="0" fontId="0" fillId="8" borderId="3" xfId="0" applyFill="1" applyBorder="1"/>
    <xf numFmtId="0" fontId="0" fillId="0" borderId="30" xfId="0" applyBorder="1"/>
    <xf numFmtId="0" fontId="0" fillId="0" borderId="31" xfId="0" applyBorder="1"/>
    <xf numFmtId="0" fontId="0" fillId="0" borderId="31" xfId="0" applyBorder="1" applyAlignment="1">
      <alignment wrapText="1"/>
    </xf>
    <xf numFmtId="3" fontId="0" fillId="0" borderId="31" xfId="0" applyNumberFormat="1" applyBorder="1" applyAlignment="1">
      <alignment wrapText="1"/>
    </xf>
    <xf numFmtId="0" fontId="0" fillId="0" borderId="31" xfId="0" applyBorder="1" applyAlignment="1">
      <alignment horizontal="right"/>
    </xf>
    <xf numFmtId="43" fontId="2" fillId="0" borderId="31" xfId="0" applyNumberFormat="1" applyFont="1" applyBorder="1"/>
    <xf numFmtId="0" fontId="0" fillId="0" borderId="32" xfId="0" applyBorder="1"/>
    <xf numFmtId="0" fontId="0" fillId="0" borderId="5" xfId="0" applyBorder="1"/>
    <xf numFmtId="3" fontId="0" fillId="0" borderId="3" xfId="0" applyNumberFormat="1" applyBorder="1" applyAlignment="1">
      <alignment wrapText="1"/>
    </xf>
    <xf numFmtId="0" fontId="0" fillId="0" borderId="2" xfId="0" applyBorder="1"/>
    <xf numFmtId="0" fontId="0" fillId="0" borderId="33" xfId="0" applyBorder="1"/>
    <xf numFmtId="0" fontId="0" fillId="0" borderId="34" xfId="0" applyBorder="1"/>
    <xf numFmtId="0" fontId="0" fillId="0" borderId="34" xfId="0" applyBorder="1" applyAlignment="1">
      <alignment wrapText="1"/>
    </xf>
    <xf numFmtId="3" fontId="0" fillId="0" borderId="34" xfId="0" applyNumberFormat="1" applyBorder="1" applyAlignment="1">
      <alignment wrapText="1"/>
    </xf>
    <xf numFmtId="0" fontId="0" fillId="0" borderId="34" xfId="0" applyBorder="1" applyAlignment="1">
      <alignment horizontal="right"/>
    </xf>
    <xf numFmtId="43" fontId="0" fillId="0" borderId="34" xfId="0" applyNumberFormat="1" applyBorder="1"/>
    <xf numFmtId="0" fontId="0" fillId="0" borderId="35" xfId="0" applyBorder="1"/>
    <xf numFmtId="3" fontId="0" fillId="0" borderId="12" xfId="0" applyNumberFormat="1" applyBorder="1" applyAlignment="1">
      <alignment horizontal="center" vertical="center"/>
    </xf>
    <xf numFmtId="0" fontId="0" fillId="0" borderId="12" xfId="0" applyBorder="1" applyAlignment="1">
      <alignment horizontal="right" vertical="center"/>
    </xf>
    <xf numFmtId="43" fontId="0" fillId="0" borderId="12" xfId="1" applyFont="1" applyBorder="1" applyAlignment="1">
      <alignment horizontal="right" vertical="center"/>
    </xf>
    <xf numFmtId="0" fontId="0" fillId="0" borderId="13" xfId="0" applyBorder="1" applyAlignment="1">
      <alignment horizontal="left" vertical="center" wrapText="1"/>
    </xf>
    <xf numFmtId="0" fontId="24" fillId="0" borderId="11" xfId="0" applyFont="1" applyBorder="1" applyAlignment="1">
      <alignment horizontal="left" vertical="center" wrapText="1"/>
    </xf>
    <xf numFmtId="0" fontId="0" fillId="0" borderId="12" xfId="0" applyBorder="1" applyAlignment="1">
      <alignment vertical="top" wrapText="1"/>
    </xf>
    <xf numFmtId="0" fontId="0" fillId="0" borderId="13" xfId="0" applyBorder="1" applyAlignment="1">
      <alignment vertical="top"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23" fillId="0" borderId="11" xfId="2" applyFont="1" applyBorder="1" applyAlignment="1">
      <alignment horizontal="left" vertical="center" wrapText="1"/>
    </xf>
    <xf numFmtId="0" fontId="0" fillId="0" borderId="3" xfId="2" applyFont="1" applyBorder="1" applyAlignment="1">
      <alignment horizontal="left" vertical="center" wrapText="1"/>
    </xf>
    <xf numFmtId="0" fontId="0" fillId="0" borderId="3" xfId="2" applyFont="1"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23" fillId="0" borderId="11" xfId="0" applyFont="1" applyBorder="1" applyAlignment="1">
      <alignment horizontal="left" vertical="top" wrapText="1"/>
    </xf>
    <xf numFmtId="0" fontId="0" fillId="0" borderId="8" xfId="0" applyBorder="1" applyAlignment="1">
      <alignment horizontal="left" vertical="center" wrapText="1"/>
    </xf>
    <xf numFmtId="0" fontId="0" fillId="0" borderId="24" xfId="0" applyBorder="1" applyAlignment="1">
      <alignment wrapText="1"/>
    </xf>
    <xf numFmtId="164" fontId="0" fillId="0" borderId="6" xfId="1" applyNumberFormat="1" applyFont="1" applyBorder="1"/>
    <xf numFmtId="164" fontId="0" fillId="0" borderId="3" xfId="1" applyNumberFormat="1" applyFont="1" applyBorder="1" applyAlignment="1">
      <alignment horizontal="center" vertical="center"/>
    </xf>
    <xf numFmtId="0" fontId="0" fillId="0" borderId="36" xfId="0" applyBorder="1" applyAlignment="1">
      <alignment horizontal="center" vertical="center"/>
    </xf>
    <xf numFmtId="0" fontId="0" fillId="0" borderId="36" xfId="0" applyBorder="1"/>
    <xf numFmtId="164" fontId="2" fillId="0" borderId="3" xfId="1" applyNumberFormat="1" applyFont="1" applyBorder="1" applyAlignment="1">
      <alignment horizontal="center" vertical="center"/>
    </xf>
    <xf numFmtId="164" fontId="2" fillId="0" borderId="36" xfId="1" applyNumberFormat="1" applyFont="1" applyBorder="1" applyAlignment="1">
      <alignment horizontal="center" vertical="center"/>
    </xf>
    <xf numFmtId="164" fontId="2" fillId="0" borderId="13" xfId="0" applyNumberFormat="1" applyFont="1" applyBorder="1" applyAlignment="1">
      <alignment horizontal="center" vertical="center"/>
    </xf>
    <xf numFmtId="164" fontId="0" fillId="8" borderId="3" xfId="1" applyNumberFormat="1" applyFont="1" applyFill="1" applyBorder="1" applyAlignment="1">
      <alignment horizontal="center" vertical="center"/>
    </xf>
    <xf numFmtId="164" fontId="0" fillId="0" borderId="8" xfId="1" applyNumberFormat="1" applyFont="1" applyBorder="1" applyAlignment="1">
      <alignment horizontal="center" vertical="center"/>
    </xf>
    <xf numFmtId="164" fontId="2" fillId="0" borderId="8" xfId="1" applyNumberFormat="1" applyFont="1" applyBorder="1" applyAlignment="1">
      <alignment horizontal="center" vertical="center"/>
    </xf>
    <xf numFmtId="164" fontId="0" fillId="0" borderId="11" xfId="0" applyNumberFormat="1" applyBorder="1" applyAlignment="1">
      <alignment horizontal="center" vertical="center"/>
    </xf>
    <xf numFmtId="164" fontId="0" fillId="0" borderId="3" xfId="0" applyNumberFormat="1" applyBorder="1" applyAlignment="1">
      <alignment horizontal="center" vertical="center"/>
    </xf>
    <xf numFmtId="164" fontId="2" fillId="0" borderId="3" xfId="0" applyNumberFormat="1" applyFont="1" applyBorder="1" applyAlignment="1">
      <alignment horizontal="right" vertical="center"/>
    </xf>
    <xf numFmtId="0" fontId="2" fillId="0" borderId="3" xfId="0" applyFont="1" applyBorder="1" applyAlignment="1">
      <alignment horizontal="center" vertical="center"/>
    </xf>
    <xf numFmtId="0" fontId="2" fillId="0" borderId="8" xfId="0" applyFont="1" applyBorder="1" applyAlignment="1">
      <alignment horizontal="center" vertical="center"/>
    </xf>
    <xf numFmtId="9" fontId="0" fillId="0" borderId="8" xfId="0" applyNumberFormat="1" applyBorder="1" applyAlignment="1">
      <alignment horizontal="center" vertical="center"/>
    </xf>
    <xf numFmtId="0" fontId="0" fillId="0" borderId="11" xfId="0" applyBorder="1" applyAlignment="1">
      <alignment horizontal="left" vertical="center" wrapText="1"/>
    </xf>
    <xf numFmtId="0" fontId="0" fillId="8" borderId="3" xfId="0" applyFill="1" applyBorder="1" applyAlignment="1">
      <alignment horizontal="left" vertical="center" wrapText="1"/>
    </xf>
    <xf numFmtId="0" fontId="2" fillId="0" borderId="3" xfId="0" applyFont="1" applyBorder="1" applyAlignment="1">
      <alignment horizontal="right" vertical="center" wrapText="1"/>
    </xf>
    <xf numFmtId="0" fontId="2" fillId="0" borderId="36" xfId="0" applyFont="1" applyBorder="1" applyAlignment="1">
      <alignment horizontal="right" vertical="center" wrapText="1"/>
    </xf>
    <xf numFmtId="0" fontId="2" fillId="0" borderId="13" xfId="0" applyFont="1" applyBorder="1" applyAlignment="1">
      <alignment horizontal="right" vertical="center" wrapText="1"/>
    </xf>
    <xf numFmtId="2" fontId="0" fillId="0" borderId="6" xfId="0" applyNumberFormat="1" applyBorder="1"/>
    <xf numFmtId="0" fontId="2" fillId="0" borderId="38" xfId="0" applyFont="1" applyBorder="1" applyAlignment="1">
      <alignment horizontal="center" vertical="center"/>
    </xf>
    <xf numFmtId="0" fontId="2" fillId="0" borderId="39" xfId="0" applyFont="1" applyBorder="1" applyAlignment="1">
      <alignment horizontal="center" vertical="center"/>
    </xf>
    <xf numFmtId="0" fontId="14" fillId="0" borderId="40" xfId="0" applyFont="1" applyBorder="1" applyAlignment="1">
      <alignment horizontal="center" vertical="center"/>
    </xf>
    <xf numFmtId="0" fontId="0" fillId="0" borderId="41" xfId="0" applyBorder="1"/>
    <xf numFmtId="0" fontId="0" fillId="0" borderId="42" xfId="0" applyBorder="1"/>
    <xf numFmtId="0" fontId="0" fillId="0" borderId="43" xfId="0" applyBorder="1"/>
    <xf numFmtId="0" fontId="9" fillId="0" borderId="4" xfId="0" applyFont="1" applyBorder="1" applyAlignment="1">
      <alignment horizontal="center" vertical="center" wrapText="1"/>
    </xf>
    <xf numFmtId="0" fontId="0" fillId="0" borderId="11" xfId="0" applyBorder="1" applyAlignment="1">
      <alignment wrapText="1"/>
    </xf>
    <xf numFmtId="0" fontId="0" fillId="0" borderId="3" xfId="0" applyBorder="1" applyAlignment="1">
      <alignment horizontal="right" vertical="center" wrapText="1"/>
    </xf>
    <xf numFmtId="164" fontId="29" fillId="0" borderId="25" xfId="0" applyNumberFormat="1" applyFont="1" applyBorder="1" applyAlignment="1">
      <alignment horizontal="right"/>
    </xf>
    <xf numFmtId="0" fontId="27" fillId="0" borderId="25" xfId="0" applyFont="1" applyBorder="1" applyAlignment="1">
      <alignment horizontal="right"/>
    </xf>
    <xf numFmtId="164" fontId="27" fillId="0" borderId="25" xfId="0" applyNumberFormat="1" applyFont="1" applyBorder="1" applyAlignment="1">
      <alignment horizontal="right"/>
    </xf>
    <xf numFmtId="43" fontId="0" fillId="0" borderId="0" xfId="1" applyFont="1" applyAlignment="1">
      <alignment wrapText="1"/>
    </xf>
    <xf numFmtId="0" fontId="27" fillId="0" borderId="44" xfId="0" applyFont="1" applyBorder="1" applyAlignment="1">
      <alignment horizontal="center"/>
    </xf>
    <xf numFmtId="0" fontId="0" fillId="0" borderId="19" xfId="0" applyBorder="1" applyAlignment="1">
      <alignment horizontal="left" vertical="center"/>
    </xf>
    <xf numFmtId="0" fontId="0" fillId="0" borderId="19" xfId="0" applyBorder="1" applyAlignment="1">
      <alignment horizontal="center" vertical="center"/>
    </xf>
    <xf numFmtId="0" fontId="0" fillId="0" borderId="19" xfId="0" applyBorder="1" applyAlignment="1">
      <alignment horizontal="right" vertical="center"/>
    </xf>
    <xf numFmtId="0" fontId="27" fillId="0" borderId="44" xfId="0" applyFont="1" applyBorder="1" applyAlignment="1">
      <alignment horizontal="right"/>
    </xf>
    <xf numFmtId="0" fontId="0" fillId="0" borderId="44" xfId="0" applyBorder="1" applyAlignment="1">
      <alignment horizontal="center" vertical="center"/>
    </xf>
    <xf numFmtId="0" fontId="0" fillId="0" borderId="6" xfId="0" applyBorder="1" applyAlignment="1">
      <alignment horizontal="left" vertical="center" wrapText="1"/>
    </xf>
    <xf numFmtId="0" fontId="28" fillId="0" borderId="6" xfId="0" applyFont="1" applyBorder="1" applyAlignment="1">
      <alignment vertical="center" wrapText="1"/>
    </xf>
    <xf numFmtId="0" fontId="2" fillId="0" borderId="6" xfId="0" applyFont="1" applyBorder="1" applyAlignment="1">
      <alignment vertical="center" wrapText="1"/>
    </xf>
    <xf numFmtId="0" fontId="0" fillId="0" borderId="6" xfId="0" applyBorder="1" applyAlignment="1">
      <alignment horizontal="center" vertical="center" wrapText="1"/>
    </xf>
    <xf numFmtId="0" fontId="2" fillId="0" borderId="6" xfId="0" applyFont="1" applyBorder="1" applyAlignment="1">
      <alignment horizontal="center" vertical="center" wrapText="1"/>
    </xf>
    <xf numFmtId="164" fontId="0" fillId="0" borderId="6" xfId="1" applyNumberFormat="1" applyFont="1" applyBorder="1" applyAlignment="1">
      <alignment horizontal="left" vertical="center" wrapText="1"/>
    </xf>
    <xf numFmtId="164" fontId="2" fillId="0" borderId="6" xfId="1" applyNumberFormat="1" applyFont="1" applyBorder="1" applyAlignment="1">
      <alignment horizontal="center" vertical="center" wrapText="1"/>
    </xf>
    <xf numFmtId="164" fontId="2" fillId="0" borderId="6" xfId="1" applyNumberFormat="1" applyFont="1" applyBorder="1" applyAlignment="1">
      <alignment vertical="center" wrapText="1"/>
    </xf>
    <xf numFmtId="0" fontId="28" fillId="0" borderId="6" xfId="0" applyFont="1" applyBorder="1" applyAlignment="1">
      <alignment wrapText="1"/>
    </xf>
    <xf numFmtId="164" fontId="0" fillId="0" borderId="6" xfId="1" applyNumberFormat="1" applyFont="1" applyBorder="1" applyAlignment="1">
      <alignment vertical="center" wrapText="1"/>
    </xf>
    <xf numFmtId="0" fontId="0" fillId="0" borderId="3" xfId="0" applyBorder="1" applyAlignment="1">
      <alignment vertical="center"/>
    </xf>
    <xf numFmtId="164" fontId="1" fillId="0" borderId="6" xfId="1" applyNumberFormat="1" applyFont="1" applyBorder="1" applyAlignment="1">
      <alignment horizontal="center" vertical="center" wrapText="1"/>
    </xf>
    <xf numFmtId="164" fontId="0" fillId="0" borderId="0" xfId="1" applyNumberFormat="1" applyFont="1"/>
    <xf numFmtId="0" fontId="14" fillId="0" borderId="45" xfId="0" applyFont="1" applyBorder="1" applyAlignment="1">
      <alignment horizontal="center" vertical="center"/>
    </xf>
    <xf numFmtId="0" fontId="9" fillId="0" borderId="45" xfId="0" applyFont="1" applyBorder="1" applyAlignment="1">
      <alignment horizontal="center" vertical="center"/>
    </xf>
    <xf numFmtId="164" fontId="9" fillId="0" borderId="45" xfId="0" applyNumberFormat="1" applyFont="1" applyBorder="1" applyAlignment="1">
      <alignment horizontal="center" vertical="center"/>
    </xf>
    <xf numFmtId="0" fontId="8" fillId="0" borderId="45" xfId="3" applyNumberFormat="1" applyFont="1" applyFill="1" applyBorder="1" applyAlignment="1">
      <alignment horizontal="center" vertical="center" wrapText="1"/>
    </xf>
    <xf numFmtId="43" fontId="9" fillId="0" borderId="45" xfId="0" applyNumberFormat="1" applyFont="1" applyBorder="1" applyAlignment="1">
      <alignment horizontal="center" vertical="center"/>
    </xf>
    <xf numFmtId="43" fontId="9" fillId="0" borderId="45" xfId="0" applyNumberFormat="1" applyFont="1" applyBorder="1" applyAlignment="1">
      <alignment horizontal="right" vertical="center"/>
    </xf>
    <xf numFmtId="0" fontId="14" fillId="0" borderId="0" xfId="0" applyFont="1" applyAlignment="1">
      <alignment horizontal="center" vertical="center"/>
    </xf>
    <xf numFmtId="0" fontId="9" fillId="0" borderId="0" xfId="0" applyFont="1" applyAlignment="1">
      <alignment horizontal="center" vertical="center"/>
    </xf>
    <xf numFmtId="164" fontId="9" fillId="0" borderId="0" xfId="0" applyNumberFormat="1" applyFont="1" applyAlignment="1">
      <alignment horizontal="center" vertical="center"/>
    </xf>
    <xf numFmtId="0" fontId="8" fillId="0" borderId="0" xfId="3" applyNumberFormat="1" applyFont="1" applyFill="1" applyBorder="1" applyAlignment="1">
      <alignment horizontal="center" vertical="center" wrapText="1"/>
    </xf>
    <xf numFmtId="43" fontId="9" fillId="0" borderId="0" xfId="0" applyNumberFormat="1" applyFont="1" applyAlignment="1">
      <alignment horizontal="center" vertical="center"/>
    </xf>
    <xf numFmtId="43" fontId="9" fillId="0" borderId="0" xfId="0" applyNumberFormat="1" applyFont="1" applyAlignment="1">
      <alignment horizontal="right" vertical="center"/>
    </xf>
    <xf numFmtId="0" fontId="0" fillId="0" borderId="1" xfId="0" applyBorder="1" applyAlignment="1">
      <alignment wrapText="1"/>
    </xf>
    <xf numFmtId="0" fontId="0" fillId="0" borderId="1" xfId="0" applyBorder="1"/>
    <xf numFmtId="0" fontId="0" fillId="0" borderId="46" xfId="0" applyBorder="1"/>
    <xf numFmtId="164" fontId="10" fillId="0" borderId="38" xfId="0" applyNumberFormat="1" applyFont="1" applyBorder="1" applyAlignment="1">
      <alignment horizontal="right" vertical="center"/>
    </xf>
    <xf numFmtId="164" fontId="10" fillId="0" borderId="42" xfId="0" applyNumberFormat="1" applyFont="1" applyBorder="1" applyAlignment="1">
      <alignment horizontal="right" vertical="center"/>
    </xf>
    <xf numFmtId="164" fontId="10" fillId="0" borderId="47" xfId="0" applyNumberFormat="1" applyFont="1" applyBorder="1" applyAlignment="1">
      <alignment horizontal="right" vertical="center"/>
    </xf>
    <xf numFmtId="0" fontId="0" fillId="0" borderId="14" xfId="0" applyBorder="1" applyAlignment="1">
      <alignment horizontal="center" vertical="center" wrapText="1"/>
    </xf>
    <xf numFmtId="43" fontId="0" fillId="0" borderId="10" xfId="1" applyFont="1" applyFill="1" applyBorder="1" applyAlignment="1">
      <alignment horizontal="right" vertical="center"/>
    </xf>
    <xf numFmtId="43" fontId="0" fillId="0" borderId="2" xfId="1" applyFont="1" applyFill="1" applyBorder="1" applyAlignment="1">
      <alignment horizontal="right" vertical="center"/>
    </xf>
    <xf numFmtId="0" fontId="0" fillId="0" borderId="5" xfId="0" applyBorder="1" applyAlignment="1">
      <alignment horizontal="center" vertical="center" wrapText="1"/>
    </xf>
    <xf numFmtId="0" fontId="14" fillId="0" borderId="5" xfId="0" applyFont="1" applyBorder="1" applyAlignment="1">
      <alignment horizontal="center" vertical="center"/>
    </xf>
    <xf numFmtId="43" fontId="0" fillId="0" borderId="27" xfId="1" applyFont="1" applyFill="1" applyBorder="1" applyAlignment="1">
      <alignment horizontal="right" vertical="center"/>
    </xf>
    <xf numFmtId="0" fontId="14" fillId="0" borderId="9" xfId="0" applyFont="1" applyBorder="1" applyAlignment="1">
      <alignment horizontal="center" vertical="center"/>
    </xf>
    <xf numFmtId="43" fontId="9" fillId="0" borderId="48" xfId="1" applyFont="1" applyFill="1" applyBorder="1" applyAlignment="1">
      <alignment horizontal="center" vertical="center"/>
    </xf>
    <xf numFmtId="0" fontId="14" fillId="0" borderId="14" xfId="0" applyFont="1" applyBorder="1" applyAlignment="1">
      <alignment horizontal="center" vertical="center"/>
    </xf>
    <xf numFmtId="0" fontId="14" fillId="0" borderId="26" xfId="0" applyFont="1" applyBorder="1" applyAlignment="1">
      <alignment horizontal="center" vertical="center"/>
    </xf>
    <xf numFmtId="0" fontId="14" fillId="0" borderId="49" xfId="0" applyFont="1" applyBorder="1" applyAlignment="1">
      <alignment horizontal="center" vertical="center"/>
    </xf>
    <xf numFmtId="43" fontId="2" fillId="0" borderId="48" xfId="1" applyFont="1" applyFill="1" applyBorder="1" applyAlignment="1">
      <alignment horizontal="right" vertical="center"/>
    </xf>
    <xf numFmtId="0" fontId="0" fillId="0" borderId="5" xfId="0" applyBorder="1" applyAlignment="1">
      <alignment horizontal="center" vertical="center"/>
    </xf>
    <xf numFmtId="0" fontId="0" fillId="0" borderId="26" xfId="0" applyBorder="1" applyAlignment="1">
      <alignment horizontal="center" vertical="center" wrapText="1"/>
    </xf>
    <xf numFmtId="0" fontId="0" fillId="0" borderId="49" xfId="0" applyBorder="1" applyAlignment="1">
      <alignment horizontal="center" vertical="center" wrapText="1"/>
    </xf>
    <xf numFmtId="43" fontId="0" fillId="0" borderId="48" xfId="1" applyFont="1" applyFill="1" applyBorder="1" applyAlignment="1">
      <alignment horizontal="right" vertical="center"/>
    </xf>
    <xf numFmtId="0" fontId="0" fillId="0" borderId="50" xfId="0" applyBorder="1" applyAlignment="1">
      <alignment horizontal="center" vertical="center" wrapText="1"/>
    </xf>
    <xf numFmtId="43" fontId="0" fillId="0" borderId="51" xfId="1" applyFont="1" applyFill="1" applyBorder="1" applyAlignment="1">
      <alignment horizontal="right" vertical="center"/>
    </xf>
    <xf numFmtId="0" fontId="14" fillId="0" borderId="52" xfId="0" applyFont="1" applyBorder="1" applyAlignment="1">
      <alignment horizontal="center" vertical="center"/>
    </xf>
    <xf numFmtId="43" fontId="9" fillId="0" borderId="53" xfId="1" applyFont="1" applyFill="1" applyBorder="1" applyAlignment="1">
      <alignment horizontal="right" vertical="center"/>
    </xf>
    <xf numFmtId="0" fontId="14" fillId="0" borderId="54" xfId="0" applyFont="1" applyBorder="1" applyAlignment="1">
      <alignment horizontal="center" vertical="center"/>
    </xf>
    <xf numFmtId="43" fontId="9" fillId="0" borderId="55" xfId="1" applyFont="1" applyFill="1" applyBorder="1" applyAlignment="1">
      <alignment horizontal="right" vertical="center"/>
    </xf>
    <xf numFmtId="0" fontId="14" fillId="0" borderId="56" xfId="0" applyFont="1" applyBorder="1" applyAlignment="1">
      <alignment horizontal="center" vertical="center"/>
    </xf>
    <xf numFmtId="43" fontId="9" fillId="0" borderId="57" xfId="1" applyFont="1" applyFill="1" applyBorder="1" applyAlignment="1">
      <alignment horizontal="right" vertical="center"/>
    </xf>
    <xf numFmtId="0" fontId="9" fillId="0" borderId="14" xfId="0" applyFont="1" applyBorder="1" applyAlignment="1">
      <alignment horizontal="center" vertical="center"/>
    </xf>
    <xf numFmtId="0" fontId="0" fillId="0" borderId="26" xfId="0" applyBorder="1" applyAlignment="1">
      <alignment horizontal="center" vertical="center"/>
    </xf>
    <xf numFmtId="0" fontId="0" fillId="0" borderId="49" xfId="0" applyBorder="1" applyAlignment="1">
      <alignment horizontal="center" vertical="center"/>
    </xf>
    <xf numFmtId="0" fontId="0" fillId="0" borderId="14" xfId="0" applyBorder="1" applyAlignment="1">
      <alignment horizontal="center" vertical="center"/>
    </xf>
    <xf numFmtId="0" fontId="0" fillId="0" borderId="9" xfId="0" applyBorder="1" applyAlignment="1">
      <alignment horizontal="center" vertical="center"/>
    </xf>
    <xf numFmtId="43" fontId="0" fillId="0" borderId="7" xfId="1" applyFont="1" applyFill="1" applyBorder="1" applyAlignment="1">
      <alignment horizontal="right" vertical="center"/>
    </xf>
    <xf numFmtId="0" fontId="0" fillId="0" borderId="58" xfId="0" applyBorder="1"/>
    <xf numFmtId="43" fontId="9" fillId="0" borderId="59" xfId="1" applyFont="1" applyFill="1" applyBorder="1" applyAlignment="1">
      <alignment horizontal="right"/>
    </xf>
    <xf numFmtId="0" fontId="0" fillId="0" borderId="52" xfId="0" applyBorder="1"/>
    <xf numFmtId="43" fontId="9" fillId="0" borderId="53" xfId="0" applyNumberFormat="1" applyFont="1" applyBorder="1"/>
    <xf numFmtId="0" fontId="9" fillId="0" borderId="60" xfId="0" applyFont="1" applyBorder="1" applyAlignment="1">
      <alignment horizontal="center" vertical="center"/>
    </xf>
    <xf numFmtId="0" fontId="9" fillId="0" borderId="61" xfId="0" applyFont="1" applyBorder="1" applyAlignment="1">
      <alignment horizontal="center" vertical="center"/>
    </xf>
    <xf numFmtId="0" fontId="9" fillId="0" borderId="61" xfId="0" applyFont="1" applyBorder="1"/>
    <xf numFmtId="0" fontId="9" fillId="0" borderId="61" xfId="0" applyFont="1" applyBorder="1" applyAlignment="1">
      <alignment horizontal="center" vertical="center" wrapText="1"/>
    </xf>
    <xf numFmtId="0" fontId="8" fillId="0" borderId="61" xfId="0" applyFont="1" applyBorder="1"/>
    <xf numFmtId="43" fontId="0" fillId="0" borderId="61" xfId="0" applyNumberFormat="1" applyBorder="1" applyAlignment="1">
      <alignment horizontal="right" vertical="center"/>
    </xf>
    <xf numFmtId="43" fontId="0" fillId="0" borderId="62" xfId="1" applyFont="1" applyFill="1" applyBorder="1" applyAlignment="1">
      <alignment horizontal="right" vertical="center"/>
    </xf>
    <xf numFmtId="164" fontId="2" fillId="0" borderId="6" xfId="1" applyNumberFormat="1" applyFont="1" applyBorder="1" applyAlignment="1">
      <alignment horizontal="left" vertical="center" wrapText="1"/>
    </xf>
    <xf numFmtId="164" fontId="0" fillId="8" borderId="6" xfId="1" applyNumberFormat="1" applyFont="1" applyFill="1" applyBorder="1" applyAlignment="1">
      <alignment horizontal="left" vertical="center" wrapText="1"/>
    </xf>
    <xf numFmtId="164" fontId="25" fillId="0" borderId="6" xfId="1" applyNumberFormat="1" applyFont="1" applyBorder="1" applyAlignment="1">
      <alignment horizontal="left" vertical="center" wrapText="1"/>
    </xf>
    <xf numFmtId="43" fontId="9" fillId="0" borderId="34" xfId="0" applyNumberFormat="1" applyFont="1" applyBorder="1"/>
    <xf numFmtId="43" fontId="8" fillId="0" borderId="34" xfId="0" applyNumberFormat="1" applyFont="1" applyBorder="1"/>
    <xf numFmtId="0" fontId="0" fillId="0" borderId="0" xfId="0" applyAlignment="1">
      <alignment horizontal="center"/>
    </xf>
    <xf numFmtId="0" fontId="2" fillId="0" borderId="0" xfId="0" applyFont="1"/>
    <xf numFmtId="1" fontId="0" fillId="0" borderId="3" xfId="0" applyNumberFormat="1" applyBorder="1" applyAlignment="1">
      <alignment horizontal="center" vertical="center"/>
    </xf>
    <xf numFmtId="1" fontId="0" fillId="0" borderId="3" xfId="3" applyNumberFormat="1" applyFont="1" applyFill="1" applyBorder="1" applyAlignment="1">
      <alignment horizontal="center" vertical="center" wrapText="1"/>
    </xf>
    <xf numFmtId="0" fontId="0" fillId="0" borderId="3" xfId="0" applyBorder="1" applyAlignment="1">
      <alignment vertical="top" wrapText="1"/>
    </xf>
    <xf numFmtId="0" fontId="2" fillId="0" borderId="3" xfId="0" applyFont="1" applyBorder="1" applyAlignment="1">
      <alignment horizontal="right" vertical="top" wrapText="1"/>
    </xf>
    <xf numFmtId="0" fontId="0" fillId="0" borderId="3" xfId="2" applyFont="1" applyBorder="1" applyAlignment="1">
      <alignment vertical="top" wrapText="1"/>
    </xf>
    <xf numFmtId="0" fontId="0" fillId="0" borderId="3" xfId="6" applyFont="1" applyBorder="1" applyAlignment="1">
      <alignment vertical="top" wrapText="1"/>
    </xf>
    <xf numFmtId="3" fontId="0" fillId="0" borderId="0" xfId="0" applyNumberFormat="1" applyAlignment="1">
      <alignment wrapText="1"/>
    </xf>
    <xf numFmtId="0" fontId="0" fillId="0" borderId="0" xfId="0" applyAlignment="1">
      <alignment horizontal="right"/>
    </xf>
    <xf numFmtId="0" fontId="9" fillId="0" borderId="0" xfId="0" applyFont="1" applyAlignment="1">
      <alignment horizontal="center"/>
    </xf>
    <xf numFmtId="43" fontId="9" fillId="0" borderId="0" xfId="0" applyNumberFormat="1" applyFont="1"/>
    <xf numFmtId="0" fontId="2" fillId="0" borderId="70" xfId="0" applyFont="1" applyBorder="1" applyAlignment="1">
      <alignment horizontal="center" vertical="center"/>
    </xf>
    <xf numFmtId="0" fontId="2" fillId="0" borderId="71" xfId="0" applyFont="1" applyBorder="1" applyAlignment="1">
      <alignment horizontal="center" vertical="center"/>
    </xf>
    <xf numFmtId="0" fontId="2" fillId="0" borderId="71" xfId="0" applyFont="1" applyBorder="1" applyAlignment="1">
      <alignment horizontal="center" vertical="center" wrapText="1"/>
    </xf>
    <xf numFmtId="3" fontId="2" fillId="0" borderId="71" xfId="0" applyNumberFormat="1" applyFont="1" applyBorder="1" applyAlignment="1">
      <alignment horizontal="center" vertical="center" wrapText="1"/>
    </xf>
    <xf numFmtId="0" fontId="4" fillId="0" borderId="0" xfId="0" applyFont="1" applyAlignment="1">
      <alignment horizontal="left" vertical="center" wrapText="1"/>
    </xf>
    <xf numFmtId="0" fontId="34" fillId="0" borderId="4" xfId="0" applyFont="1" applyBorder="1" applyAlignment="1">
      <alignment horizontal="center" vertical="center" wrapText="1"/>
    </xf>
    <xf numFmtId="0" fontId="34" fillId="0" borderId="3" xfId="0" applyFont="1" applyBorder="1" applyAlignment="1">
      <alignment horizontal="center" vertical="center"/>
    </xf>
    <xf numFmtId="0" fontId="34" fillId="0" borderId="3" xfId="0" applyFont="1" applyBorder="1" applyAlignment="1">
      <alignment horizontal="left" vertical="center" wrapText="1"/>
    </xf>
    <xf numFmtId="164" fontId="34" fillId="0" borderId="3" xfId="1" applyNumberFormat="1" applyFont="1" applyBorder="1" applyAlignment="1">
      <alignment horizontal="center" vertical="center"/>
    </xf>
    <xf numFmtId="164" fontId="34" fillId="0" borderId="3" xfId="0" applyNumberFormat="1" applyFont="1" applyBorder="1" applyAlignment="1">
      <alignment horizontal="right" vertical="center"/>
    </xf>
    <xf numFmtId="164" fontId="34" fillId="0" borderId="3" xfId="1" applyNumberFormat="1" applyFont="1" applyBorder="1" applyAlignment="1">
      <alignment horizontal="right" vertical="center"/>
    </xf>
    <xf numFmtId="0" fontId="34" fillId="0" borderId="3" xfId="0" applyFont="1" applyBorder="1"/>
    <xf numFmtId="0" fontId="34" fillId="8" borderId="3" xfId="0" applyFont="1" applyFill="1" applyBorder="1" applyAlignment="1">
      <alignment horizontal="center" vertical="center"/>
    </xf>
    <xf numFmtId="0" fontId="34" fillId="8" borderId="3" xfId="0" applyFont="1" applyFill="1" applyBorder="1" applyAlignment="1">
      <alignment horizontal="left" vertical="center" wrapText="1"/>
    </xf>
    <xf numFmtId="164" fontId="34" fillId="8" borderId="3" xfId="1" applyNumberFormat="1" applyFont="1" applyFill="1" applyBorder="1" applyAlignment="1">
      <alignment horizontal="center" vertical="center"/>
    </xf>
    <xf numFmtId="164" fontId="34" fillId="8" borderId="3" xfId="0" applyNumberFormat="1" applyFont="1" applyFill="1" applyBorder="1" applyAlignment="1">
      <alignment horizontal="right" vertical="center"/>
    </xf>
    <xf numFmtId="164" fontId="34" fillId="8" borderId="3" xfId="1" applyNumberFormat="1" applyFont="1" applyFill="1" applyBorder="1" applyAlignment="1">
      <alignment horizontal="right" vertical="center"/>
    </xf>
    <xf numFmtId="0" fontId="34" fillId="8" borderId="3" xfId="0" applyFont="1" applyFill="1" applyBorder="1"/>
    <xf numFmtId="0" fontId="35" fillId="0" borderId="3" xfId="0" applyFont="1" applyBorder="1" applyAlignment="1">
      <alignment horizontal="right" vertical="center" wrapText="1"/>
    </xf>
    <xf numFmtId="0" fontId="35" fillId="0" borderId="3" xfId="0" applyFont="1" applyBorder="1" applyAlignment="1">
      <alignment horizontal="center" vertical="center"/>
    </xf>
    <xf numFmtId="164" fontId="35" fillId="0" borderId="3" xfId="1" applyNumberFormat="1" applyFont="1" applyBorder="1" applyAlignment="1">
      <alignment horizontal="center" vertical="center"/>
    </xf>
    <xf numFmtId="0" fontId="34" fillId="0" borderId="3" xfId="0" applyFont="1" applyBorder="1" applyAlignment="1">
      <alignment vertical="center"/>
    </xf>
    <xf numFmtId="0" fontId="34" fillId="0" borderId="12" xfId="0" applyFont="1" applyBorder="1"/>
    <xf numFmtId="0" fontId="34" fillId="0" borderId="36" xfId="0" applyFont="1" applyBorder="1" applyAlignment="1">
      <alignment horizontal="center" vertical="center"/>
    </xf>
    <xf numFmtId="0" fontId="35" fillId="0" borderId="36" xfId="0" applyFont="1" applyBorder="1" applyAlignment="1">
      <alignment horizontal="right" vertical="center" wrapText="1"/>
    </xf>
    <xf numFmtId="0" fontId="35" fillId="0" borderId="8" xfId="0" applyFont="1" applyBorder="1" applyAlignment="1">
      <alignment horizontal="center" vertical="center"/>
    </xf>
    <xf numFmtId="164" fontId="35" fillId="0" borderId="8" xfId="1" applyNumberFormat="1" applyFont="1" applyBorder="1" applyAlignment="1">
      <alignment horizontal="center" vertical="center"/>
    </xf>
    <xf numFmtId="164" fontId="35" fillId="0" borderId="36" xfId="1" applyNumberFormat="1" applyFont="1" applyBorder="1" applyAlignment="1">
      <alignment horizontal="center" vertical="center"/>
    </xf>
    <xf numFmtId="0" fontId="34" fillId="0" borderId="36" xfId="0" applyFont="1" applyBorder="1"/>
    <xf numFmtId="0" fontId="34" fillId="0" borderId="13" xfId="0" applyFont="1" applyBorder="1" applyAlignment="1">
      <alignment horizontal="center" vertical="center"/>
    </xf>
    <xf numFmtId="0" fontId="35" fillId="0" borderId="13" xfId="0" applyFont="1" applyBorder="1" applyAlignment="1">
      <alignment horizontal="right" vertical="center" wrapText="1"/>
    </xf>
    <xf numFmtId="0" fontId="35" fillId="0" borderId="13" xfId="0" applyFont="1" applyBorder="1" applyAlignment="1">
      <alignment horizontal="center" vertical="center"/>
    </xf>
    <xf numFmtId="164" fontId="35" fillId="0" borderId="13" xfId="0" applyNumberFormat="1" applyFont="1" applyBorder="1" applyAlignment="1">
      <alignment horizontal="center" vertical="center"/>
    </xf>
    <xf numFmtId="164" fontId="35" fillId="0" borderId="3" xfId="1" applyNumberFormat="1" applyFont="1" applyBorder="1" applyAlignment="1">
      <alignment horizontal="right" vertical="center"/>
    </xf>
    <xf numFmtId="0" fontId="34" fillId="0" borderId="13" xfId="0" applyFont="1" applyBorder="1"/>
    <xf numFmtId="0" fontId="34" fillId="0" borderId="8" xfId="0" applyFont="1" applyBorder="1" applyAlignment="1">
      <alignment horizontal="center" vertical="center"/>
    </xf>
    <xf numFmtId="0" fontId="34" fillId="0" borderId="8" xfId="0" applyFont="1" applyBorder="1" applyAlignment="1">
      <alignment horizontal="left" vertical="center" wrapText="1"/>
    </xf>
    <xf numFmtId="9" fontId="34" fillId="0" borderId="8" xfId="0" applyNumberFormat="1" applyFont="1" applyBorder="1" applyAlignment="1">
      <alignment horizontal="center" vertical="center"/>
    </xf>
    <xf numFmtId="164" fontId="34" fillId="0" borderId="8" xfId="1" applyNumberFormat="1" applyFont="1" applyBorder="1" applyAlignment="1">
      <alignment horizontal="center" vertical="center"/>
    </xf>
    <xf numFmtId="0" fontId="34" fillId="0" borderId="8" xfId="0" applyFont="1" applyBorder="1"/>
    <xf numFmtId="164" fontId="35" fillId="0" borderId="13" xfId="0" applyNumberFormat="1" applyFont="1" applyBorder="1" applyAlignment="1">
      <alignment horizontal="right" vertical="center"/>
    </xf>
    <xf numFmtId="0" fontId="34" fillId="0" borderId="11" xfId="0" applyFont="1" applyBorder="1" applyAlignment="1">
      <alignment horizontal="center" vertical="center"/>
    </xf>
    <xf numFmtId="0" fontId="34" fillId="0" borderId="11" xfId="0" applyFont="1" applyBorder="1" applyAlignment="1">
      <alignment horizontal="left" vertical="center" wrapText="1"/>
    </xf>
    <xf numFmtId="9" fontId="34" fillId="0" borderId="11" xfId="0" applyNumberFormat="1" applyFont="1" applyBorder="1" applyAlignment="1">
      <alignment horizontal="center" vertical="center"/>
    </xf>
    <xf numFmtId="164" fontId="34" fillId="0" borderId="11" xfId="0" applyNumberFormat="1" applyFont="1" applyBorder="1" applyAlignment="1">
      <alignment horizontal="center" vertical="center"/>
    </xf>
    <xf numFmtId="164" fontId="34" fillId="0" borderId="11" xfId="0" applyNumberFormat="1" applyFont="1" applyBorder="1" applyAlignment="1">
      <alignment horizontal="right" vertical="center"/>
    </xf>
    <xf numFmtId="0" fontId="34" fillId="0" borderId="11" xfId="0" applyFont="1" applyBorder="1" applyAlignment="1">
      <alignment wrapText="1"/>
    </xf>
    <xf numFmtId="10" fontId="34" fillId="0" borderId="3" xfId="0" applyNumberFormat="1" applyFont="1" applyBorder="1" applyAlignment="1">
      <alignment horizontal="center" vertical="center"/>
    </xf>
    <xf numFmtId="0" fontId="34" fillId="0" borderId="3" xfId="0" applyFont="1" applyBorder="1" applyAlignment="1">
      <alignment wrapText="1"/>
    </xf>
    <xf numFmtId="9" fontId="34" fillId="0" borderId="3" xfId="0" applyNumberFormat="1" applyFont="1" applyBorder="1" applyAlignment="1">
      <alignment horizontal="center" vertical="center"/>
    </xf>
    <xf numFmtId="164" fontId="34" fillId="0" borderId="3" xfId="0" applyNumberFormat="1" applyFont="1" applyBorder="1" applyAlignment="1">
      <alignment horizontal="center" vertical="center"/>
    </xf>
    <xf numFmtId="0" fontId="34" fillId="0" borderId="4" xfId="0" applyFont="1" applyBorder="1" applyAlignment="1">
      <alignment horizontal="center" vertical="center"/>
    </xf>
    <xf numFmtId="0" fontId="34" fillId="0" borderId="3" xfId="0" applyFont="1" applyBorder="1" applyAlignment="1">
      <alignment horizontal="right" vertical="center" wrapText="1"/>
    </xf>
    <xf numFmtId="164" fontId="35" fillId="0" borderId="3" xfId="0" applyNumberFormat="1" applyFont="1" applyBorder="1" applyAlignment="1">
      <alignment horizontal="right" vertical="center"/>
    </xf>
    <xf numFmtId="164" fontId="34" fillId="0" borderId="3" xfId="1" applyNumberFormat="1" applyFont="1" applyFill="1" applyBorder="1" applyAlignment="1">
      <alignment horizontal="right" vertical="center"/>
    </xf>
    <xf numFmtId="0" fontId="34" fillId="0" borderId="12" xfId="0" applyFont="1" applyBorder="1" applyAlignment="1">
      <alignment horizontal="left" vertical="center" wrapText="1"/>
    </xf>
    <xf numFmtId="10" fontId="34" fillId="0" borderId="12" xfId="0" applyNumberFormat="1" applyFont="1" applyBorder="1" applyAlignment="1">
      <alignment horizontal="center" vertical="center"/>
    </xf>
    <xf numFmtId="0" fontId="34" fillId="0" borderId="12" xfId="0" applyFont="1" applyBorder="1" applyAlignment="1">
      <alignment horizontal="center" vertical="center"/>
    </xf>
    <xf numFmtId="164" fontId="34" fillId="0" borderId="12" xfId="0" applyNumberFormat="1" applyFont="1" applyBorder="1" applyAlignment="1">
      <alignment horizontal="right" vertical="center"/>
    </xf>
    <xf numFmtId="0" fontId="34" fillId="0" borderId="12" xfId="0" applyFont="1" applyBorder="1" applyAlignment="1">
      <alignment wrapText="1"/>
    </xf>
    <xf numFmtId="0" fontId="35" fillId="0" borderId="13" xfId="0" applyFont="1" applyBorder="1" applyAlignment="1">
      <alignment horizontal="right" vertical="center"/>
    </xf>
    <xf numFmtId="0" fontId="35" fillId="0" borderId="13" xfId="0" applyFont="1" applyBorder="1"/>
    <xf numFmtId="0" fontId="34" fillId="0" borderId="0" xfId="0" applyFont="1" applyAlignment="1">
      <alignment horizontal="center" vertical="center"/>
    </xf>
    <xf numFmtId="0" fontId="34" fillId="0" borderId="0" xfId="0" applyFont="1" applyAlignment="1">
      <alignment horizontal="left" vertical="center"/>
    </xf>
    <xf numFmtId="0" fontId="34" fillId="0" borderId="0" xfId="0" applyFont="1" applyAlignment="1">
      <alignment horizontal="right" vertical="center"/>
    </xf>
    <xf numFmtId="164" fontId="34" fillId="0" borderId="0" xfId="0" applyNumberFormat="1" applyFont="1" applyAlignment="1">
      <alignment horizontal="right" vertical="center"/>
    </xf>
    <xf numFmtId="0" fontId="34" fillId="0" borderId="0" xfId="0" applyFont="1"/>
    <xf numFmtId="0" fontId="34" fillId="0" borderId="19" xfId="0" applyFont="1" applyBorder="1" applyAlignment="1">
      <alignment horizontal="left" vertical="center"/>
    </xf>
    <xf numFmtId="0" fontId="34" fillId="0" borderId="19" xfId="0" applyFont="1" applyBorder="1" applyAlignment="1">
      <alignment horizontal="center" vertical="center"/>
    </xf>
    <xf numFmtId="0" fontId="34" fillId="0" borderId="19" xfId="0" applyFont="1" applyBorder="1" applyAlignment="1">
      <alignment horizontal="right" vertical="center"/>
    </xf>
    <xf numFmtId="0" fontId="36" fillId="0" borderId="44" xfId="0" applyFont="1" applyBorder="1" applyAlignment="1">
      <alignment horizontal="center"/>
    </xf>
    <xf numFmtId="0" fontId="34" fillId="0" borderId="44" xfId="0" applyFont="1" applyBorder="1" applyAlignment="1">
      <alignment horizontal="center" vertical="center"/>
    </xf>
    <xf numFmtId="0" fontId="36" fillId="0" borderId="44" xfId="0" applyFont="1" applyBorder="1" applyAlignment="1">
      <alignment horizontal="right"/>
    </xf>
    <xf numFmtId="0" fontId="36" fillId="0" borderId="25" xfId="0" applyFont="1" applyBorder="1" applyAlignment="1">
      <alignment horizontal="right"/>
    </xf>
    <xf numFmtId="164" fontId="37" fillId="0" borderId="25" xfId="0" applyNumberFormat="1" applyFont="1" applyBorder="1" applyAlignment="1">
      <alignment horizontal="right"/>
    </xf>
    <xf numFmtId="164" fontId="36" fillId="0" borderId="25" xfId="0" applyNumberFormat="1" applyFont="1" applyBorder="1" applyAlignment="1">
      <alignment horizontal="right"/>
    </xf>
    <xf numFmtId="0" fontId="35" fillId="0" borderId="11" xfId="0" applyFont="1" applyBorder="1" applyAlignment="1">
      <alignment horizontal="center" vertical="center" wrapText="1"/>
    </xf>
    <xf numFmtId="0" fontId="35" fillId="0" borderId="4" xfId="0" applyFont="1" applyBorder="1" applyAlignment="1">
      <alignment horizontal="center" vertical="center" wrapText="1"/>
    </xf>
    <xf numFmtId="0" fontId="35" fillId="0" borderId="13" xfId="0" applyFont="1" applyBorder="1" applyAlignment="1">
      <alignment horizontal="center"/>
    </xf>
    <xf numFmtId="0" fontId="35" fillId="0" borderId="11" xfId="0" applyFont="1" applyBorder="1" applyAlignment="1">
      <alignment horizontal="center" vertical="center"/>
    </xf>
    <xf numFmtId="0" fontId="0" fillId="0" borderId="6" xfId="0" applyBorder="1" applyAlignment="1">
      <alignment horizontal="right" vertical="center"/>
    </xf>
    <xf numFmtId="164" fontId="0" fillId="0" borderId="6" xfId="1" applyNumberFormat="1" applyFont="1" applyFill="1" applyBorder="1" applyAlignment="1">
      <alignment horizontal="left" vertical="center" wrapText="1"/>
    </xf>
    <xf numFmtId="0" fontId="0" fillId="9" borderId="3" xfId="0" applyFill="1" applyBorder="1" applyAlignment="1">
      <alignment horizontal="left" vertical="center" wrapText="1"/>
    </xf>
    <xf numFmtId="3" fontId="0" fillId="9" borderId="3" xfId="0" applyNumberFormat="1" applyFill="1" applyBorder="1" applyAlignment="1">
      <alignment horizontal="right" vertical="center"/>
    </xf>
    <xf numFmtId="3" fontId="0" fillId="9" borderId="8" xfId="0" applyNumberFormat="1" applyFill="1" applyBorder="1" applyAlignment="1">
      <alignment horizontal="right" vertical="center"/>
    </xf>
    <xf numFmtId="3" fontId="0" fillId="9" borderId="12" xfId="0" applyNumberFormat="1" applyFill="1" applyBorder="1" applyAlignment="1">
      <alignment horizontal="right" vertical="center"/>
    </xf>
    <xf numFmtId="0" fontId="34" fillId="0" borderId="6" xfId="0" applyFont="1" applyBorder="1" applyAlignment="1">
      <alignment horizontal="center" vertical="center"/>
    </xf>
    <xf numFmtId="43" fontId="34" fillId="0" borderId="6" xfId="1" applyFont="1" applyBorder="1" applyAlignment="1">
      <alignment horizontal="right" vertical="center"/>
    </xf>
    <xf numFmtId="0" fontId="34" fillId="0" borderId="6" xfId="0" applyFont="1" applyBorder="1"/>
    <xf numFmtId="43" fontId="38" fillId="0" borderId="6" xfId="0" applyNumberFormat="1" applyFont="1" applyBorder="1" applyAlignment="1">
      <alignment horizontal="right" vertical="center"/>
    </xf>
    <xf numFmtId="43" fontId="34" fillId="0" borderId="0" xfId="0" applyNumberFormat="1" applyFont="1"/>
    <xf numFmtId="0" fontId="34" fillId="0" borderId="6" xfId="0" applyFont="1" applyBorder="1" applyAlignment="1">
      <alignment vertical="center" wrapText="1"/>
    </xf>
    <xf numFmtId="0" fontId="34" fillId="0" borderId="6" xfId="0" applyFont="1" applyBorder="1" applyAlignment="1">
      <alignment vertical="center"/>
    </xf>
    <xf numFmtId="0" fontId="38" fillId="0" borderId="6" xfId="0" applyFont="1" applyBorder="1" applyAlignment="1">
      <alignment horizontal="center" vertical="center"/>
    </xf>
    <xf numFmtId="0" fontId="34" fillId="0" borderId="0" xfId="0" applyFont="1" applyAlignment="1">
      <alignment wrapText="1"/>
    </xf>
    <xf numFmtId="43" fontId="34" fillId="0" borderId="0" xfId="0" applyNumberFormat="1" applyFont="1" applyAlignment="1">
      <alignment wrapText="1"/>
    </xf>
    <xf numFmtId="0" fontId="10" fillId="0" borderId="46" xfId="0" applyFont="1" applyBorder="1" applyAlignment="1">
      <alignment horizontal="right" vertical="top" wrapText="1"/>
    </xf>
    <xf numFmtId="3" fontId="10" fillId="0" borderId="77" xfId="0" applyNumberFormat="1" applyFont="1" applyBorder="1" applyAlignment="1">
      <alignment horizontal="right" vertical="top" wrapText="1"/>
    </xf>
    <xf numFmtId="3" fontId="10" fillId="0" borderId="28" xfId="0" applyNumberFormat="1" applyFont="1" applyBorder="1" applyAlignment="1">
      <alignment horizontal="right" vertical="top" wrapText="1"/>
    </xf>
    <xf numFmtId="0" fontId="38" fillId="0" borderId="79" xfId="0" applyFont="1" applyBorder="1" applyAlignment="1">
      <alignment horizontal="center" vertical="top" wrapText="1"/>
    </xf>
    <xf numFmtId="0" fontId="38" fillId="0" borderId="81" xfId="0" applyFont="1" applyBorder="1" applyAlignment="1">
      <alignment horizontal="center" vertical="top" wrapText="1"/>
    </xf>
    <xf numFmtId="164" fontId="10" fillId="0" borderId="87" xfId="1" applyNumberFormat="1" applyFont="1" applyBorder="1" applyAlignment="1">
      <alignment horizontal="center" vertical="top" wrapText="1"/>
    </xf>
    <xf numFmtId="0" fontId="10" fillId="0" borderId="88" xfId="0" applyFont="1" applyBorder="1" applyAlignment="1">
      <alignment horizontal="center" vertical="top" wrapText="1"/>
    </xf>
    <xf numFmtId="164" fontId="10" fillId="0" borderId="89" xfId="1" applyNumberFormat="1" applyFont="1" applyBorder="1" applyAlignment="1">
      <alignment horizontal="right" vertical="top" wrapText="1"/>
    </xf>
    <xf numFmtId="164" fontId="10" fillId="0" borderId="83" xfId="1" applyNumberFormat="1" applyFont="1" applyBorder="1" applyAlignment="1">
      <alignment horizontal="right" vertical="top" wrapText="1"/>
    </xf>
    <xf numFmtId="0" fontId="10" fillId="0" borderId="84" xfId="0" applyFont="1" applyBorder="1" applyAlignment="1">
      <alignment horizontal="right" vertical="top" wrapText="1"/>
    </xf>
    <xf numFmtId="0" fontId="10" fillId="0" borderId="86" xfId="0" applyFont="1" applyBorder="1" applyAlignment="1">
      <alignment horizontal="center" vertical="top" wrapText="1"/>
    </xf>
    <xf numFmtId="0" fontId="10" fillId="0" borderId="90" xfId="0" applyFont="1" applyBorder="1" applyAlignment="1">
      <alignment horizontal="center" vertical="top" wrapText="1"/>
    </xf>
    <xf numFmtId="164" fontId="38" fillId="0" borderId="92" xfId="1" applyNumberFormat="1" applyFont="1" applyBorder="1" applyAlignment="1">
      <alignment horizontal="right" vertical="top" wrapText="1"/>
    </xf>
    <xf numFmtId="166" fontId="10" fillId="0" borderId="76" xfId="0" applyNumberFormat="1" applyFont="1" applyBorder="1" applyAlignment="1">
      <alignment horizontal="left" vertical="top" wrapText="1"/>
    </xf>
    <xf numFmtId="0" fontId="10" fillId="0" borderId="78" xfId="0" applyFont="1" applyBorder="1" applyAlignment="1">
      <alignment horizontal="right" vertical="top" wrapText="1"/>
    </xf>
    <xf numFmtId="0" fontId="10" fillId="0" borderId="82" xfId="0" applyFont="1" applyBorder="1" applyAlignment="1">
      <alignment horizontal="center" vertical="top" wrapText="1"/>
    </xf>
    <xf numFmtId="0" fontId="10" fillId="0" borderId="86" xfId="0" applyFont="1" applyBorder="1" applyAlignment="1">
      <alignment vertical="top" wrapText="1"/>
    </xf>
    <xf numFmtId="0" fontId="38" fillId="0" borderId="75" xfId="0" applyFont="1" applyBorder="1" applyAlignment="1">
      <alignment horizontal="left" vertical="top" wrapText="1"/>
    </xf>
    <xf numFmtId="0" fontId="0" fillId="0" borderId="0" xfId="0" applyAlignment="1">
      <alignment vertical="top"/>
    </xf>
    <xf numFmtId="0" fontId="0" fillId="0" borderId="0" xfId="0" applyAlignment="1">
      <alignment horizontal="right" vertical="top"/>
    </xf>
    <xf numFmtId="0" fontId="0" fillId="0" borderId="0" xfId="0" applyAlignment="1">
      <alignment horizontal="center" vertical="top"/>
    </xf>
    <xf numFmtId="0" fontId="0" fillId="0" borderId="0" xfId="0" applyAlignment="1">
      <alignment vertical="center"/>
    </xf>
    <xf numFmtId="0" fontId="8" fillId="0" borderId="0" xfId="0" applyFont="1" applyAlignment="1">
      <alignment horizontal="center"/>
    </xf>
    <xf numFmtId="0" fontId="0" fillId="0" borderId="45" xfId="0" applyBorder="1"/>
    <xf numFmtId="0" fontId="0" fillId="0" borderId="0" xfId="0" applyAlignment="1">
      <alignment horizontal="right" wrapText="1"/>
    </xf>
    <xf numFmtId="43" fontId="0" fillId="0" borderId="10" xfId="0" applyNumberFormat="1" applyBorder="1" applyAlignment="1">
      <alignment horizontal="right" vertical="center"/>
    </xf>
    <xf numFmtId="43" fontId="0" fillId="0" borderId="2" xfId="0" applyNumberFormat="1" applyBorder="1" applyAlignment="1">
      <alignment horizontal="right" vertical="center"/>
    </xf>
    <xf numFmtId="43" fontId="0" fillId="0" borderId="27" xfId="0" applyNumberFormat="1" applyBorder="1" applyAlignment="1">
      <alignment horizontal="right" vertical="center"/>
    </xf>
    <xf numFmtId="0" fontId="14" fillId="0" borderId="2" xfId="0" applyFont="1" applyBorder="1" applyAlignment="1">
      <alignment horizontal="center" vertical="center"/>
    </xf>
    <xf numFmtId="43" fontId="9" fillId="0" borderId="35" xfId="0" applyNumberFormat="1" applyFont="1" applyBorder="1"/>
    <xf numFmtId="1" fontId="0" fillId="0" borderId="11" xfId="0" applyNumberFormat="1" applyBorder="1" applyAlignment="1">
      <alignment horizontal="center" vertical="center"/>
    </xf>
    <xf numFmtId="43" fontId="0" fillId="0" borderId="51" xfId="0" applyNumberFormat="1" applyBorder="1" applyAlignment="1">
      <alignment horizontal="right" vertical="center"/>
    </xf>
    <xf numFmtId="0" fontId="0" fillId="0" borderId="45" xfId="0" applyBorder="1" applyAlignment="1">
      <alignment wrapText="1"/>
    </xf>
    <xf numFmtId="3" fontId="0" fillId="0" borderId="45" xfId="0" applyNumberFormat="1" applyBorder="1" applyAlignment="1">
      <alignment wrapText="1"/>
    </xf>
    <xf numFmtId="0" fontId="0" fillId="0" borderId="45" xfId="0" applyBorder="1" applyAlignment="1">
      <alignment horizontal="right"/>
    </xf>
    <xf numFmtId="43" fontId="0" fillId="0" borderId="45" xfId="0" applyNumberFormat="1" applyBorder="1"/>
    <xf numFmtId="0" fontId="9" fillId="0" borderId="45" xfId="0" applyFont="1" applyBorder="1" applyAlignment="1">
      <alignment horizontal="center"/>
    </xf>
    <xf numFmtId="43" fontId="9" fillId="0" borderId="45" xfId="0" applyNumberFormat="1" applyFont="1" applyBorder="1"/>
    <xf numFmtId="0" fontId="8" fillId="0" borderId="45" xfId="0" applyFont="1" applyBorder="1" applyAlignment="1">
      <alignment horizontal="center"/>
    </xf>
    <xf numFmtId="0" fontId="0" fillId="0" borderId="2" xfId="0" applyBorder="1" applyAlignment="1">
      <alignment horizontal="center" vertical="center"/>
    </xf>
    <xf numFmtId="0" fontId="14" fillId="0" borderId="27" xfId="0" applyFont="1" applyBorder="1" applyAlignment="1">
      <alignment horizontal="center" vertical="center"/>
    </xf>
    <xf numFmtId="3" fontId="0" fillId="0" borderId="10" xfId="0" applyNumberFormat="1" applyBorder="1" applyAlignment="1">
      <alignment horizontal="right" vertical="center"/>
    </xf>
    <xf numFmtId="3" fontId="0" fillId="0" borderId="2" xfId="0" applyNumberFormat="1" applyBorder="1" applyAlignment="1">
      <alignment horizontal="right" vertical="center"/>
    </xf>
    <xf numFmtId="3" fontId="0" fillId="0" borderId="27" xfId="0" applyNumberFormat="1" applyBorder="1" applyAlignment="1">
      <alignment horizontal="right" vertical="center"/>
    </xf>
    <xf numFmtId="3" fontId="0" fillId="0" borderId="7" xfId="0" applyNumberFormat="1" applyBorder="1" applyAlignment="1">
      <alignment horizontal="right" vertical="center"/>
    </xf>
    <xf numFmtId="0" fontId="2" fillId="0" borderId="98" xfId="0" applyFont="1" applyBorder="1" applyAlignment="1">
      <alignment horizontal="center" vertical="center"/>
    </xf>
    <xf numFmtId="0" fontId="25" fillId="0" borderId="21" xfId="0" applyFont="1" applyBorder="1" applyAlignment="1">
      <alignment horizontal="center" wrapText="1"/>
    </xf>
    <xf numFmtId="0" fontId="25" fillId="0" borderId="22" xfId="0" applyFont="1" applyBorder="1" applyAlignment="1">
      <alignment horizontal="center" wrapText="1"/>
    </xf>
    <xf numFmtId="0" fontId="25" fillId="0" borderId="23" xfId="0" applyFont="1" applyBorder="1" applyAlignment="1">
      <alignment horizontal="center" wrapText="1"/>
    </xf>
    <xf numFmtId="0" fontId="26" fillId="0" borderId="21" xfId="0" applyFont="1" applyBorder="1" applyAlignment="1">
      <alignment horizontal="center"/>
    </xf>
    <xf numFmtId="0" fontId="26" fillId="0" borderId="22" xfId="0" applyFont="1" applyBorder="1" applyAlignment="1">
      <alignment horizontal="center"/>
    </xf>
    <xf numFmtId="0" fontId="26" fillId="0" borderId="23" xfId="0" applyFont="1" applyBorder="1" applyAlignment="1">
      <alignment horizontal="center"/>
    </xf>
    <xf numFmtId="0" fontId="25" fillId="0" borderId="6" xfId="0" applyFont="1" applyBorder="1" applyAlignment="1">
      <alignment horizontal="center" vertical="center" wrapText="1"/>
    </xf>
    <xf numFmtId="0" fontId="30" fillId="0" borderId="6" xfId="0" applyFont="1" applyBorder="1" applyAlignment="1">
      <alignment horizontal="center" wrapText="1"/>
    </xf>
    <xf numFmtId="0" fontId="0" fillId="0" borderId="31" xfId="0" applyBorder="1" applyAlignment="1">
      <alignment horizontal="center"/>
    </xf>
    <xf numFmtId="0" fontId="9" fillId="0" borderId="11" xfId="0" applyFont="1" applyBorder="1" applyAlignment="1">
      <alignment horizontal="center" vertical="center" wrapText="1"/>
    </xf>
    <xf numFmtId="0" fontId="9" fillId="0" borderId="10" xfId="0" applyFont="1" applyBorder="1" applyAlignment="1">
      <alignment horizontal="center" vertical="center" wrapText="1"/>
    </xf>
    <xf numFmtId="0" fontId="17" fillId="0" borderId="63" xfId="0" applyFont="1" applyBorder="1" applyAlignment="1">
      <alignment horizontal="center" vertical="center"/>
    </xf>
    <xf numFmtId="0" fontId="17" fillId="0" borderId="64" xfId="0" applyFont="1" applyBorder="1" applyAlignment="1">
      <alignment horizontal="center" vertical="center"/>
    </xf>
    <xf numFmtId="0" fontId="17" fillId="0" borderId="65" xfId="0" applyFont="1" applyBorder="1" applyAlignment="1">
      <alignment horizontal="center" vertical="center"/>
    </xf>
    <xf numFmtId="0" fontId="9" fillId="0" borderId="14" xfId="0" applyFont="1" applyBorder="1" applyAlignment="1">
      <alignment horizontal="center" vertical="center" wrapText="1"/>
    </xf>
    <xf numFmtId="0" fontId="9" fillId="0" borderId="9" xfId="0" applyFont="1" applyBorder="1" applyAlignment="1">
      <alignment horizontal="center" vertical="center" wrapText="1"/>
    </xf>
    <xf numFmtId="0" fontId="9" fillId="0" borderId="8" xfId="0" applyFont="1" applyBorder="1" applyAlignment="1">
      <alignment horizontal="center" vertical="center" wrapText="1"/>
    </xf>
    <xf numFmtId="0" fontId="9" fillId="0" borderId="24" xfId="0" applyFont="1" applyBorder="1" applyAlignment="1">
      <alignment horizontal="center" vertical="center" wrapText="1"/>
    </xf>
    <xf numFmtId="0" fontId="9" fillId="0" borderId="40" xfId="0" applyFont="1" applyBorder="1" applyAlignment="1">
      <alignment horizontal="center" vertical="center" wrapText="1"/>
    </xf>
    <xf numFmtId="0" fontId="25" fillId="0" borderId="13" xfId="0" applyFont="1" applyBorder="1" applyAlignment="1">
      <alignment horizontal="right" vertical="center"/>
    </xf>
    <xf numFmtId="0" fontId="2" fillId="0" borderId="13"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13" xfId="0" applyFont="1" applyBorder="1" applyAlignment="1">
      <alignment horizontal="center" vertical="center"/>
    </xf>
    <xf numFmtId="0" fontId="2" fillId="0" borderId="13" xfId="0" applyFont="1" applyBorder="1" applyAlignment="1">
      <alignment horizontal="center" vertical="center"/>
    </xf>
    <xf numFmtId="0" fontId="32" fillId="0" borderId="21" xfId="0" applyFont="1" applyBorder="1" applyAlignment="1">
      <alignment horizontal="center" wrapText="1"/>
    </xf>
    <xf numFmtId="0" fontId="32" fillId="0" borderId="22" xfId="0" applyFont="1" applyBorder="1" applyAlignment="1">
      <alignment horizontal="center" wrapText="1"/>
    </xf>
    <xf numFmtId="0" fontId="32" fillId="0" borderId="23" xfId="0" applyFont="1" applyBorder="1" applyAlignment="1">
      <alignment horizontal="center" wrapText="1"/>
    </xf>
    <xf numFmtId="0" fontId="33" fillId="0" borderId="21" xfId="0" applyFont="1" applyBorder="1" applyAlignment="1">
      <alignment horizontal="center"/>
    </xf>
    <xf numFmtId="0" fontId="33" fillId="0" borderId="22" xfId="0" applyFont="1" applyBorder="1" applyAlignment="1">
      <alignment horizontal="center"/>
    </xf>
    <xf numFmtId="0" fontId="33" fillId="0" borderId="23" xfId="0" applyFont="1" applyBorder="1" applyAlignment="1">
      <alignment horizontal="center"/>
    </xf>
    <xf numFmtId="0" fontId="17" fillId="0" borderId="17" xfId="0" applyFont="1" applyBorder="1" applyAlignment="1">
      <alignment horizontal="center" vertical="center"/>
    </xf>
    <xf numFmtId="0" fontId="17" fillId="0" borderId="37" xfId="0" applyFont="1" applyBorder="1" applyAlignment="1">
      <alignment horizontal="center" vertical="center"/>
    </xf>
    <xf numFmtId="0" fontId="17" fillId="0" borderId="16" xfId="0" applyFont="1" applyBorder="1" applyAlignment="1">
      <alignment horizontal="center" vertical="center"/>
    </xf>
    <xf numFmtId="0" fontId="9" fillId="0" borderId="66" xfId="0" applyFont="1" applyBorder="1" applyAlignment="1">
      <alignment horizontal="center"/>
    </xf>
    <xf numFmtId="0" fontId="9" fillId="0" borderId="43" xfId="0" applyFont="1" applyBorder="1" applyAlignment="1">
      <alignment horizontal="center"/>
    </xf>
    <xf numFmtId="0" fontId="8" fillId="0" borderId="66" xfId="0" applyFont="1" applyBorder="1" applyAlignment="1">
      <alignment horizontal="center"/>
    </xf>
    <xf numFmtId="0" fontId="8" fillId="0" borderId="43" xfId="0" applyFont="1" applyBorder="1" applyAlignment="1">
      <alignment horizontal="center"/>
    </xf>
    <xf numFmtId="0" fontId="9" fillId="0" borderId="67" xfId="0" applyFont="1" applyBorder="1" applyAlignment="1">
      <alignment horizontal="center"/>
    </xf>
    <xf numFmtId="0" fontId="9" fillId="0" borderId="68" xfId="0" applyFont="1" applyBorder="1" applyAlignment="1">
      <alignment horizontal="center"/>
    </xf>
    <xf numFmtId="0" fontId="17" fillId="0" borderId="93" xfId="0" applyFont="1" applyBorder="1" applyAlignment="1">
      <alignment horizontal="center" vertical="center"/>
    </xf>
    <xf numFmtId="0" fontId="17" fillId="0" borderId="94" xfId="0" applyFont="1" applyBorder="1" applyAlignment="1">
      <alignment horizontal="center" vertical="center"/>
    </xf>
    <xf numFmtId="0" fontId="17" fillId="0" borderId="95" xfId="0" applyFont="1" applyBorder="1" applyAlignment="1">
      <alignment horizontal="center" vertical="center"/>
    </xf>
    <xf numFmtId="0" fontId="17" fillId="0" borderId="96" xfId="0" applyFont="1" applyBorder="1" applyAlignment="1">
      <alignment horizontal="center" vertical="center"/>
    </xf>
    <xf numFmtId="0" fontId="17" fillId="0" borderId="97" xfId="0" applyFont="1" applyBorder="1" applyAlignment="1">
      <alignment horizontal="center" vertical="center"/>
    </xf>
    <xf numFmtId="0" fontId="17" fillId="0" borderId="69" xfId="0" applyFont="1" applyBorder="1" applyAlignment="1">
      <alignment horizontal="center" vertical="center"/>
    </xf>
    <xf numFmtId="0" fontId="17" fillId="0" borderId="22" xfId="0" applyFont="1" applyBorder="1" applyAlignment="1">
      <alignment horizontal="center" vertical="center"/>
    </xf>
    <xf numFmtId="0" fontId="17" fillId="0" borderId="99" xfId="0" applyFont="1" applyBorder="1" applyAlignment="1">
      <alignment horizontal="center" vertical="center"/>
    </xf>
    <xf numFmtId="0" fontId="0" fillId="0" borderId="6" xfId="0" applyBorder="1" applyAlignment="1">
      <alignment horizontal="left" vertical="center" wrapText="1"/>
    </xf>
    <xf numFmtId="0" fontId="2" fillId="0" borderId="6" xfId="0" applyFont="1" applyBorder="1" applyAlignment="1">
      <alignment horizontal="right" vertical="center" wrapText="1"/>
    </xf>
    <xf numFmtId="0" fontId="2" fillId="0" borderId="6" xfId="0" applyFont="1" applyBorder="1" applyAlignment="1">
      <alignment horizontal="center" vertical="center" wrapText="1"/>
    </xf>
    <xf numFmtId="0" fontId="38" fillId="0" borderId="80" xfId="0" applyFont="1" applyBorder="1" applyAlignment="1">
      <alignment horizontal="center" vertical="top" wrapText="1"/>
    </xf>
    <xf numFmtId="0" fontId="38" fillId="0" borderId="72" xfId="0" applyFont="1" applyBorder="1" applyAlignment="1">
      <alignment horizontal="left" vertical="top" wrapText="1"/>
    </xf>
    <xf numFmtId="0" fontId="10" fillId="0" borderId="6" xfId="0" applyFont="1" applyBorder="1" applyAlignment="1">
      <alignment horizontal="left" vertical="top" wrapText="1"/>
    </xf>
    <xf numFmtId="0" fontId="34" fillId="0" borderId="73" xfId="0" applyFont="1" applyBorder="1" applyAlignment="1">
      <alignment horizontal="left" vertical="top" wrapText="1"/>
    </xf>
    <xf numFmtId="0" fontId="38" fillId="0" borderId="91" xfId="0" applyFont="1" applyBorder="1" applyAlignment="1">
      <alignment horizontal="right" vertical="top" wrapText="1"/>
    </xf>
    <xf numFmtId="164" fontId="10" fillId="0" borderId="83" xfId="1" applyNumberFormat="1" applyFont="1" applyBorder="1" applyAlignment="1">
      <alignment horizontal="center" vertical="top" wrapText="1"/>
    </xf>
    <xf numFmtId="164" fontId="10" fillId="0" borderId="85" xfId="1" applyNumberFormat="1" applyFont="1" applyBorder="1" applyAlignment="1">
      <alignment horizontal="center" vertical="top" wrapText="1"/>
    </xf>
    <xf numFmtId="164" fontId="10" fillId="0" borderId="87" xfId="1" applyNumberFormat="1" applyFont="1" applyBorder="1" applyAlignment="1">
      <alignment horizontal="center" vertical="top" wrapText="1"/>
    </xf>
    <xf numFmtId="0" fontId="34" fillId="0" borderId="74" xfId="0" applyFont="1" applyBorder="1" applyAlignment="1">
      <alignment horizontal="left" vertical="top" wrapText="1"/>
    </xf>
  </cellXfs>
  <cellStyles count="7">
    <cellStyle name="Comma" xfId="1" builtinId="3"/>
    <cellStyle name="Comma 2" xfId="3" xr:uid="{00000000-0005-0000-0000-000001000000}"/>
    <cellStyle name="Excel Built-in Normal 1" xfId="2" xr:uid="{00000000-0005-0000-0000-000002000000}"/>
    <cellStyle name="Normal" xfId="0" builtinId="0"/>
    <cellStyle name="Normal 187" xfId="4" xr:uid="{00000000-0005-0000-0000-000004000000}"/>
    <cellStyle name="Normal 4" xfId="5" xr:uid="{00000000-0005-0000-0000-000005000000}"/>
    <cellStyle name="Normal_Sheet1" xfId="6" xr:uid="{00000000-0005-0000-0000-000006000000}"/>
  </cellStyles>
  <dxfs count="2">
    <dxf>
      <fill>
        <patternFill>
          <bgColor theme="5" tint="0.39994506668294322"/>
        </patternFill>
      </fill>
    </dxf>
    <dxf>
      <fill>
        <patternFill patternType="solid">
          <fgColor rgb="FFFFFF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externalLink" Target="externalLinks/externalLink90.xml"/><Relationship Id="rId21" Type="http://schemas.openxmlformats.org/officeDocument/2006/relationships/worksheet" Target="worksheets/sheet21.xml"/><Relationship Id="rId42" Type="http://schemas.openxmlformats.org/officeDocument/2006/relationships/externalLink" Target="externalLinks/externalLink15.xml"/><Relationship Id="rId63" Type="http://schemas.openxmlformats.org/officeDocument/2006/relationships/externalLink" Target="externalLinks/externalLink36.xml"/><Relationship Id="rId84" Type="http://schemas.openxmlformats.org/officeDocument/2006/relationships/externalLink" Target="externalLinks/externalLink57.xml"/><Relationship Id="rId138" Type="http://schemas.openxmlformats.org/officeDocument/2006/relationships/externalLink" Target="externalLinks/externalLink111.xml"/><Relationship Id="rId159" Type="http://schemas.openxmlformats.org/officeDocument/2006/relationships/externalLink" Target="externalLinks/externalLink132.xml"/><Relationship Id="rId170" Type="http://schemas.openxmlformats.org/officeDocument/2006/relationships/externalLink" Target="externalLinks/externalLink143.xml"/><Relationship Id="rId107" Type="http://schemas.openxmlformats.org/officeDocument/2006/relationships/externalLink" Target="externalLinks/externalLink80.xml"/><Relationship Id="rId11" Type="http://schemas.openxmlformats.org/officeDocument/2006/relationships/worksheet" Target="worksheets/sheet11.xml"/><Relationship Id="rId32" Type="http://schemas.openxmlformats.org/officeDocument/2006/relationships/externalLink" Target="externalLinks/externalLink5.xml"/><Relationship Id="rId53" Type="http://schemas.openxmlformats.org/officeDocument/2006/relationships/externalLink" Target="externalLinks/externalLink26.xml"/><Relationship Id="rId74" Type="http://schemas.openxmlformats.org/officeDocument/2006/relationships/externalLink" Target="externalLinks/externalLink47.xml"/><Relationship Id="rId128" Type="http://schemas.openxmlformats.org/officeDocument/2006/relationships/externalLink" Target="externalLinks/externalLink101.xml"/><Relationship Id="rId149" Type="http://schemas.openxmlformats.org/officeDocument/2006/relationships/externalLink" Target="externalLinks/externalLink122.xml"/><Relationship Id="rId5" Type="http://schemas.openxmlformats.org/officeDocument/2006/relationships/worksheet" Target="worksheets/sheet5.xml"/><Relationship Id="rId95" Type="http://schemas.openxmlformats.org/officeDocument/2006/relationships/externalLink" Target="externalLinks/externalLink68.xml"/><Relationship Id="rId160" Type="http://schemas.openxmlformats.org/officeDocument/2006/relationships/externalLink" Target="externalLinks/externalLink133.xml"/><Relationship Id="rId181" Type="http://schemas.openxmlformats.org/officeDocument/2006/relationships/sharedStrings" Target="sharedStrings.xml"/><Relationship Id="rId22" Type="http://schemas.openxmlformats.org/officeDocument/2006/relationships/worksheet" Target="worksheets/sheet22.xml"/><Relationship Id="rId43" Type="http://schemas.openxmlformats.org/officeDocument/2006/relationships/externalLink" Target="externalLinks/externalLink16.xml"/><Relationship Id="rId64" Type="http://schemas.openxmlformats.org/officeDocument/2006/relationships/externalLink" Target="externalLinks/externalLink37.xml"/><Relationship Id="rId118" Type="http://schemas.openxmlformats.org/officeDocument/2006/relationships/externalLink" Target="externalLinks/externalLink91.xml"/><Relationship Id="rId139" Type="http://schemas.openxmlformats.org/officeDocument/2006/relationships/externalLink" Target="externalLinks/externalLink112.xml"/><Relationship Id="rId85" Type="http://schemas.openxmlformats.org/officeDocument/2006/relationships/externalLink" Target="externalLinks/externalLink58.xml"/><Relationship Id="rId150" Type="http://schemas.openxmlformats.org/officeDocument/2006/relationships/externalLink" Target="externalLinks/externalLink123.xml"/><Relationship Id="rId171" Type="http://schemas.openxmlformats.org/officeDocument/2006/relationships/externalLink" Target="externalLinks/externalLink144.xml"/><Relationship Id="rId12" Type="http://schemas.openxmlformats.org/officeDocument/2006/relationships/worksheet" Target="worksheets/sheet12.xml"/><Relationship Id="rId33" Type="http://schemas.openxmlformats.org/officeDocument/2006/relationships/externalLink" Target="externalLinks/externalLink6.xml"/><Relationship Id="rId108" Type="http://schemas.openxmlformats.org/officeDocument/2006/relationships/externalLink" Target="externalLinks/externalLink81.xml"/><Relationship Id="rId129" Type="http://schemas.openxmlformats.org/officeDocument/2006/relationships/externalLink" Target="externalLinks/externalLink102.xml"/><Relationship Id="rId54" Type="http://schemas.openxmlformats.org/officeDocument/2006/relationships/externalLink" Target="externalLinks/externalLink27.xml"/><Relationship Id="rId75" Type="http://schemas.openxmlformats.org/officeDocument/2006/relationships/externalLink" Target="externalLinks/externalLink48.xml"/><Relationship Id="rId96" Type="http://schemas.openxmlformats.org/officeDocument/2006/relationships/externalLink" Target="externalLinks/externalLink69.xml"/><Relationship Id="rId140" Type="http://schemas.openxmlformats.org/officeDocument/2006/relationships/externalLink" Target="externalLinks/externalLink113.xml"/><Relationship Id="rId161" Type="http://schemas.openxmlformats.org/officeDocument/2006/relationships/externalLink" Target="externalLinks/externalLink134.xml"/><Relationship Id="rId182" Type="http://schemas.openxmlformats.org/officeDocument/2006/relationships/calcChain" Target="calcChain.xml"/><Relationship Id="rId6" Type="http://schemas.openxmlformats.org/officeDocument/2006/relationships/worksheet" Target="worksheets/sheet6.xml"/><Relationship Id="rId23" Type="http://schemas.openxmlformats.org/officeDocument/2006/relationships/worksheet" Target="worksheets/sheet23.xml"/><Relationship Id="rId119" Type="http://schemas.openxmlformats.org/officeDocument/2006/relationships/externalLink" Target="externalLinks/externalLink92.xml"/><Relationship Id="rId44" Type="http://schemas.openxmlformats.org/officeDocument/2006/relationships/externalLink" Target="externalLinks/externalLink17.xml"/><Relationship Id="rId60" Type="http://schemas.openxmlformats.org/officeDocument/2006/relationships/externalLink" Target="externalLinks/externalLink33.xml"/><Relationship Id="rId65" Type="http://schemas.openxmlformats.org/officeDocument/2006/relationships/externalLink" Target="externalLinks/externalLink38.xml"/><Relationship Id="rId81" Type="http://schemas.openxmlformats.org/officeDocument/2006/relationships/externalLink" Target="externalLinks/externalLink54.xml"/><Relationship Id="rId86" Type="http://schemas.openxmlformats.org/officeDocument/2006/relationships/externalLink" Target="externalLinks/externalLink59.xml"/><Relationship Id="rId130" Type="http://schemas.openxmlformats.org/officeDocument/2006/relationships/externalLink" Target="externalLinks/externalLink103.xml"/><Relationship Id="rId135" Type="http://schemas.openxmlformats.org/officeDocument/2006/relationships/externalLink" Target="externalLinks/externalLink108.xml"/><Relationship Id="rId151" Type="http://schemas.openxmlformats.org/officeDocument/2006/relationships/externalLink" Target="externalLinks/externalLink124.xml"/><Relationship Id="rId156" Type="http://schemas.openxmlformats.org/officeDocument/2006/relationships/externalLink" Target="externalLinks/externalLink129.xml"/><Relationship Id="rId177" Type="http://schemas.openxmlformats.org/officeDocument/2006/relationships/externalLink" Target="externalLinks/externalLink150.xml"/><Relationship Id="rId172" Type="http://schemas.openxmlformats.org/officeDocument/2006/relationships/externalLink" Target="externalLinks/externalLink145.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12.xml"/><Relationship Id="rId109" Type="http://schemas.openxmlformats.org/officeDocument/2006/relationships/externalLink" Target="externalLinks/externalLink82.xml"/><Relationship Id="rId34" Type="http://schemas.openxmlformats.org/officeDocument/2006/relationships/externalLink" Target="externalLinks/externalLink7.xml"/><Relationship Id="rId50" Type="http://schemas.openxmlformats.org/officeDocument/2006/relationships/externalLink" Target="externalLinks/externalLink23.xml"/><Relationship Id="rId55" Type="http://schemas.openxmlformats.org/officeDocument/2006/relationships/externalLink" Target="externalLinks/externalLink28.xml"/><Relationship Id="rId76" Type="http://schemas.openxmlformats.org/officeDocument/2006/relationships/externalLink" Target="externalLinks/externalLink49.xml"/><Relationship Id="rId97" Type="http://schemas.openxmlformats.org/officeDocument/2006/relationships/externalLink" Target="externalLinks/externalLink70.xml"/><Relationship Id="rId104" Type="http://schemas.openxmlformats.org/officeDocument/2006/relationships/externalLink" Target="externalLinks/externalLink77.xml"/><Relationship Id="rId120" Type="http://schemas.openxmlformats.org/officeDocument/2006/relationships/externalLink" Target="externalLinks/externalLink93.xml"/><Relationship Id="rId125" Type="http://schemas.openxmlformats.org/officeDocument/2006/relationships/externalLink" Target="externalLinks/externalLink98.xml"/><Relationship Id="rId141" Type="http://schemas.openxmlformats.org/officeDocument/2006/relationships/externalLink" Target="externalLinks/externalLink114.xml"/><Relationship Id="rId146" Type="http://schemas.openxmlformats.org/officeDocument/2006/relationships/externalLink" Target="externalLinks/externalLink119.xml"/><Relationship Id="rId167" Type="http://schemas.openxmlformats.org/officeDocument/2006/relationships/externalLink" Target="externalLinks/externalLink140.xml"/><Relationship Id="rId7" Type="http://schemas.openxmlformats.org/officeDocument/2006/relationships/worksheet" Target="worksheets/sheet7.xml"/><Relationship Id="rId71" Type="http://schemas.openxmlformats.org/officeDocument/2006/relationships/externalLink" Target="externalLinks/externalLink44.xml"/><Relationship Id="rId92" Type="http://schemas.openxmlformats.org/officeDocument/2006/relationships/externalLink" Target="externalLinks/externalLink65.xml"/><Relationship Id="rId162" Type="http://schemas.openxmlformats.org/officeDocument/2006/relationships/externalLink" Target="externalLinks/externalLink135.xml"/><Relationship Id="rId2" Type="http://schemas.openxmlformats.org/officeDocument/2006/relationships/worksheet" Target="worksheets/sheet2.xml"/><Relationship Id="rId29" Type="http://schemas.openxmlformats.org/officeDocument/2006/relationships/externalLink" Target="externalLinks/externalLink2.xml"/><Relationship Id="rId24" Type="http://schemas.openxmlformats.org/officeDocument/2006/relationships/worksheet" Target="worksheets/sheet24.xml"/><Relationship Id="rId40" Type="http://schemas.openxmlformats.org/officeDocument/2006/relationships/externalLink" Target="externalLinks/externalLink13.xml"/><Relationship Id="rId45" Type="http://schemas.openxmlformats.org/officeDocument/2006/relationships/externalLink" Target="externalLinks/externalLink18.xml"/><Relationship Id="rId66" Type="http://schemas.openxmlformats.org/officeDocument/2006/relationships/externalLink" Target="externalLinks/externalLink39.xml"/><Relationship Id="rId87" Type="http://schemas.openxmlformats.org/officeDocument/2006/relationships/externalLink" Target="externalLinks/externalLink60.xml"/><Relationship Id="rId110" Type="http://schemas.openxmlformats.org/officeDocument/2006/relationships/externalLink" Target="externalLinks/externalLink83.xml"/><Relationship Id="rId115" Type="http://schemas.openxmlformats.org/officeDocument/2006/relationships/externalLink" Target="externalLinks/externalLink88.xml"/><Relationship Id="rId131" Type="http://schemas.openxmlformats.org/officeDocument/2006/relationships/externalLink" Target="externalLinks/externalLink104.xml"/><Relationship Id="rId136" Type="http://schemas.openxmlformats.org/officeDocument/2006/relationships/externalLink" Target="externalLinks/externalLink109.xml"/><Relationship Id="rId157" Type="http://schemas.openxmlformats.org/officeDocument/2006/relationships/externalLink" Target="externalLinks/externalLink130.xml"/><Relationship Id="rId178" Type="http://schemas.openxmlformats.org/officeDocument/2006/relationships/externalLink" Target="externalLinks/externalLink151.xml"/><Relationship Id="rId61" Type="http://schemas.openxmlformats.org/officeDocument/2006/relationships/externalLink" Target="externalLinks/externalLink34.xml"/><Relationship Id="rId82" Type="http://schemas.openxmlformats.org/officeDocument/2006/relationships/externalLink" Target="externalLinks/externalLink55.xml"/><Relationship Id="rId152" Type="http://schemas.openxmlformats.org/officeDocument/2006/relationships/externalLink" Target="externalLinks/externalLink125.xml"/><Relationship Id="rId173" Type="http://schemas.openxmlformats.org/officeDocument/2006/relationships/externalLink" Target="externalLinks/externalLink146.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externalLink" Target="externalLinks/externalLink3.xml"/><Relationship Id="rId35" Type="http://schemas.openxmlformats.org/officeDocument/2006/relationships/externalLink" Target="externalLinks/externalLink8.xml"/><Relationship Id="rId56" Type="http://schemas.openxmlformats.org/officeDocument/2006/relationships/externalLink" Target="externalLinks/externalLink29.xml"/><Relationship Id="rId77" Type="http://schemas.openxmlformats.org/officeDocument/2006/relationships/externalLink" Target="externalLinks/externalLink50.xml"/><Relationship Id="rId100" Type="http://schemas.openxmlformats.org/officeDocument/2006/relationships/externalLink" Target="externalLinks/externalLink73.xml"/><Relationship Id="rId105" Type="http://schemas.openxmlformats.org/officeDocument/2006/relationships/externalLink" Target="externalLinks/externalLink78.xml"/><Relationship Id="rId126" Type="http://schemas.openxmlformats.org/officeDocument/2006/relationships/externalLink" Target="externalLinks/externalLink99.xml"/><Relationship Id="rId147" Type="http://schemas.openxmlformats.org/officeDocument/2006/relationships/externalLink" Target="externalLinks/externalLink120.xml"/><Relationship Id="rId168" Type="http://schemas.openxmlformats.org/officeDocument/2006/relationships/externalLink" Target="externalLinks/externalLink141.xml"/><Relationship Id="rId8" Type="http://schemas.openxmlformats.org/officeDocument/2006/relationships/worksheet" Target="worksheets/sheet8.xml"/><Relationship Id="rId51" Type="http://schemas.openxmlformats.org/officeDocument/2006/relationships/externalLink" Target="externalLinks/externalLink24.xml"/><Relationship Id="rId72" Type="http://schemas.openxmlformats.org/officeDocument/2006/relationships/externalLink" Target="externalLinks/externalLink45.xml"/><Relationship Id="rId93" Type="http://schemas.openxmlformats.org/officeDocument/2006/relationships/externalLink" Target="externalLinks/externalLink66.xml"/><Relationship Id="rId98" Type="http://schemas.openxmlformats.org/officeDocument/2006/relationships/externalLink" Target="externalLinks/externalLink71.xml"/><Relationship Id="rId121" Type="http://schemas.openxmlformats.org/officeDocument/2006/relationships/externalLink" Target="externalLinks/externalLink94.xml"/><Relationship Id="rId142" Type="http://schemas.openxmlformats.org/officeDocument/2006/relationships/externalLink" Target="externalLinks/externalLink115.xml"/><Relationship Id="rId163" Type="http://schemas.openxmlformats.org/officeDocument/2006/relationships/externalLink" Target="externalLinks/externalLink136.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externalLink" Target="externalLinks/externalLink19.xml"/><Relationship Id="rId67" Type="http://schemas.openxmlformats.org/officeDocument/2006/relationships/externalLink" Target="externalLinks/externalLink40.xml"/><Relationship Id="rId116" Type="http://schemas.openxmlformats.org/officeDocument/2006/relationships/externalLink" Target="externalLinks/externalLink89.xml"/><Relationship Id="rId137" Type="http://schemas.openxmlformats.org/officeDocument/2006/relationships/externalLink" Target="externalLinks/externalLink110.xml"/><Relationship Id="rId158" Type="http://schemas.openxmlformats.org/officeDocument/2006/relationships/externalLink" Target="externalLinks/externalLink131.xml"/><Relationship Id="rId20" Type="http://schemas.openxmlformats.org/officeDocument/2006/relationships/worksheet" Target="worksheets/sheet20.xml"/><Relationship Id="rId41" Type="http://schemas.openxmlformats.org/officeDocument/2006/relationships/externalLink" Target="externalLinks/externalLink14.xml"/><Relationship Id="rId62" Type="http://schemas.openxmlformats.org/officeDocument/2006/relationships/externalLink" Target="externalLinks/externalLink35.xml"/><Relationship Id="rId83" Type="http://schemas.openxmlformats.org/officeDocument/2006/relationships/externalLink" Target="externalLinks/externalLink56.xml"/><Relationship Id="rId88" Type="http://schemas.openxmlformats.org/officeDocument/2006/relationships/externalLink" Target="externalLinks/externalLink61.xml"/><Relationship Id="rId111" Type="http://schemas.openxmlformats.org/officeDocument/2006/relationships/externalLink" Target="externalLinks/externalLink84.xml"/><Relationship Id="rId132" Type="http://schemas.openxmlformats.org/officeDocument/2006/relationships/externalLink" Target="externalLinks/externalLink105.xml"/><Relationship Id="rId153" Type="http://schemas.openxmlformats.org/officeDocument/2006/relationships/externalLink" Target="externalLinks/externalLink126.xml"/><Relationship Id="rId174" Type="http://schemas.openxmlformats.org/officeDocument/2006/relationships/externalLink" Target="externalLinks/externalLink147.xml"/><Relationship Id="rId179" Type="http://schemas.openxmlformats.org/officeDocument/2006/relationships/theme" Target="theme/theme1.xml"/><Relationship Id="rId15" Type="http://schemas.openxmlformats.org/officeDocument/2006/relationships/worksheet" Target="worksheets/sheet15.xml"/><Relationship Id="rId36" Type="http://schemas.openxmlformats.org/officeDocument/2006/relationships/externalLink" Target="externalLinks/externalLink9.xml"/><Relationship Id="rId57" Type="http://schemas.openxmlformats.org/officeDocument/2006/relationships/externalLink" Target="externalLinks/externalLink30.xml"/><Relationship Id="rId106" Type="http://schemas.openxmlformats.org/officeDocument/2006/relationships/externalLink" Target="externalLinks/externalLink79.xml"/><Relationship Id="rId127" Type="http://schemas.openxmlformats.org/officeDocument/2006/relationships/externalLink" Target="externalLinks/externalLink100.xml"/><Relationship Id="rId10" Type="http://schemas.openxmlformats.org/officeDocument/2006/relationships/worksheet" Target="worksheets/sheet10.xml"/><Relationship Id="rId31" Type="http://schemas.openxmlformats.org/officeDocument/2006/relationships/externalLink" Target="externalLinks/externalLink4.xml"/><Relationship Id="rId52" Type="http://schemas.openxmlformats.org/officeDocument/2006/relationships/externalLink" Target="externalLinks/externalLink25.xml"/><Relationship Id="rId73" Type="http://schemas.openxmlformats.org/officeDocument/2006/relationships/externalLink" Target="externalLinks/externalLink46.xml"/><Relationship Id="rId78" Type="http://schemas.openxmlformats.org/officeDocument/2006/relationships/externalLink" Target="externalLinks/externalLink51.xml"/><Relationship Id="rId94" Type="http://schemas.openxmlformats.org/officeDocument/2006/relationships/externalLink" Target="externalLinks/externalLink67.xml"/><Relationship Id="rId99" Type="http://schemas.openxmlformats.org/officeDocument/2006/relationships/externalLink" Target="externalLinks/externalLink72.xml"/><Relationship Id="rId101" Type="http://schemas.openxmlformats.org/officeDocument/2006/relationships/externalLink" Target="externalLinks/externalLink74.xml"/><Relationship Id="rId122" Type="http://schemas.openxmlformats.org/officeDocument/2006/relationships/externalLink" Target="externalLinks/externalLink95.xml"/><Relationship Id="rId143" Type="http://schemas.openxmlformats.org/officeDocument/2006/relationships/externalLink" Target="externalLinks/externalLink116.xml"/><Relationship Id="rId148" Type="http://schemas.openxmlformats.org/officeDocument/2006/relationships/externalLink" Target="externalLinks/externalLink121.xml"/><Relationship Id="rId164" Type="http://schemas.openxmlformats.org/officeDocument/2006/relationships/externalLink" Target="externalLinks/externalLink137.xml"/><Relationship Id="rId169" Type="http://schemas.openxmlformats.org/officeDocument/2006/relationships/externalLink" Target="externalLinks/externalLink142.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styles" Target="styles.xml"/><Relationship Id="rId26" Type="http://schemas.openxmlformats.org/officeDocument/2006/relationships/worksheet" Target="worksheets/sheet26.xml"/><Relationship Id="rId47" Type="http://schemas.openxmlformats.org/officeDocument/2006/relationships/externalLink" Target="externalLinks/externalLink20.xml"/><Relationship Id="rId68" Type="http://schemas.openxmlformats.org/officeDocument/2006/relationships/externalLink" Target="externalLinks/externalLink41.xml"/><Relationship Id="rId89" Type="http://schemas.openxmlformats.org/officeDocument/2006/relationships/externalLink" Target="externalLinks/externalLink62.xml"/><Relationship Id="rId112" Type="http://schemas.openxmlformats.org/officeDocument/2006/relationships/externalLink" Target="externalLinks/externalLink85.xml"/><Relationship Id="rId133" Type="http://schemas.openxmlformats.org/officeDocument/2006/relationships/externalLink" Target="externalLinks/externalLink106.xml"/><Relationship Id="rId154" Type="http://schemas.openxmlformats.org/officeDocument/2006/relationships/externalLink" Target="externalLinks/externalLink127.xml"/><Relationship Id="rId175" Type="http://schemas.openxmlformats.org/officeDocument/2006/relationships/externalLink" Target="externalLinks/externalLink148.xml"/><Relationship Id="rId16" Type="http://schemas.openxmlformats.org/officeDocument/2006/relationships/worksheet" Target="worksheets/sheet16.xml"/><Relationship Id="rId37" Type="http://schemas.openxmlformats.org/officeDocument/2006/relationships/externalLink" Target="externalLinks/externalLink10.xml"/><Relationship Id="rId58" Type="http://schemas.openxmlformats.org/officeDocument/2006/relationships/externalLink" Target="externalLinks/externalLink31.xml"/><Relationship Id="rId79" Type="http://schemas.openxmlformats.org/officeDocument/2006/relationships/externalLink" Target="externalLinks/externalLink52.xml"/><Relationship Id="rId102" Type="http://schemas.openxmlformats.org/officeDocument/2006/relationships/externalLink" Target="externalLinks/externalLink75.xml"/><Relationship Id="rId123" Type="http://schemas.openxmlformats.org/officeDocument/2006/relationships/externalLink" Target="externalLinks/externalLink96.xml"/><Relationship Id="rId144" Type="http://schemas.openxmlformats.org/officeDocument/2006/relationships/externalLink" Target="externalLinks/externalLink117.xml"/><Relationship Id="rId90" Type="http://schemas.openxmlformats.org/officeDocument/2006/relationships/externalLink" Target="externalLinks/externalLink63.xml"/><Relationship Id="rId165" Type="http://schemas.openxmlformats.org/officeDocument/2006/relationships/externalLink" Target="externalLinks/externalLink138.xml"/><Relationship Id="rId27" Type="http://schemas.openxmlformats.org/officeDocument/2006/relationships/worksheet" Target="worksheets/sheet27.xml"/><Relationship Id="rId48" Type="http://schemas.openxmlformats.org/officeDocument/2006/relationships/externalLink" Target="externalLinks/externalLink21.xml"/><Relationship Id="rId69" Type="http://schemas.openxmlformats.org/officeDocument/2006/relationships/externalLink" Target="externalLinks/externalLink42.xml"/><Relationship Id="rId113" Type="http://schemas.openxmlformats.org/officeDocument/2006/relationships/externalLink" Target="externalLinks/externalLink86.xml"/><Relationship Id="rId134" Type="http://schemas.openxmlformats.org/officeDocument/2006/relationships/externalLink" Target="externalLinks/externalLink107.xml"/><Relationship Id="rId80" Type="http://schemas.openxmlformats.org/officeDocument/2006/relationships/externalLink" Target="externalLinks/externalLink53.xml"/><Relationship Id="rId155" Type="http://schemas.openxmlformats.org/officeDocument/2006/relationships/externalLink" Target="externalLinks/externalLink128.xml"/><Relationship Id="rId176" Type="http://schemas.openxmlformats.org/officeDocument/2006/relationships/externalLink" Target="externalLinks/externalLink149.xml"/><Relationship Id="rId17" Type="http://schemas.openxmlformats.org/officeDocument/2006/relationships/worksheet" Target="worksheets/sheet17.xml"/><Relationship Id="rId38" Type="http://schemas.openxmlformats.org/officeDocument/2006/relationships/externalLink" Target="externalLinks/externalLink11.xml"/><Relationship Id="rId59" Type="http://schemas.openxmlformats.org/officeDocument/2006/relationships/externalLink" Target="externalLinks/externalLink32.xml"/><Relationship Id="rId103" Type="http://schemas.openxmlformats.org/officeDocument/2006/relationships/externalLink" Target="externalLinks/externalLink76.xml"/><Relationship Id="rId124" Type="http://schemas.openxmlformats.org/officeDocument/2006/relationships/externalLink" Target="externalLinks/externalLink97.xml"/><Relationship Id="rId70" Type="http://schemas.openxmlformats.org/officeDocument/2006/relationships/externalLink" Target="externalLinks/externalLink43.xml"/><Relationship Id="rId91" Type="http://schemas.openxmlformats.org/officeDocument/2006/relationships/externalLink" Target="externalLinks/externalLink64.xml"/><Relationship Id="rId145" Type="http://schemas.openxmlformats.org/officeDocument/2006/relationships/externalLink" Target="externalLinks/externalLink118.xml"/><Relationship Id="rId166" Type="http://schemas.openxmlformats.org/officeDocument/2006/relationships/externalLink" Target="externalLinks/externalLink139.xml"/><Relationship Id="rId1" Type="http://schemas.openxmlformats.org/officeDocument/2006/relationships/worksheet" Target="worksheets/sheet1.xml"/><Relationship Id="rId28" Type="http://schemas.openxmlformats.org/officeDocument/2006/relationships/externalLink" Target="externalLinks/externalLink1.xml"/><Relationship Id="rId49" Type="http://schemas.openxmlformats.org/officeDocument/2006/relationships/externalLink" Target="externalLinks/externalLink22.xml"/><Relationship Id="rId114" Type="http://schemas.openxmlformats.org/officeDocument/2006/relationships/externalLink" Target="externalLinks/externalLink8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ndiramma\e\Estimates\pmgsy-phaseII\Nalgonda\Graded-27.Dacharam.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ystem4\e\WINDOWS\Desktop\Desktop\rajsekhar\eluru%20sub\Elluru%20de%20&amp;%20es\estimations%20subm\Eluru%20Data%20Muni%20Modi%20FINAL.xls.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Ceprnab1-nab4\d\ARRR-ver-1105.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Indiramma\e\Estimates\Nabard\Deverakonda\Koppole_bollaram\Est_KB.xls" TargetMode="External"/></Relationships>
</file>

<file path=xl/externalLinks/_rels/externalLink102.xml.rels><?xml version="1.0" encoding="UTF-8" standalone="yes"?>
<Relationships xmlns="http://schemas.openxmlformats.org/package/2006/relationships"><Relationship Id="rId1" Type="http://schemas.microsoft.com/office/2006/relationships/xlExternalLinkPath/xlPathMissing" Target="Lookup"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Sai4\d\muncipality\old%20muncipality\qpur%20%20total%20stuff\Qpur1\TRASH\DATAs\cgnagar%20data3.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192.168.100.2\Mails%20Received\2021\APMSIDC\Feb-21\02-02-21(VZM%20Estimates)\attachments_2010_12_07\est%20ref\DOCUME~1\SUDARS~1\LOCALS~1\Temp\Rar$DI00.765\Tirpuathi\Datas%20for%20roads%20and%20drains_2008-09.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le:///\\Eepr1\c\puttur\DATA%20PRINTS.,\-WORK%20UNDER%20PROGRESS-\PMGSY%20Training\Special%20FocusPMGSY%20Training%20programme\Rate%20analysis\ARRR-ver-1104.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DATA%202008-09\Documents%20and%20Settings\RAMU\Desktop\ARRR-ver-1105-vsr.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eleserver\sandeep\Data%202016-17.xlsx"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Adnin\Users\Old%20system%20files\Narsimha\singh\db1\BIJNEPALLY\VATTE_PALEM_CD3_WORKS.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Adnin\Users\Users\prasad\Downloads\Users\Sh@shi\Downloads\Venkat-2011-12\FILE-20.09.10\model%20%20KARIMNAGAR\Model-Anganwadi-KRNR\Poosala.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A:\singh\NEW_ESTT_TYPE_DESIGENS\NEW_ESTT_2001_2002\COMMUNITY_HALLS.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192.168.100.2\YMallikarjuna%20Reddy(SW)\Back%20up%20files%20up%20to%2017509\f\Price%20Escalation\Sekhar\SC%20Corporation\Bldgs\Monthly%20rates\Gooty\Welfare%20hostel%20complex%20Girls%20Gooty%2028.4.2010.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Office_dpo2\f\RDF%20Estimates\Chintalapudi%20-%20Kamalapuram%20road%20(via)%20Kantampalem%20from%20Km.10.0%20to%2023.6.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Adnin\Users\Users\prasad\Downloads\RDF%20Estimates\Chintalapudi%20-%20Kamalapuram%20road%20(via)%20Kantampalem%20from%20Km.10.0%20to%2023.6.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file:///\\192.168.100.2\Marketing%20Data\Estimates\Estimates\Bowenpally\Up%20date\Estimates\Estimates\Medchal\2010-11\Compound%20wall%20(balance%20portion).xls"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file:///\\server\107CW\Users\AEE%207\Downloads\Marketing%20Data\Estimates\Estimates\Bowenpally\Up%20date\Estimates\Estimates\Medchal\2010-11\Compound%20wall%20(balance%20portion).xls"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file:///\\Indiramma\e\Levels\Kodad\Adloor\Dondapadu-2.xls"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file:///A:\singh\db1\BIJNEPALLY\VATTEM_PALEM_BT_ROAD_15KM'S.xls"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file:///\\Adnin\Users\Old%20system%20files\Narsimha\My%20Music\My%20Documents\Narsimha\CD-ESTT%20&amp;%20CD-DATA-MODEL.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smb://Geetha/F/user/GMK/T4312-HIAL/BOQ/Public%20convenience%20building.xls"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file:///\\DASU-2\Office%20(E)\Correspondance\my%20docuements_Temp\AEE%20Kurupam\RR%20Cener\RR%20est\RSVY\RSVY%20Recast.Est\k.k.road\New_Itika_Turakanaiduvalasa.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A:\BRREDDY\VWF\ANGAN_WADI_ESTT_TYPE_DESIGENS.xls"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file:///C:\R&amp;B(Telangana)\Courts\KP-08.2.2018%20FROM%20%20R&amp;B%20DEPTT\Road%20Estimate.xls"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file:///\\Eepr1\c\puttur\WINDOWS\Desktop\PMGSY%20PH-V\ARRR-ver-1104.xls"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file:///\\Filesrv\rws-common\designs\Nspt-proj\gb-des\PLest-nb1-pac3.xls"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l%20Economical%20PMain-Yerravanipalem.xls"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file:///\\29893273\l%20Ecconomical%20Pumping%20Main-DP1.xlsx"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file:///\\Rwsproj6\d\pro%20ma\Gotlam\hydralic.xls"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file:///\\User4\c\prmr\Kangplly%20&amp;%20ramgiri\KGP.hyd%20rev%20GLBR.xls"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file:///\\ADNIN\Users\anwar\Documents%20and%20Settings\Acer\Desktop\educationa%20resource%20center\All%20Sections%202006\Civil\Subhash\SEWS%20Musthabad\SEWS%20bal.%20Ests\Rakesh2\MHP%20Daily.xls"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file:///C:\Users\srinu\Desktop\Repairs\Jaggampeta%20Boys\educationa%20resource%20center\All%20Sections%202006\Civil\Subhash\SEWS%20Musthabad\SEWS%20bal.%20Ests\Rakesh2\MHP%20Daily.xls"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Dornakal-Seetharam.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A:\ESTIMATE_DESIGN.xls"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TS%20Tadwai-Bayyaram-N.xls"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file:///\\PCNEW\Sharing\Estimates\Buildings\MPP_Buildings\mpp%20estimate%20NADIGUDEM.xls" TargetMode="External"/></Relationships>
</file>

<file path=xl/externalLinks/_rels/externalLink132.xml.rels><?xml version="1.0" encoding="UTF-8" standalone="yes"?>
<Relationships xmlns="http://schemas.openxmlformats.org/package/2006/relationships"><Relationship Id="rId1" Type="http://schemas.openxmlformats.org/officeDocument/2006/relationships/externalLinkPath" Target="file:///\\DASU-2\Office%20(E)\Correspondance\my%20docuements_Temp\AEE%20Kurupam\RR%20Cener\RR%20est\NABARD%20RIDF.XI%20DATAS.xls"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file:///\\Adnin\Users\Users\prasad\Downloads\My%20Documents\docu\docu\R&amp;B%20Dept.%20Estimates\East-Section.xls" TargetMode="External"/></Relationships>
</file>

<file path=xl/externalLinks/_rels/externalLink134.xml.rels><?xml version="1.0" encoding="UTF-8" standalone="yes"?>
<Relationships xmlns="http://schemas.openxmlformats.org/package/2006/relationships"><Relationship Id="rId1" Type="http://schemas.openxmlformats.org/officeDocument/2006/relationships/externalLinkPath" Target="file:///\\Indiramma\e\Estimates\Buildings\Mpp_newplan\Nalgonda\MPP_Vemulapally.xls"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file:///\\192.168.100.2\Data.xls" TargetMode="External"/></Relationships>
</file>

<file path=xl/externalLinks/_rels/externalLink136.xml.rels><?xml version="1.0" encoding="UTF-8" standalone="yes"?>
<Relationships xmlns="http://schemas.openxmlformats.org/package/2006/relationships"><Relationship Id="rId1" Type="http://schemas.openxmlformats.org/officeDocument/2006/relationships/externalLinkPath" Target="file:///\\192.168.100.2\107CW\Users\AEE%207\Downloads\BACKUP%205-10-2010\New%20Folder\SIVARAM\INTERNAL%20DISTRUBUTION%20SYSTEMS\Data%20Items\RWS%20DATA%20COMMUNICATED\Valves09-10_NABARD%20DPR.xls" TargetMode="External"/></Relationships>
</file>

<file path=xl/externalLinks/_rels/externalLink137.xml.rels><?xml version="1.0" encoding="UTF-8" standalone="yes"?>
<Relationships xmlns="http://schemas.openxmlformats.org/package/2006/relationships"><Relationship Id="rId1" Type="http://schemas.openxmlformats.org/officeDocument/2006/relationships/externalLinkPath" Target="file:///\\192.168.100.17\d\Marketing\Markfed\Market%20Yard%20Datas\PMGSY-I%20BAL-04-05\Road%20from%206-0%20km%20of%20T01%20to%20Balwanthapur%20(Mal-5).xls" TargetMode="External"/></Relationships>
</file>

<file path=xl/externalLinks/_rels/externalLink138.xml.rels><?xml version="1.0" encoding="UTF-8" standalone="yes"?>
<Relationships xmlns="http://schemas.openxmlformats.org/package/2006/relationships"><Relationship Id="rId1" Type="http://schemas.openxmlformats.org/officeDocument/2006/relationships/externalLinkPath" Target="file:///\\Mayuri3\e\PMGSY-IV%20(ADDL)\Poodur%20to%20Surampet%20(mallial)%20(revised).xls"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file:///C:\latest_files\sgry_5-6\BACKUP\madhav\nabard\LATEST_NABARD\Beerole%20es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dnin\singh\db1\BIJNEPALLY\VATTE_PALEM_CD3_WORKS.xls" TargetMode="External"/></Relationships>
</file>

<file path=xl/externalLinks/_rels/externalLink140.xml.rels><?xml version="1.0" encoding="UTF-8" standalone="yes"?>
<Relationships xmlns="http://schemas.openxmlformats.org/package/2006/relationships"><Relationship Id="rId1" Type="http://schemas.openxmlformats.org/officeDocument/2006/relationships/externalLinkPath" Target="file:///C:\MODEL%20SCHOOL%20KKT%2018.06.2014\DB%20files\Estts\PP_Jcl\FDR%20Estts\ModifiedFDR_RTRoad.xls" TargetMode="External"/></Relationships>
</file>

<file path=xl/externalLinks/_rels/externalLink141.xml.rels><?xml version="1.0" encoding="UTF-8" standalone="yes"?>
<Relationships xmlns="http://schemas.openxmlformats.org/package/2006/relationships"><Relationship Id="rId1" Type="http://schemas.openxmlformats.org/officeDocument/2006/relationships/externalLinkPath" Target="file:///\\192.168.100.2\107CW\Users\AEE%207\Downloads\Marketing%20Data\Padma\Kadapa%20Division\2000%20MT,%20IBPM.xls" TargetMode="External"/></Relationships>
</file>

<file path=xl/externalLinks/_rels/externalLink142.xml.rels><?xml version="1.0" encoding="UTF-8" standalone="yes"?>
<Relationships xmlns="http://schemas.openxmlformats.org/package/2006/relationships"><Relationship Id="rId1" Type="http://schemas.openxmlformats.org/officeDocument/2006/relationships/externalLinkPath" Target="file:///\\Prccdu\d\model%20estimate_vidavalur%20refined\model%20estimate%20folder\model%20estimate%20with%20labour%20charges.xls" TargetMode="External"/></Relationships>
</file>

<file path=xl/externalLinks/_rels/externalLink143.xml.rels><?xml version="1.0" encoding="UTF-8" standalone="yes"?>
<Relationships xmlns="http://schemas.openxmlformats.org/package/2006/relationships"><Relationship Id="rId1" Type="http://schemas.openxmlformats.org/officeDocument/2006/relationships/externalLinkPath" Target="file:///\\Pr1\d\CD's\L2007.xls" TargetMode="External"/></Relationships>
</file>

<file path=xl/externalLinks/_rels/externalLink144.xml.rels><?xml version="1.0" encoding="UTF-8" standalone="yes"?>
<Relationships xmlns="http://schemas.openxmlformats.org/package/2006/relationships"><Relationship Id="rId1" Type="http://schemas.openxmlformats.org/officeDocument/2006/relationships/externalLinkPath" Target="file:///\\192.168.100.2\107CW\Users\AEE%207\Downloads\Marketing%20Data\Padma\Kadapa%20Division\Documents%20and%20Settings\shailu\Desktop\New%20Folder\Bowenpally\New%20estt,%20Bowenpally.xls" TargetMode="External"/></Relationships>
</file>

<file path=xl/externalLinks/_rels/externalLink145.xml.rels><?xml version="1.0" encoding="UTF-8" standalone="yes"?>
<Relationships xmlns="http://schemas.openxmlformats.org/package/2006/relationships"><Relationship Id="rId1" Type="http://schemas.openxmlformats.org/officeDocument/2006/relationships/externalLinkPath" Target="file:///\\Rwsproj9\projects4\PipeLineDatas-2008\Model-ssrData2008.xls" TargetMode="External"/></Relationships>
</file>

<file path=xl/externalLinks/_rels/externalLink146.xml.rels><?xml version="1.0" encoding="UTF-8" standalone="yes"?>
<Relationships xmlns="http://schemas.openxmlformats.org/package/2006/relationships"><Relationship Id="rId1" Type="http://schemas.openxmlformats.org/officeDocument/2006/relationships/externalLinkPath" Target="file:///\\Office_dpo2\f\Estimates%20CE%20HUDCO\Impts.by%20wid.&amp;%20Strength.VAA%2051.8%20to%2052.8%20inc.CD%20works..xls" TargetMode="External"/></Relationships>
</file>

<file path=xl/externalLinks/_rels/externalLink147.xml.rels><?xml version="1.0" encoding="UTF-8" standalone="yes"?>
<Relationships xmlns="http://schemas.openxmlformats.org/package/2006/relationships"><Relationship Id="rId1" Type="http://schemas.openxmlformats.org/officeDocument/2006/relationships/externalLinkPath" Target="file:///\\Rwsp4\c\prmr\Hyd%20stat3.xls" TargetMode="External"/></Relationships>
</file>

<file path=xl/externalLinks/_rels/externalLink148.xml.rels><?xml version="1.0" encoding="UTF-8" standalone="yes"?>
<Relationships xmlns="http://schemas.openxmlformats.org/package/2006/relationships"><Relationship Id="rId1" Type="http://schemas.openxmlformats.org/officeDocument/2006/relationships/externalLinkPath" Target="file:///\\192.168.100.2\BACKUP%205-10-2010\New%20Folder\SIVARAM\INTERNAL%20DISTRUBUTION%20SYSTEMS\Data%20Items\Rampachodavaram%20projects\Pipes&amp;Valves09-10\1.Model%20pipelines%20Data%202008-09-1.XLS" TargetMode="External"/></Relationships>
</file>

<file path=xl/externalLinks/_rels/externalLink149.xml.rels><?xml version="1.0" encoding="UTF-8" standalone="yes"?>
<Relationships xmlns="http://schemas.openxmlformats.org/package/2006/relationships"><Relationship Id="rId1" Type="http://schemas.openxmlformats.org/officeDocument/2006/relationships/externalLinkPath" Target="file:///\\Rwsproj4\rwsproj4\NALGONDA_HUDCO_WORKEST\HUDCO_7_VOILSINGARAM_KRISHNA_PR\3_PIPELINES_VOILSINGRAM.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192.168.100.2\singh\db1\BIJNEPALLY\VATTE_PALEM_CD3_WORKS.xls" TargetMode="External"/></Relationships>
</file>

<file path=xl/externalLinks/_rels/externalLink150.xml.rels><?xml version="1.0" encoding="UTF-8" standalone="yes"?>
<Relationships xmlns="http://schemas.openxmlformats.org/package/2006/relationships"><Relationship Id="rId1" Type="http://schemas.openxmlformats.org/officeDocument/2006/relationships/externalLinkPath" Target="file:///\\192.168.100.2\107CW\Users\AEE%207\Downloads\BACKUP%205-10-2010\New%20Folder\SIVARAM\INTERNAL%20DISTRUBUTION%20SYSTEMS\Data%20Items\Rampachodavaram%20projects\Pipes&amp;Valves09-10\1.Model%20pipelines%20Data%202008-09-1.XLS" TargetMode="External"/></Relationships>
</file>

<file path=xl/externalLinks/_rels/externalLink151.xml.rels><?xml version="1.0" encoding="UTF-8" standalone="yes"?>
<Relationships xmlns="http://schemas.openxmlformats.org/package/2006/relationships"><Relationship Id="rId1" Type="http://schemas.openxmlformats.org/officeDocument/2006/relationships/externalLinkPath" Target="smb://Geetha/F/Emer/emer_jonson/05.08.12_Construction%20Stage/Price%20Comp%20Nego/Structures/Rolly/nikkoshi/windows/TEMP/KOYO%E6%8F%90%E5%87%BA%E8%A6%8B%E7%A9%8D%E6%9B%B8%2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leserver\YTC%20Works\YTC%20BCM%20HYD\Ekalavya%20Doors%20&amp;%20Roads%20Datas%2013-14.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eleserver\Documents%20and%20Settings\Venkat123\Local%20Settings\Temporary%20Internet%20Files\Content.IE5\CLYZ45MR\Ekalavya%20Doors%20&amp;%20Roads%20Datas%2013-14.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eleserver\YTC%20-%20Khammam\Ekalavya%20Doors%20&amp;%20Roads%20Datas%2013-14.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192.168.100.2\Nagarjuna\WE%20Full\NALGONDA_HUDCO_WORKEST\HUDCO_7_VOILSINGARAM_KRISHNA_PR\3_PIPELINES_VOILSINGRAM.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Documents\Buildings\Data\data99.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Rwsproj9\projects4\NALGONDA_HUDCO_WORKEST\HUDCO_7_VOILSINGARAM_KRISHNA_PR\3_PIPELINES_VOILSINGRAM.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leserver\Users\sai\AppData\Roaming\Microsoft\Excel\YTC%20Works\YTC%20BCM%20HYD\Ekalavya%20Doors%20&amp;%20Roads%20Datas%2013-14.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eleserver\Users\sai\AppData\Roaming\Microsoft\Excel\satyasai%20-sssc\Chintapalli\YTC%20Chintapalli%20RE\Ekalavya%20Doors%20&amp;%20Roads%20Datas%2013-14.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192.168.100.2\Nagarjuna\WE%20Full\07%202010%20Marketing%20Estimates\2010-11_NAGAYALANKA.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I:\Users\Raghava\Desktop\BT%20Dat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eleserver\Users\sai\AppData\Roaming\Microsoft\Excel\Chintapalli\YTC%20Chintapalli%20RE\Ekalavya%20Doors%20&amp;%20Roads%20Datas%2013-14.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Print\aptdc-mahanandi-civil-datas-estimate-20-9-07.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Data%20(14-15).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Estimates\Estimates\Bowenpally\Up%20date\Estimates\Estimates\Narsingi\New%20works.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server\working%20estimate%202\wORKING%20ESTIMATE%20kapulapall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ndiramma\e\Estimates\pmgsy\Deverakonda\87.Gazinagar.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Estimates\Estimates\Bowenpally\Up%20date\Estimates\Estimates\Medchal\2010-11\new%20estt%202011-12.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Services\c\windows\TEMP\BUDOFF\BBY\ongc_bhn%20complex\l&amp;t%20mar%2098\MAY28-98\BOM_l&amp;t_rev2_MAY-28-98.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eleserver\YTC%20Works\YTC%20-%20Khammam\Documents%20and%20Settings\Venkat123\Local%20Settings\Temporary%20Internet%20Files\Content.IE5\CLYZ45MR\Ekalavya%20Doors%20&amp;%20Roads%20Datas%2013-14.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192.168.100.2\107CW\Users\AEE%207\Downloads\Marketing%20Data\Data%20(14-15).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Office_dpo2\f\Users\Raghava\Desktop\BT%20Data.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smb://Edrcserver1/design/user/Cement/KVPgroup/E-Kvp/KVP-Engrs/PPRM-Housing/Namakkal%20Housing/School/T1037%20Entire%20School.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Adnin\NALGONDA_HUDCO_WORKEST\HUDCO_7_VOILSINGARAM_KRISHNA_PR\3_PIPELINES_VOILSINGRAM.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A:\Estimates\RIDF-X%20estimate\Documents%20and%20Settings\tanesh\My%20Documents\T-G%20road\Road%2003-04\Road.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192.168.100.2\YMallikarjuna%20Reddy(SW)\OFFICE\AE's\AE-%20ATP\Degree%20College%20at%20Tadipatri.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ontract-aruna\public_aruna\Public_Aruna\contracts(ak)\Hyderabad\Mes\MES-SEC.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ndiramma\e\Estimates\pmgsy\Package1304\07.1.package130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A:\vizag%20RIDF_X1\mahesh\t-s_models\MODEL1(chandrashekar).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C:\My%20Documents%20250806\New%20P-B%20Rd.16-25.2\Vallampatla%20-Tharigoppula.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C:\My%20Documents%20250806\New%20P-B%20Rd.16-25.2\Estimates\RIDF-XI\WARANGAL\RN%20road-05-06.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APril_XI\April_Mahesh_0404.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Rythu%20bazar,%20Gaddiannaram.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Up%20date\Estimates\Estimates\Narsingi\New%20works.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192.168.100.2\107CW\Users\AEE%207\Downloads\Marketing%20Data\Rythu%20bazar,%20Gaddiannaram.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Up%20date\Estimates\Estimates\Medchal\2010-11\new%20estt%202011-12.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Sys1\d-sys1\Store_Box\NABARD_Estimates\cd%20namnoor%20gullakota11.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A:\mahesh\t-s_models\LATEST\WG\Madhavaram_Kamsalipalem.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Estimates\Buildings\Mpp_newplan\Miryalaguda\MPP_Rajapet.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Ssr-4a9c6879c96\d\DOCUME~1\R&amp;B\LOCALS~1\Temp\Temporary%20Directory%202%20for%20NABARD_PALAKONDA2.zip\18.04.06\Copy%20of%20Final_Master_11_%20tallavaram.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Dee1\C\PMGSY%20ESTIMATES\PMGSY%2004-05\R-F%20Dacharam%20to%20Kandikatkoor%20(Sir-22).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correspondance\Estimates\ECO_PUMP_FINAL.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192.168.100.2\MASTER%20DATA%202018-19-06.10.18-DATAS%20MODIFIED-LIFTS%20-%20ANTP\MASTER%20DATA%202018-19-OC-SELF-21.09.18.xlsx"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Dee1\C\chatu\PMGSY%20PH_IV%20estimates\PMGSY\Yamanapalli%20to%20Mahamutharam%20(Maha%204%20kms).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OFFICE\AE's\Back%20up%20files%20up%20to%2017509\f\Ravi%20JE%20SC%20Corp\Proposal\2008-09\APSWRSC%20Rly.%20Kodur%2020609\Preparation%20of%20platforms%20FF%20at%20APSWRSC%20Rly.%20Kodur%204.2.10.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Waller\cd-reader%20e\My%20Documents\FINAL%20REPORT\Part%20B\TRUNK%20&amp;%20ALL%20ROAD%20DATA.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PMGSY-I%20BAL-04-05\Road%20from%206-0%20km%20of%20T01%20to%20Balwanthapur%20(Mal-5).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Indiramma\e\Estimates\Buildings\Mpp_newplan\Miryalaguda\MPP_Gundlapally1.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A:\Sirpur%20es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ndiramma\e\Estimates\Buildings\Mpp_newplan\Miryalaguda\MPP_Rajapet.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OFFICE\AE's\Back%20up%20files\f\R&amp;B%20Reg\Sathya%20Murthy%20JE\Re-cast%20Est\CT%20Road%20Km%202-0-2%2020608\CT%20Road%20biurdge%20Km%202-0-2%2026908.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smb://Geetha/F/PHILLIP/cebu-mactan/Siemens/BOQ-Siemens%20OEP.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Indiramma\e\Documents\Buildings\Data\data99.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Prccdu\d\P.R.%20Atmakur\Estimates\P.R%20Guest%20house\Ramesh%20PWSS\2007-08\CR-Vchambers.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smb://Wabag/Tenders_IV/V11.769_DJB_Dwarka%2050%20MGD%20WTP/Engineering/Process/Yagnaprasad/YP_2/Transfer/Biopur%20Rev2.1_avg.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Filesrv\rws-common\Projects_aee8\MLN\estimate\ssr_final.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Prccdu\d\P.R.%20Atmakur\Estimates\P.R%20Guest%20house\Estimate\Estimate\ModelEstimate\CS-Taps.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A:\singh\db1\BIJNEPALLY\VATTE_PALEM_CD3_WORKS.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Prccdu\d\P.R.%20Atmakur\Estimates\P.R%20Guest%20house\2006-07%20estimate.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smb://Geetha/F/Emer/emer_jonson/05.08.12_Construction%20Stage/Price%20Comp%20Nego/Structures/Hyderabad%20Airport%20(HIAL)/HIAL%20Nego%20Stage/HIAL%20Schedule%20of%20Rate%20(Conforming%20Tender)%20-%2031%20January%20'05/Sc"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ndiramma\e\Estimates\Buildings\MPP_Buildings\mpp%20estimate%20NADIGUDEM.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192.168.100.2\107CW\Users\AEE%207\Downloads\Marketing%20Data\Estimates\Estimates\Bowenpally\Up%20date\Estimates\Estimates\Tandur\datas-2010-11,Tandur.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Rwsproj20\rwsproj20\VZNM-Maruwada\MARUWADA(Hyd%20st)"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A:\db1\singh\ESTT_TYPE_DESIG\SHADIKHANA_ESTT_TYPE_DESIGENS.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eleserver\Users\sai\AppData\Roaming\Microsoft\Excel\Users\SATYASAI\Desktop\Ekalavya%20Doors%20&amp;%20Roads%20Datas%2013-14.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192.168.100.2\107CW\Users\AEE%207\Downloads\Estimates%20CE%20HUDCO\Impts.by%20wid.&amp;%20Strength.VAA%2051.8%20to%2052.8%20inc.CD%20works..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A:\Estimates\RIDF-X%20estimate\Documents%20and%20Settings\tanesh\My%20Documents\Building%2003-04\Building%20Y.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192.168.100.2\TEMP\SRI%20KANTH\10-07-2021\REAR%20SIDE%20BLOCK\f\My%20Documents\ESTIMATES\Estimate%20copy.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192.168.100.2\TEMP\SRI%20KANTH\10-07-2021\Arul\MD%20Visit\RAB-23\Data%20-%20base\Client%20Bill\R.A%20Bill%20No-17\UGF%20Block%20F.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192.168.100.2\YMallikarjuna%20Reddy(SW)\WE%20Constr.%20of%20premanent%20SWRSC%20Kondapuram%20-%2030.12.2012.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Prccdu\d\P.R.%20Atmakur\Estimates\P.R%20Guest%20house\Estimate\Estimate\ModelEstimate\CS-PHouse-Lega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Indiramma\e\Estimates\pmgsy-phase4\Thungathurthy\Thirumalagiri-Thatipamula-sri%20ram%20tanda\CD%20works.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192.168.100.2\Mails%20Received\WINDOWS\Desktop\PMGSY%20PH-V\ARRR-ver-1104.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C:\RAJU%20PR\2008-09%20BUILDINGS\HERITAGE%202008-09\SRIVARIMETTU%20-%20New\PMGSY-I%20BAL-04-05\Road%20from%206-0%20km%20of%20T01%20to%20Balwanthapur%20(Mal-5).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Serws4\My%20Documents\babu\Sector%20Estimate%20_%20Mylapur.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192.168.100.2\Mails%20Received\RAJU%20PR\2008-09%20BUILDINGS\HERITAGE%202008-09\SRIVARIMETTU%20-%20New\WINDOWS\Desktop\PMGSY%20PH-V\ARRR-ver-1104.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Roads-pmgsy\c\WINDOWS\Desktop\singh\db1\BIJNEPALLY\VATTEM_PALEM_BT_ROAD_15KM'S.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Saraswathi\saraswathi%20rao\Documents%20and%20Settings\hcl\Desktop\ARRR-ver-1104.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Office_dpo2\f\BACKUP%205-10-2010\New%20Folder\SIVARAM\INTERNAL%20DISTRUBUTION%20SYSTEMS\Data%20Items\Rampachodavaram%20projects\Pipes&amp;Valves09-10\1.Model%20pipelines%20Data%202008-09-1.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A:\singh\db1\NGKL_SPLRRM_%20ROAD_MODEL.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192.168.4.17\workings%20(e)\Files\BZ001%20-%20RO\Seminar\SEMINAR.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Filesrv\rws-common\nspt\GB-DES\NB1-HYD\NSPT-G~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dnin\Users\singh\db1\BIJNEPALLY\VATTE_PALEM_CD3_WORKS.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PROJNET\GROUP4\PROPOSAL\CHEMICAL\FIRM\HALDIA\HDPE\CALCUTTA\PROPOSAL\CHEMICAL\FIRM\HALDIA\NCU\HPL\BECHTEL\OFFER\COST\HPL_LP4.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6C27CBCA\jawaharnagar-bpt-hyd-1.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C3\My%20Documents\prmr\Hyd%20stat3.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new%20Ramadugu%205.03.2011\Gangadhara%20data%206.3.2011.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Filesrv\rws-common\designs\Nspt-proj\smpreply-final\PLest.xls" TargetMode="External"/></Relationships>
</file>

<file path=xl/externalLinks/_rels/externalLink95.xml.rels><?xml version="1.0" encoding="UTF-8" standalone="yes"?>
<Relationships xmlns="http://schemas.openxmlformats.org/package/2006/relationships"><Relationship Id="rId1" Type="http://schemas.microsoft.com/office/2006/relationships/xlExternalLinkPath/xlPathMissing" Target="DISCOUNT"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192.168.100.2\107CW\Users\AEE%207\Downloads\Documents%20and%20Settings\Administrator\Desktop\IHSDP_KMC\RGK.RAYANAM.BILL%203.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Services\c\windows\TEMP\Chemical\uran\finalBom\commercial\finalcost.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Dee3\c\Phase-V\ARRR-ver-1104-Chandegaon.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DATA%202008-09\Documents%20and%20Settings\hcl\Desktop\ARRR-ver-11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btrates"/>
      <sheetName val="cost"/>
      <sheetName val="thick"/>
      <sheetName val="Leadcost"/>
      <sheetName val="leads"/>
      <sheetName val="data"/>
      <sheetName val="hp900"/>
      <sheetName val="CDdata (2)"/>
      <sheetName val="1v900"/>
      <sheetName val="2v900"/>
      <sheetName val="3v900"/>
      <sheetName val="impRdam"/>
      <sheetName val="lchart"/>
      <sheetName val="lchart1"/>
      <sheetName val="Material"/>
      <sheetName val="Works"/>
      <sheetName val="RMR"/>
      <sheetName val="General"/>
      <sheetName val="rdamdata"/>
      <sheetName val="lead-st"/>
      <sheetName val="CDdata_(2)"/>
      <sheetName val="Sheet1"/>
      <sheetName val="Lead"/>
      <sheetName val="Materials"/>
      <sheetName val="Data "/>
      <sheetName val="Retaing"/>
      <sheetName val="Abstract(F6)"/>
      <sheetName val="CDdata_(2)1"/>
      <sheetName val="bom"/>
      <sheetName val="detls"/>
      <sheetName val="CDdata_(2)5"/>
      <sheetName val="Data_2"/>
      <sheetName val="CDdata_(2)3"/>
      <sheetName val="CDdata_(2)2"/>
      <sheetName val="Data_"/>
      <sheetName val="CDdata_(2)4"/>
      <sheetName val="Data_1"/>
      <sheetName val="Labour"/>
      <sheetName val="Plant &amp;  Machinery"/>
      <sheetName val="Bridge Data 2005-06"/>
      <sheetName val="r"/>
      <sheetName val="final abstract"/>
      <sheetName val="Fee Rate Summary"/>
      <sheetName val="EDWise"/>
      <sheetName val="Design"/>
      <sheetName val="HDPE"/>
      <sheetName val="pvc"/>
      <sheetName val="pvc_basic"/>
      <sheetName val="t_prsr"/>
      <sheetName val="id"/>
      <sheetName val="Specification report"/>
      <sheetName val="Rate Analysis"/>
      <sheetName val="Common "/>
      <sheetName val="Usage"/>
      <sheetName val="GN_ST_10"/>
      <sheetName val="PRECAST lightconc_II"/>
      <sheetName val="BALAN1"/>
      <sheetName val="Voucher"/>
      <sheetName val="C-data"/>
      <sheetName val="wh"/>
      <sheetName val="civ data"/>
      <sheetName val="DI"/>
      <sheetName val="TOP SLAB-beams"/>
      <sheetName val="Specification"/>
      <sheetName val="DATA-BASE"/>
      <sheetName val="DATA-ABSTRACT"/>
      <sheetName val="Newabstract"/>
      <sheetName val="Estimate"/>
      <sheetName val="Abs"/>
      <sheetName val="maya"/>
      <sheetName val="Main sheet"/>
      <sheetName val="ci"/>
      <sheetName val="civil-works"/>
      <sheetName val="SPT vs PHI"/>
      <sheetName val="CDdata_(2)6"/>
      <sheetName val="Data_3"/>
      <sheetName val="Plant_&amp;__Machinery"/>
      <sheetName val="Bridge_Data_2005-06"/>
      <sheetName val="final_abstract"/>
      <sheetName val="Specification_report"/>
      <sheetName val="Fee_Rate_Summary"/>
      <sheetName val="Rate_Analysis"/>
      <sheetName val="MRoad data"/>
      <sheetName val="MRATES"/>
      <sheetName val="Background"/>
      <sheetName val="v"/>
      <sheetName val="Datas"/>
      <sheetName val=" Brickwork Manhole "/>
      <sheetName val=" Estimate"/>
      <sheetName val="Levels"/>
      <sheetName val="sg-clay(d)"/>
      <sheetName val="DATA_PRG"/>
      <sheetName val="Rates"/>
      <sheetName val="Material "/>
      <sheetName val="ANALYSIS"/>
      <sheetName val="wh_data"/>
      <sheetName val="wh_data_R"/>
      <sheetName val="CPHEEO"/>
      <sheetName val="input"/>
      <sheetName val="BTR"/>
      <sheetName val="Road data"/>
      <sheetName val="Line"/>
      <sheetName val="mlead"/>
      <sheetName val="abs road"/>
      <sheetName val="R_Det"/>
      <sheetName val="data.f8.btr"/>
      <sheetName val="hdpe_basic"/>
      <sheetName val="Lead (Final)"/>
      <sheetName val="BLK3"/>
      <sheetName val="BLK2"/>
      <sheetName val="E &amp; R"/>
      <sheetName val="radar"/>
      <sheetName val="UG"/>
      <sheetName val="Road Detail Est."/>
      <sheetName val="Lead2021-22"/>
      <sheetName val="m"/>
      <sheetName val="data existing_do not delete"/>
      <sheetName val="CLEAR OVER FALL DROP"/>
      <sheetName val="basdat-f"/>
      <sheetName val="Sub -  Analysis"/>
      <sheetName val="Labour rates"/>
      <sheetName val="Steel"/>
      <sheetName val="Elec data"/>
      <sheetName val="Comp"/>
      <sheetName val="DATA 2021-22"/>
      <sheetName val="Staff Civil o&amp;m draft policy"/>
      <sheetName val="road est"/>
      <sheetName val="Cem Date"/>
      <sheetName val="Abs_CD_2"/>
      <sheetName val="coverpage"/>
      <sheetName val="ECV"/>
      <sheetName val="ABS.C.D."/>
      <sheetName val="Boq"/>
      <sheetName val="GF SB Ok "/>
      <sheetName val="p&amp;m"/>
      <sheetName val="not req 3"/>
      <sheetName val="0000000000000"/>
      <sheetName val="HDPE-pipe-rates"/>
      <sheetName val="pvc-pipe-rates"/>
      <sheetName val="Iocount"/>
      <sheetName val="mas_hab"/>
      <sheetName val="c.d.abs.est."/>
      <sheetName val="Sheet2"/>
      <sheetName val="Sanction dump"/>
      <sheetName val="clvrt_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
          <cell r="A3" t="str">
            <v>Sno</v>
          </cell>
          <cell r="B3" t="str">
            <v>Lead</v>
          </cell>
          <cell r="C3">
            <v>0</v>
          </cell>
          <cell r="D3" t="str">
            <v>Earth</v>
          </cell>
          <cell r="E3" t="str">
            <v>Metal</v>
          </cell>
        </row>
        <row r="4">
          <cell r="A4">
            <v>0.1</v>
          </cell>
          <cell r="B4">
            <v>100</v>
          </cell>
          <cell r="C4" t="str">
            <v>m</v>
          </cell>
          <cell r="D4">
            <v>63</v>
          </cell>
          <cell r="E4">
            <v>72</v>
          </cell>
        </row>
        <row r="5">
          <cell r="A5">
            <v>0.2</v>
          </cell>
          <cell r="B5">
            <v>200</v>
          </cell>
          <cell r="C5" t="str">
            <v>m</v>
          </cell>
          <cell r="D5">
            <v>63</v>
          </cell>
          <cell r="E5">
            <v>72</v>
          </cell>
        </row>
        <row r="6">
          <cell r="A6">
            <v>0.3</v>
          </cell>
          <cell r="B6">
            <v>300</v>
          </cell>
          <cell r="C6" t="str">
            <v>m</v>
          </cell>
          <cell r="D6">
            <v>63</v>
          </cell>
          <cell r="E6">
            <v>72</v>
          </cell>
        </row>
        <row r="7">
          <cell r="A7">
            <v>0.4</v>
          </cell>
          <cell r="B7">
            <v>400</v>
          </cell>
          <cell r="C7" t="str">
            <v>m</v>
          </cell>
          <cell r="D7">
            <v>63</v>
          </cell>
          <cell r="E7">
            <v>72</v>
          </cell>
          <cell r="H7">
            <v>48</v>
          </cell>
        </row>
        <row r="8">
          <cell r="A8">
            <v>0.5</v>
          </cell>
          <cell r="B8">
            <v>500</v>
          </cell>
          <cell r="C8" t="str">
            <v>m</v>
          </cell>
          <cell r="D8">
            <v>63</v>
          </cell>
          <cell r="E8">
            <v>72</v>
          </cell>
        </row>
        <row r="9">
          <cell r="A9">
            <v>1</v>
          </cell>
          <cell r="B9">
            <v>1</v>
          </cell>
          <cell r="C9" t="str">
            <v>KM</v>
          </cell>
          <cell r="D9">
            <v>65</v>
          </cell>
          <cell r="E9">
            <v>75</v>
          </cell>
        </row>
        <row r="10">
          <cell r="A10">
            <v>2</v>
          </cell>
          <cell r="B10">
            <v>2</v>
          </cell>
          <cell r="C10" t="str">
            <v>KM</v>
          </cell>
          <cell r="D10">
            <v>68</v>
          </cell>
          <cell r="E10">
            <v>77</v>
          </cell>
        </row>
        <row r="11">
          <cell r="A11">
            <v>3</v>
          </cell>
          <cell r="B11">
            <v>3</v>
          </cell>
          <cell r="C11" t="str">
            <v>KM</v>
          </cell>
          <cell r="D11">
            <v>72</v>
          </cell>
          <cell r="E11">
            <v>81</v>
          </cell>
        </row>
        <row r="12">
          <cell r="A12">
            <v>4</v>
          </cell>
          <cell r="B12">
            <v>4</v>
          </cell>
          <cell r="C12" t="str">
            <v>KM</v>
          </cell>
          <cell r="D12">
            <v>75</v>
          </cell>
          <cell r="E12">
            <v>84</v>
          </cell>
        </row>
        <row r="13">
          <cell r="A13">
            <v>5</v>
          </cell>
          <cell r="B13">
            <v>5</v>
          </cell>
          <cell r="C13" t="str">
            <v>KM</v>
          </cell>
          <cell r="D13">
            <v>78</v>
          </cell>
          <cell r="E13">
            <v>87</v>
          </cell>
        </row>
        <row r="14">
          <cell r="A14">
            <v>6</v>
          </cell>
          <cell r="B14">
            <v>6</v>
          </cell>
          <cell r="C14" t="str">
            <v>KM</v>
          </cell>
          <cell r="D14">
            <v>81</v>
          </cell>
          <cell r="E14">
            <v>92</v>
          </cell>
        </row>
        <row r="15">
          <cell r="A15">
            <v>7</v>
          </cell>
          <cell r="B15">
            <v>7</v>
          </cell>
          <cell r="C15" t="str">
            <v>KM</v>
          </cell>
          <cell r="D15">
            <v>85</v>
          </cell>
          <cell r="E15">
            <v>94</v>
          </cell>
        </row>
        <row r="16">
          <cell r="A16">
            <v>8</v>
          </cell>
          <cell r="B16">
            <v>8</v>
          </cell>
          <cell r="C16" t="str">
            <v>KM</v>
          </cell>
          <cell r="D16">
            <v>88</v>
          </cell>
          <cell r="E16">
            <v>96</v>
          </cell>
        </row>
        <row r="17">
          <cell r="A17">
            <v>9</v>
          </cell>
          <cell r="B17">
            <v>9</v>
          </cell>
          <cell r="C17" t="str">
            <v>KM</v>
          </cell>
          <cell r="D17">
            <v>92</v>
          </cell>
          <cell r="E17">
            <v>101</v>
          </cell>
        </row>
        <row r="18">
          <cell r="A18">
            <v>10</v>
          </cell>
          <cell r="B18">
            <v>10</v>
          </cell>
          <cell r="C18" t="str">
            <v>KM</v>
          </cell>
          <cell r="D18">
            <v>95</v>
          </cell>
          <cell r="E18">
            <v>103</v>
          </cell>
        </row>
        <row r="19">
          <cell r="A19">
            <v>11</v>
          </cell>
          <cell r="B19">
            <v>11</v>
          </cell>
          <cell r="C19" t="str">
            <v>KM</v>
          </cell>
          <cell r="D19">
            <v>100</v>
          </cell>
          <cell r="E19">
            <v>106</v>
          </cell>
        </row>
        <row r="20">
          <cell r="A20">
            <v>12</v>
          </cell>
          <cell r="B20">
            <v>12</v>
          </cell>
          <cell r="C20" t="str">
            <v>KM</v>
          </cell>
          <cell r="D20">
            <v>102</v>
          </cell>
          <cell r="E20">
            <v>111</v>
          </cell>
        </row>
        <row r="21">
          <cell r="A21">
            <v>13</v>
          </cell>
          <cell r="B21">
            <v>13</v>
          </cell>
          <cell r="C21" t="str">
            <v>KM</v>
          </cell>
          <cell r="D21">
            <v>105</v>
          </cell>
          <cell r="E21">
            <v>114</v>
          </cell>
        </row>
        <row r="22">
          <cell r="A22">
            <v>14</v>
          </cell>
          <cell r="B22">
            <v>14</v>
          </cell>
          <cell r="C22" t="str">
            <v>KM</v>
          </cell>
          <cell r="D22">
            <v>109</v>
          </cell>
          <cell r="E22">
            <v>118</v>
          </cell>
        </row>
        <row r="23">
          <cell r="A23">
            <v>15</v>
          </cell>
          <cell r="B23">
            <v>15</v>
          </cell>
          <cell r="C23" t="str">
            <v>KM</v>
          </cell>
          <cell r="D23">
            <v>112</v>
          </cell>
          <cell r="E23">
            <v>120</v>
          </cell>
        </row>
        <row r="24">
          <cell r="A24">
            <v>16</v>
          </cell>
          <cell r="B24">
            <v>16</v>
          </cell>
          <cell r="C24" t="str">
            <v>KM</v>
          </cell>
          <cell r="D24">
            <v>114</v>
          </cell>
          <cell r="E24">
            <v>123</v>
          </cell>
        </row>
        <row r="25">
          <cell r="A25">
            <v>18</v>
          </cell>
          <cell r="B25">
            <v>18</v>
          </cell>
          <cell r="C25" t="str">
            <v>KM</v>
          </cell>
          <cell r="D25">
            <v>122</v>
          </cell>
          <cell r="E25">
            <v>130</v>
          </cell>
        </row>
        <row r="26">
          <cell r="A26">
            <v>19</v>
          </cell>
          <cell r="B26">
            <v>19</v>
          </cell>
          <cell r="C26" t="str">
            <v>KM</v>
          </cell>
          <cell r="D26">
            <v>125</v>
          </cell>
          <cell r="E26">
            <v>132</v>
          </cell>
        </row>
        <row r="27">
          <cell r="A27">
            <v>20</v>
          </cell>
          <cell r="B27">
            <v>20</v>
          </cell>
          <cell r="C27" t="str">
            <v>KM</v>
          </cell>
          <cell r="D27">
            <v>129</v>
          </cell>
          <cell r="E27">
            <v>137</v>
          </cell>
        </row>
        <row r="28">
          <cell r="A28">
            <v>21</v>
          </cell>
          <cell r="B28">
            <v>21</v>
          </cell>
          <cell r="C28" t="str">
            <v>KM</v>
          </cell>
          <cell r="D28">
            <v>131.80000000000001</v>
          </cell>
          <cell r="E28">
            <v>140.4</v>
          </cell>
        </row>
        <row r="29">
          <cell r="A29">
            <v>22</v>
          </cell>
          <cell r="B29">
            <v>22</v>
          </cell>
          <cell r="C29" t="str">
            <v>KM</v>
          </cell>
          <cell r="D29">
            <v>134.6</v>
          </cell>
          <cell r="E29">
            <v>143.80000000000001</v>
          </cell>
        </row>
        <row r="30">
          <cell r="A30">
            <v>23</v>
          </cell>
          <cell r="B30">
            <v>23</v>
          </cell>
          <cell r="C30" t="str">
            <v>KM</v>
          </cell>
          <cell r="D30">
            <v>137.4</v>
          </cell>
          <cell r="E30">
            <v>147.19999999999999</v>
          </cell>
        </row>
        <row r="31">
          <cell r="A31">
            <v>24</v>
          </cell>
          <cell r="B31">
            <v>24</v>
          </cell>
          <cell r="C31" t="str">
            <v>KM</v>
          </cell>
          <cell r="D31">
            <v>140.19999999999999</v>
          </cell>
          <cell r="E31">
            <v>150.6</v>
          </cell>
        </row>
        <row r="32">
          <cell r="A32">
            <v>25</v>
          </cell>
          <cell r="B32">
            <v>25</v>
          </cell>
          <cell r="C32" t="str">
            <v>KM</v>
          </cell>
          <cell r="D32">
            <v>143</v>
          </cell>
          <cell r="E32">
            <v>154</v>
          </cell>
        </row>
        <row r="33">
          <cell r="A33">
            <v>26</v>
          </cell>
          <cell r="B33">
            <v>26</v>
          </cell>
          <cell r="C33" t="str">
            <v>KM</v>
          </cell>
          <cell r="D33">
            <v>145.80000000000001</v>
          </cell>
          <cell r="E33">
            <v>157.4</v>
          </cell>
        </row>
        <row r="34">
          <cell r="A34">
            <v>27</v>
          </cell>
          <cell r="B34">
            <v>27</v>
          </cell>
          <cell r="C34" t="str">
            <v>KM</v>
          </cell>
          <cell r="D34">
            <v>148.6</v>
          </cell>
          <cell r="E34">
            <v>160.80000000000001</v>
          </cell>
        </row>
        <row r="35">
          <cell r="A35">
            <v>28</v>
          </cell>
          <cell r="B35">
            <v>28</v>
          </cell>
          <cell r="C35" t="str">
            <v>KM</v>
          </cell>
          <cell r="D35">
            <v>151.4</v>
          </cell>
          <cell r="E35">
            <v>164.2</v>
          </cell>
        </row>
        <row r="36">
          <cell r="A36">
            <v>29</v>
          </cell>
          <cell r="B36">
            <v>29</v>
          </cell>
          <cell r="C36" t="str">
            <v>KM</v>
          </cell>
          <cell r="D36">
            <v>154.19999999999999</v>
          </cell>
          <cell r="E36">
            <v>167.6</v>
          </cell>
        </row>
        <row r="37">
          <cell r="A37">
            <v>30</v>
          </cell>
          <cell r="B37">
            <v>30</v>
          </cell>
          <cell r="C37" t="str">
            <v>KM</v>
          </cell>
          <cell r="D37">
            <v>157</v>
          </cell>
          <cell r="E37">
            <v>171</v>
          </cell>
        </row>
        <row r="38">
          <cell r="A38">
            <v>31</v>
          </cell>
          <cell r="B38">
            <v>31</v>
          </cell>
          <cell r="C38" t="str">
            <v>KM</v>
          </cell>
          <cell r="D38">
            <v>159.80000000000001</v>
          </cell>
          <cell r="E38">
            <v>174.4</v>
          </cell>
        </row>
        <row r="39">
          <cell r="A39">
            <v>32</v>
          </cell>
          <cell r="B39">
            <v>32</v>
          </cell>
          <cell r="C39" t="str">
            <v>KM</v>
          </cell>
          <cell r="D39">
            <v>162.6</v>
          </cell>
          <cell r="E39">
            <v>177.8</v>
          </cell>
        </row>
        <row r="40">
          <cell r="A40">
            <v>33</v>
          </cell>
          <cell r="B40">
            <v>33</v>
          </cell>
          <cell r="C40" t="str">
            <v>KM</v>
          </cell>
          <cell r="D40">
            <v>165.4</v>
          </cell>
          <cell r="E40">
            <v>181.2</v>
          </cell>
        </row>
        <row r="41">
          <cell r="A41">
            <v>34</v>
          </cell>
          <cell r="B41">
            <v>34</v>
          </cell>
          <cell r="C41" t="str">
            <v>KM</v>
          </cell>
          <cell r="D41">
            <v>168.2</v>
          </cell>
          <cell r="E41">
            <v>184.6</v>
          </cell>
        </row>
        <row r="42">
          <cell r="A42">
            <v>35</v>
          </cell>
          <cell r="B42">
            <v>35</v>
          </cell>
          <cell r="C42" t="str">
            <v>KM</v>
          </cell>
          <cell r="D42">
            <v>171</v>
          </cell>
          <cell r="E42">
            <v>188</v>
          </cell>
        </row>
        <row r="43">
          <cell r="A43">
            <v>36</v>
          </cell>
          <cell r="B43">
            <v>36</v>
          </cell>
          <cell r="C43" t="str">
            <v>KM</v>
          </cell>
          <cell r="D43">
            <v>173.8</v>
          </cell>
          <cell r="E43">
            <v>191.4</v>
          </cell>
        </row>
        <row r="44">
          <cell r="A44">
            <v>37</v>
          </cell>
          <cell r="B44">
            <v>37</v>
          </cell>
          <cell r="C44" t="str">
            <v>KM</v>
          </cell>
          <cell r="D44">
            <v>176.6</v>
          </cell>
          <cell r="E44">
            <v>194.8</v>
          </cell>
        </row>
        <row r="45">
          <cell r="A45">
            <v>38</v>
          </cell>
          <cell r="B45">
            <v>38</v>
          </cell>
          <cell r="C45" t="str">
            <v>KM</v>
          </cell>
          <cell r="D45">
            <v>179.4</v>
          </cell>
          <cell r="E45">
            <v>198.2</v>
          </cell>
        </row>
        <row r="46">
          <cell r="A46">
            <v>39</v>
          </cell>
          <cell r="B46">
            <v>39</v>
          </cell>
          <cell r="C46" t="str">
            <v>KM</v>
          </cell>
          <cell r="D46">
            <v>182.2</v>
          </cell>
          <cell r="E46">
            <v>201.6</v>
          </cell>
        </row>
        <row r="47">
          <cell r="A47">
            <v>40</v>
          </cell>
          <cell r="B47">
            <v>40</v>
          </cell>
          <cell r="C47" t="str">
            <v>KM</v>
          </cell>
          <cell r="D47">
            <v>185</v>
          </cell>
          <cell r="E47">
            <v>205</v>
          </cell>
        </row>
        <row r="48">
          <cell r="A48">
            <v>41</v>
          </cell>
          <cell r="B48">
            <v>41</v>
          </cell>
          <cell r="C48" t="str">
            <v>KM</v>
          </cell>
          <cell r="D48">
            <v>187.8</v>
          </cell>
          <cell r="E48">
            <v>208.4</v>
          </cell>
        </row>
        <row r="49">
          <cell r="A49">
            <v>42</v>
          </cell>
          <cell r="B49">
            <v>42</v>
          </cell>
          <cell r="C49" t="str">
            <v>KM</v>
          </cell>
          <cell r="D49">
            <v>190.6</v>
          </cell>
          <cell r="E49">
            <v>211.8</v>
          </cell>
        </row>
        <row r="50">
          <cell r="A50">
            <v>43</v>
          </cell>
          <cell r="B50">
            <v>43</v>
          </cell>
          <cell r="C50" t="str">
            <v>KM</v>
          </cell>
          <cell r="D50">
            <v>193.4</v>
          </cell>
          <cell r="E50">
            <v>215.2</v>
          </cell>
        </row>
        <row r="51">
          <cell r="A51">
            <v>44</v>
          </cell>
          <cell r="B51">
            <v>44</v>
          </cell>
          <cell r="C51" t="str">
            <v>KM</v>
          </cell>
          <cell r="D51">
            <v>196.2</v>
          </cell>
          <cell r="E51">
            <v>218.6</v>
          </cell>
        </row>
        <row r="52">
          <cell r="A52">
            <v>45</v>
          </cell>
          <cell r="B52">
            <v>45</v>
          </cell>
          <cell r="C52" t="str">
            <v>KM</v>
          </cell>
          <cell r="D52">
            <v>199</v>
          </cell>
          <cell r="E52">
            <v>222</v>
          </cell>
        </row>
        <row r="53">
          <cell r="A53">
            <v>46</v>
          </cell>
          <cell r="B53">
            <v>46</v>
          </cell>
          <cell r="C53" t="str">
            <v>KM</v>
          </cell>
          <cell r="D53">
            <v>201.8</v>
          </cell>
          <cell r="E53">
            <v>225.4</v>
          </cell>
        </row>
        <row r="54">
          <cell r="A54">
            <v>47</v>
          </cell>
          <cell r="B54">
            <v>47</v>
          </cell>
          <cell r="C54" t="str">
            <v>KM</v>
          </cell>
          <cell r="D54">
            <v>204.6</v>
          </cell>
          <cell r="E54">
            <v>228.8</v>
          </cell>
        </row>
        <row r="55">
          <cell r="A55">
            <v>48</v>
          </cell>
          <cell r="B55">
            <v>48</v>
          </cell>
          <cell r="C55" t="str">
            <v>KM</v>
          </cell>
          <cell r="D55">
            <v>207.4</v>
          </cell>
          <cell r="E55">
            <v>232.2</v>
          </cell>
        </row>
        <row r="56">
          <cell r="A56">
            <v>49</v>
          </cell>
          <cell r="B56">
            <v>49</v>
          </cell>
          <cell r="C56" t="str">
            <v>KM</v>
          </cell>
          <cell r="D56">
            <v>210.2</v>
          </cell>
          <cell r="E56">
            <v>235.6</v>
          </cell>
        </row>
        <row r="57">
          <cell r="A57">
            <v>50</v>
          </cell>
          <cell r="B57">
            <v>50</v>
          </cell>
          <cell r="C57" t="str">
            <v>KM</v>
          </cell>
          <cell r="D57">
            <v>213</v>
          </cell>
          <cell r="E57">
            <v>239</v>
          </cell>
        </row>
        <row r="58">
          <cell r="A58">
            <v>51</v>
          </cell>
          <cell r="B58">
            <v>51</v>
          </cell>
          <cell r="C58" t="str">
            <v>KM</v>
          </cell>
          <cell r="D58">
            <v>215.6</v>
          </cell>
          <cell r="E58">
            <v>242.1</v>
          </cell>
        </row>
        <row r="59">
          <cell r="A59">
            <v>52</v>
          </cell>
          <cell r="B59">
            <v>52</v>
          </cell>
          <cell r="C59" t="str">
            <v>KM</v>
          </cell>
          <cell r="D59">
            <v>218.2</v>
          </cell>
          <cell r="E59">
            <v>245.2</v>
          </cell>
        </row>
        <row r="60">
          <cell r="A60">
            <v>53</v>
          </cell>
          <cell r="B60">
            <v>53</v>
          </cell>
          <cell r="C60" t="str">
            <v>KM</v>
          </cell>
          <cell r="D60">
            <v>220.8</v>
          </cell>
          <cell r="E60">
            <v>248.3</v>
          </cell>
        </row>
        <row r="61">
          <cell r="A61">
            <v>54</v>
          </cell>
          <cell r="B61">
            <v>54</v>
          </cell>
          <cell r="C61" t="str">
            <v>KM</v>
          </cell>
          <cell r="D61">
            <v>223.4</v>
          </cell>
          <cell r="E61">
            <v>251.4</v>
          </cell>
        </row>
        <row r="62">
          <cell r="A62">
            <v>55</v>
          </cell>
          <cell r="B62">
            <v>55</v>
          </cell>
          <cell r="C62" t="str">
            <v>KM</v>
          </cell>
          <cell r="D62">
            <v>226</v>
          </cell>
          <cell r="E62">
            <v>254.5</v>
          </cell>
        </row>
        <row r="63">
          <cell r="A63">
            <v>56</v>
          </cell>
          <cell r="B63">
            <v>56</v>
          </cell>
          <cell r="C63" t="str">
            <v>KM</v>
          </cell>
          <cell r="D63">
            <v>228.6</v>
          </cell>
          <cell r="E63">
            <v>257.60000000000002</v>
          </cell>
        </row>
        <row r="64">
          <cell r="A64">
            <v>57</v>
          </cell>
          <cell r="B64">
            <v>57</v>
          </cell>
          <cell r="C64" t="str">
            <v>KM</v>
          </cell>
          <cell r="D64">
            <v>231.2</v>
          </cell>
          <cell r="E64">
            <v>260.7</v>
          </cell>
        </row>
        <row r="65">
          <cell r="A65">
            <v>58</v>
          </cell>
          <cell r="B65">
            <v>58</v>
          </cell>
          <cell r="C65" t="str">
            <v>KM</v>
          </cell>
          <cell r="D65">
            <v>233.8</v>
          </cell>
          <cell r="E65">
            <v>263.8</v>
          </cell>
        </row>
        <row r="66">
          <cell r="A66">
            <v>59</v>
          </cell>
          <cell r="B66">
            <v>59</v>
          </cell>
          <cell r="C66" t="str">
            <v>KM</v>
          </cell>
          <cell r="D66">
            <v>236.4</v>
          </cell>
          <cell r="E66">
            <v>266.89999999999998</v>
          </cell>
        </row>
        <row r="67">
          <cell r="A67">
            <v>60</v>
          </cell>
          <cell r="B67">
            <v>60</v>
          </cell>
          <cell r="C67" t="str">
            <v>KM</v>
          </cell>
          <cell r="D67">
            <v>239</v>
          </cell>
          <cell r="E67">
            <v>270</v>
          </cell>
        </row>
        <row r="68">
          <cell r="A68">
            <v>61</v>
          </cell>
          <cell r="B68">
            <v>61</v>
          </cell>
          <cell r="C68" t="str">
            <v>KM</v>
          </cell>
          <cell r="D68">
            <v>241.6</v>
          </cell>
          <cell r="E68">
            <v>273.10000000000002</v>
          </cell>
        </row>
        <row r="69">
          <cell r="A69">
            <v>62</v>
          </cell>
          <cell r="B69">
            <v>62</v>
          </cell>
          <cell r="C69" t="str">
            <v>KM</v>
          </cell>
          <cell r="D69">
            <v>244.2</v>
          </cell>
          <cell r="E69">
            <v>276.2</v>
          </cell>
        </row>
        <row r="70">
          <cell r="A70">
            <v>63</v>
          </cell>
          <cell r="B70">
            <v>63</v>
          </cell>
          <cell r="C70" t="str">
            <v>KM</v>
          </cell>
          <cell r="D70">
            <v>246.8</v>
          </cell>
          <cell r="E70">
            <v>279.3</v>
          </cell>
        </row>
        <row r="71">
          <cell r="A71">
            <v>64</v>
          </cell>
          <cell r="B71">
            <v>64</v>
          </cell>
          <cell r="C71" t="str">
            <v>KM</v>
          </cell>
          <cell r="D71">
            <v>249.4</v>
          </cell>
          <cell r="E71">
            <v>282.39999999999998</v>
          </cell>
        </row>
        <row r="72">
          <cell r="A72">
            <v>65</v>
          </cell>
          <cell r="B72">
            <v>65</v>
          </cell>
          <cell r="C72" t="str">
            <v>KM</v>
          </cell>
          <cell r="D72">
            <v>252</v>
          </cell>
          <cell r="E72">
            <v>285.5</v>
          </cell>
        </row>
        <row r="73">
          <cell r="A73">
            <v>66</v>
          </cell>
          <cell r="B73">
            <v>66</v>
          </cell>
          <cell r="C73" t="str">
            <v>KM</v>
          </cell>
          <cell r="D73">
            <v>254.6</v>
          </cell>
          <cell r="E73">
            <v>288.60000000000002</v>
          </cell>
        </row>
        <row r="74">
          <cell r="A74">
            <v>67</v>
          </cell>
          <cell r="B74">
            <v>67</v>
          </cell>
          <cell r="C74" t="str">
            <v>KM</v>
          </cell>
          <cell r="D74">
            <v>257.2</v>
          </cell>
          <cell r="E74">
            <v>291.7</v>
          </cell>
        </row>
        <row r="75">
          <cell r="A75">
            <v>68</v>
          </cell>
          <cell r="B75">
            <v>68</v>
          </cell>
          <cell r="C75" t="str">
            <v>KM</v>
          </cell>
          <cell r="D75">
            <v>259.8</v>
          </cell>
          <cell r="E75">
            <v>294.8</v>
          </cell>
        </row>
        <row r="76">
          <cell r="A76">
            <v>69</v>
          </cell>
          <cell r="B76">
            <v>69</v>
          </cell>
          <cell r="C76" t="str">
            <v>KM</v>
          </cell>
          <cell r="D76">
            <v>262.39999999999998</v>
          </cell>
          <cell r="E76">
            <v>297.89999999999998</v>
          </cell>
        </row>
        <row r="77">
          <cell r="A77">
            <v>70</v>
          </cell>
          <cell r="B77">
            <v>70</v>
          </cell>
          <cell r="C77" t="str">
            <v>KM</v>
          </cell>
          <cell r="D77">
            <v>265</v>
          </cell>
          <cell r="E77">
            <v>301</v>
          </cell>
        </row>
        <row r="78">
          <cell r="A78">
            <v>71</v>
          </cell>
          <cell r="B78">
            <v>71</v>
          </cell>
          <cell r="C78" t="str">
            <v>KM</v>
          </cell>
          <cell r="D78">
            <v>267.60000000000002</v>
          </cell>
          <cell r="E78">
            <v>304.10000000000002</v>
          </cell>
        </row>
        <row r="79">
          <cell r="A79">
            <v>72</v>
          </cell>
          <cell r="B79">
            <v>72</v>
          </cell>
          <cell r="C79" t="str">
            <v>KM</v>
          </cell>
          <cell r="D79">
            <v>270.2</v>
          </cell>
          <cell r="E79">
            <v>307.2</v>
          </cell>
        </row>
        <row r="80">
          <cell r="A80">
            <v>73</v>
          </cell>
          <cell r="B80">
            <v>73</v>
          </cell>
          <cell r="C80" t="str">
            <v>KM</v>
          </cell>
          <cell r="D80">
            <v>272.8</v>
          </cell>
          <cell r="E80">
            <v>310.3</v>
          </cell>
        </row>
        <row r="81">
          <cell r="A81">
            <v>74</v>
          </cell>
          <cell r="B81">
            <v>74</v>
          </cell>
          <cell r="C81" t="str">
            <v>KM</v>
          </cell>
          <cell r="D81">
            <v>275.39999999999998</v>
          </cell>
          <cell r="E81">
            <v>313.39999999999998</v>
          </cell>
        </row>
        <row r="82">
          <cell r="A82">
            <v>75</v>
          </cell>
          <cell r="B82">
            <v>75</v>
          </cell>
          <cell r="C82" t="str">
            <v>KM</v>
          </cell>
          <cell r="D82">
            <v>278</v>
          </cell>
          <cell r="E82">
            <v>316.5</v>
          </cell>
        </row>
        <row r="83">
          <cell r="A83">
            <v>76</v>
          </cell>
          <cell r="B83">
            <v>76</v>
          </cell>
          <cell r="C83" t="str">
            <v>KM</v>
          </cell>
          <cell r="D83">
            <v>280.60000000000002</v>
          </cell>
          <cell r="E83">
            <v>319.60000000000002</v>
          </cell>
        </row>
        <row r="84">
          <cell r="A84">
            <v>77</v>
          </cell>
          <cell r="B84">
            <v>77</v>
          </cell>
          <cell r="C84" t="str">
            <v>KM</v>
          </cell>
          <cell r="D84">
            <v>283.2</v>
          </cell>
          <cell r="E84">
            <v>322.7</v>
          </cell>
        </row>
        <row r="85">
          <cell r="A85">
            <v>78</v>
          </cell>
          <cell r="B85">
            <v>78</v>
          </cell>
          <cell r="C85" t="str">
            <v>KM</v>
          </cell>
          <cell r="D85">
            <v>285.8</v>
          </cell>
          <cell r="E85">
            <v>325.8</v>
          </cell>
        </row>
        <row r="86">
          <cell r="A86">
            <v>79</v>
          </cell>
          <cell r="B86">
            <v>79</v>
          </cell>
          <cell r="C86" t="str">
            <v>KM</v>
          </cell>
          <cell r="D86">
            <v>288.39999999999998</v>
          </cell>
          <cell r="E86">
            <v>328.9</v>
          </cell>
        </row>
        <row r="87">
          <cell r="A87">
            <v>80</v>
          </cell>
          <cell r="B87">
            <v>80</v>
          </cell>
          <cell r="C87" t="str">
            <v>KM</v>
          </cell>
          <cell r="D87">
            <v>291</v>
          </cell>
          <cell r="E87">
            <v>332</v>
          </cell>
        </row>
        <row r="88">
          <cell r="A88">
            <v>81</v>
          </cell>
          <cell r="B88">
            <v>81</v>
          </cell>
          <cell r="C88" t="str">
            <v>KM</v>
          </cell>
          <cell r="D88">
            <v>293.60000000000002</v>
          </cell>
          <cell r="E88">
            <v>335.1</v>
          </cell>
        </row>
        <row r="89">
          <cell r="A89">
            <v>82</v>
          </cell>
          <cell r="B89">
            <v>82</v>
          </cell>
          <cell r="C89" t="str">
            <v>KM</v>
          </cell>
          <cell r="D89">
            <v>296.2</v>
          </cell>
          <cell r="E89">
            <v>338.2</v>
          </cell>
        </row>
        <row r="90">
          <cell r="A90">
            <v>83</v>
          </cell>
          <cell r="B90">
            <v>83</v>
          </cell>
          <cell r="C90" t="str">
            <v>KM</v>
          </cell>
          <cell r="D90">
            <v>298.8</v>
          </cell>
          <cell r="E90">
            <v>341.3</v>
          </cell>
        </row>
        <row r="91">
          <cell r="A91">
            <v>84</v>
          </cell>
          <cell r="B91">
            <v>84</v>
          </cell>
          <cell r="C91" t="str">
            <v>KM</v>
          </cell>
          <cell r="D91">
            <v>301.39999999999998</v>
          </cell>
          <cell r="E91">
            <v>344.4</v>
          </cell>
        </row>
        <row r="92">
          <cell r="A92">
            <v>85</v>
          </cell>
          <cell r="B92">
            <v>85</v>
          </cell>
          <cell r="C92" t="str">
            <v>KM</v>
          </cell>
          <cell r="D92">
            <v>304</v>
          </cell>
          <cell r="E92">
            <v>347.5</v>
          </cell>
        </row>
        <row r="93">
          <cell r="A93">
            <v>86</v>
          </cell>
          <cell r="B93">
            <v>86</v>
          </cell>
          <cell r="C93" t="str">
            <v>KM</v>
          </cell>
          <cell r="D93">
            <v>306.60000000000002</v>
          </cell>
          <cell r="E93">
            <v>350.6</v>
          </cell>
        </row>
        <row r="94">
          <cell r="A94">
            <v>87</v>
          </cell>
          <cell r="B94">
            <v>87</v>
          </cell>
          <cell r="C94" t="str">
            <v>KM</v>
          </cell>
          <cell r="D94">
            <v>309.2</v>
          </cell>
          <cell r="E94">
            <v>353.7</v>
          </cell>
        </row>
        <row r="95">
          <cell r="A95">
            <v>88</v>
          </cell>
          <cell r="B95">
            <v>88</v>
          </cell>
          <cell r="C95" t="str">
            <v>KM</v>
          </cell>
          <cell r="D95">
            <v>311.8</v>
          </cell>
          <cell r="E95">
            <v>356.8</v>
          </cell>
        </row>
        <row r="96">
          <cell r="A96">
            <v>89</v>
          </cell>
          <cell r="B96">
            <v>89</v>
          </cell>
          <cell r="C96" t="str">
            <v>KM</v>
          </cell>
          <cell r="D96">
            <v>314.39999999999998</v>
          </cell>
          <cell r="E96">
            <v>359.9</v>
          </cell>
        </row>
        <row r="97">
          <cell r="A97">
            <v>90</v>
          </cell>
          <cell r="B97">
            <v>90</v>
          </cell>
          <cell r="C97" t="str">
            <v>KM</v>
          </cell>
          <cell r="D97">
            <v>317</v>
          </cell>
          <cell r="E97">
            <v>363</v>
          </cell>
        </row>
        <row r="98">
          <cell r="A98">
            <v>91</v>
          </cell>
          <cell r="B98">
            <v>91</v>
          </cell>
          <cell r="C98" t="str">
            <v>KM</v>
          </cell>
          <cell r="D98">
            <v>319.60000000000002</v>
          </cell>
          <cell r="E98">
            <v>366.1</v>
          </cell>
        </row>
        <row r="99">
          <cell r="A99">
            <v>92</v>
          </cell>
          <cell r="B99">
            <v>92</v>
          </cell>
          <cell r="C99" t="str">
            <v>KM</v>
          </cell>
          <cell r="D99">
            <v>322.2</v>
          </cell>
          <cell r="E99">
            <v>369.2</v>
          </cell>
        </row>
        <row r="100">
          <cell r="A100">
            <v>93</v>
          </cell>
          <cell r="B100">
            <v>93</v>
          </cell>
          <cell r="C100" t="str">
            <v>KM</v>
          </cell>
          <cell r="D100">
            <v>324.8</v>
          </cell>
          <cell r="E100">
            <v>372.3</v>
          </cell>
        </row>
        <row r="101">
          <cell r="A101">
            <v>94</v>
          </cell>
          <cell r="B101">
            <v>94</v>
          </cell>
          <cell r="C101" t="str">
            <v>KM</v>
          </cell>
          <cell r="D101">
            <v>327.39999999999998</v>
          </cell>
          <cell r="E101">
            <v>375.4</v>
          </cell>
        </row>
        <row r="102">
          <cell r="A102">
            <v>95</v>
          </cell>
          <cell r="B102">
            <v>95</v>
          </cell>
          <cell r="C102" t="str">
            <v>KM</v>
          </cell>
          <cell r="D102">
            <v>330</v>
          </cell>
          <cell r="E102">
            <v>378.5</v>
          </cell>
        </row>
        <row r="103">
          <cell r="A103">
            <v>96</v>
          </cell>
          <cell r="B103">
            <v>96</v>
          </cell>
          <cell r="C103" t="str">
            <v>KM</v>
          </cell>
          <cell r="D103">
            <v>332.6</v>
          </cell>
          <cell r="E103">
            <v>381.6</v>
          </cell>
        </row>
        <row r="104">
          <cell r="A104">
            <v>97</v>
          </cell>
          <cell r="B104">
            <v>97</v>
          </cell>
          <cell r="C104" t="str">
            <v>KM</v>
          </cell>
          <cell r="D104">
            <v>335.2</v>
          </cell>
          <cell r="E104">
            <v>384.7</v>
          </cell>
        </row>
        <row r="105">
          <cell r="A105">
            <v>98</v>
          </cell>
          <cell r="B105">
            <v>98</v>
          </cell>
          <cell r="C105" t="str">
            <v>KM</v>
          </cell>
          <cell r="D105">
            <v>337.8</v>
          </cell>
          <cell r="E105">
            <v>387.8</v>
          </cell>
        </row>
        <row r="106">
          <cell r="A106">
            <v>99</v>
          </cell>
          <cell r="B106">
            <v>99</v>
          </cell>
          <cell r="C106" t="str">
            <v>KM</v>
          </cell>
          <cell r="D106">
            <v>340.4</v>
          </cell>
          <cell r="E106">
            <v>390.9</v>
          </cell>
        </row>
        <row r="107">
          <cell r="A107">
            <v>100</v>
          </cell>
          <cell r="B107">
            <v>100</v>
          </cell>
          <cell r="C107" t="str">
            <v>KM</v>
          </cell>
          <cell r="D107">
            <v>343</v>
          </cell>
          <cell r="E107">
            <v>394</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sheetData sheetId="36"/>
      <sheetData sheetId="37"/>
      <sheetData sheetId="38" refreshError="1"/>
      <sheetData sheetId="39" refreshError="1"/>
      <sheetData sheetId="40" refreshError="1"/>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Data for UGD"/>
      <sheetName val="sewer data modi"/>
      <sheetName val="sewer data"/>
      <sheetName val="Data"/>
      <sheetName val="Data for UGD (2)"/>
      <sheetName val="Data_for_UGD"/>
      <sheetName val="sewer_data_modi"/>
      <sheetName val="sewer_data"/>
      <sheetName val="Data_for_UGD_(2)"/>
      <sheetName val="Sheet1"/>
      <sheetName val="HDPE"/>
      <sheetName val="DI"/>
      <sheetName val="pvc"/>
      <sheetName val="hdpe_basic"/>
      <sheetName val="pvc_basic"/>
      <sheetName val="DATA_PRG"/>
      <sheetName val="Labour"/>
      <sheetName val="Material"/>
      <sheetName val="Plant &amp;  Machinery"/>
      <sheetName val="MRoad data"/>
      <sheetName val="Lookup"/>
      <sheetName val="maya"/>
      <sheetName val="Buildings"/>
      <sheetName val="Hire"/>
      <sheetName val="Conveyance"/>
      <sheetName val="r"/>
      <sheetName val="Leads"/>
      <sheetName val="C-data"/>
      <sheetName val="rdamdata"/>
      <sheetName val="lead-st"/>
      <sheetName val="MRATES"/>
      <sheetName val="quarry"/>
      <sheetName val="Lead statement"/>
      <sheetName val="sand"/>
      <sheetName val="detls"/>
      <sheetName val="Data_for_UGD1"/>
      <sheetName val="sewer_data_modi1"/>
      <sheetName val="sewer_data1"/>
      <sheetName val="Data_for_UGD_(2)1"/>
      <sheetName val="Plant_&amp;__Machinery"/>
      <sheetName val="MRoad_data"/>
      <sheetName val="PRECAST lightconc-II"/>
      <sheetName val="Usage"/>
      <sheetName val="Common "/>
      <sheetName val="General"/>
      <sheetName val="RMR"/>
      <sheetName val="Mahendra hills"/>
      <sheetName val="Bridge Data 2005-06"/>
    </sheetNames>
    <sheetDataSet>
      <sheetData sheetId="0" refreshError="1">
        <row r="6">
          <cell r="N6">
            <v>2700</v>
          </cell>
        </row>
        <row r="7">
          <cell r="N7">
            <v>2800</v>
          </cell>
        </row>
        <row r="9">
          <cell r="N9">
            <v>146.74</v>
          </cell>
        </row>
        <row r="10">
          <cell r="N10">
            <v>1032.02</v>
          </cell>
        </row>
        <row r="11">
          <cell r="N11">
            <v>780.77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Sheet3"/>
      <sheetName val="Chapter-13"/>
      <sheetName val="Chapter-14"/>
      <sheetName val="Chapter-15"/>
      <sheetName val="Summary"/>
      <sheetName val="Abbreviations"/>
      <sheetName val="Sheet2"/>
      <sheetName val="Nspt-smp-final-ORIGINAL"/>
      <sheetName val="ewst"/>
      <sheetName val="L040"/>
      <sheetName val="Lead"/>
      <sheetName val="Sheet5"/>
      <sheetName val="Sheet1 (2)"/>
      <sheetName val="Data"/>
      <sheetName val="int-Dia-hdpe"/>
      <sheetName val="habs-list"/>
      <sheetName val="int-Dia-pvc"/>
      <sheetName val="segments-details"/>
      <sheetName val="r"/>
      <sheetName val="leads"/>
      <sheetName val="v"/>
      <sheetName val="0000000000000"/>
      <sheetName val="cert"/>
      <sheetName val="RAFT"/>
      <sheetName val="scour depth"/>
      <sheetName val="Data.F8.BTR"/>
      <sheetName val="Work_sheet"/>
      <sheetName val="SUMP1420KL@HW"/>
      <sheetName val="NonSSR"/>
      <sheetName val="bundqty"/>
      <sheetName val="m"/>
      <sheetName val="Wordsdata"/>
      <sheetName val="FORM7"/>
      <sheetName val="ESTT"/>
      <sheetName val="mlead"/>
      <sheetName val="Levels"/>
      <sheetName val="Road data"/>
      <sheetName val="Road Detail Est."/>
      <sheetName val="MRATES"/>
      <sheetName val="RMR"/>
      <sheetName val="Specification"/>
      <sheetName val="Footings"/>
      <sheetName val="elect."/>
      <sheetName val=" General abs"/>
      <sheetName val="maya"/>
      <sheetName val="Rates"/>
      <sheetName val="Convey"/>
      <sheetName val="Common "/>
      <sheetName val="Plant_&amp;__Machinery"/>
      <sheetName val="Summary_of_Rates"/>
      <sheetName val="Basic_Approach"/>
      <sheetName val="Sheet1_(2)"/>
      <sheetName val="Plant_&amp;__Machinery1"/>
      <sheetName val="Summary_of_Rates1"/>
      <sheetName val="Basic_Approach1"/>
      <sheetName val="Sheet1_(2)1"/>
      <sheetName val="Data base"/>
      <sheetName val="IO LIST"/>
      <sheetName val="boredetails"/>
      <sheetName val="Publicbuilding"/>
      <sheetName val="scour_depth"/>
      <sheetName val="Data_F8_BTR"/>
      <sheetName val="abs road"/>
      <sheetName val="DATA_PRG"/>
      <sheetName val="Iocount"/>
      <sheetName val="MRoad data"/>
      <sheetName val="WATER-HAMMER"/>
      <sheetName val="Estimate "/>
      <sheetName val="Exp"/>
      <sheetName val="DREV"/>
      <sheetName val="CREV"/>
      <sheetName val="Lead statement"/>
      <sheetName val="data existing_do not delete"/>
      <sheetName val="3V 6mt "/>
      <sheetName val="Civil-works"/>
      <sheetName val="C-data"/>
      <sheetName val="1V800"/>
      <sheetName val="Data_Renuals"/>
      <sheetName val="l"/>
      <sheetName val="C.D.Abs.Est."/>
      <sheetName val="sup dat"/>
      <sheetName val="detls"/>
      <sheetName val="HDPE-pipe-rates"/>
      <sheetName val="pvc-pipe-rates"/>
      <sheetName val="R_Det"/>
      <sheetName val="water-hammar-strenght"/>
      <sheetName val="Abs_CD_2"/>
      <sheetName val="coverpage"/>
      <sheetName val="road est"/>
      <sheetName val="ECV"/>
      <sheetName val="lead-st"/>
      <sheetName val="rdamdata"/>
      <sheetName val="Main sheet"/>
    </sheetNames>
    <sheetDataSet>
      <sheetData sheetId="0">
        <row r="6">
          <cell r="D6">
            <v>156</v>
          </cell>
        </row>
      </sheetData>
      <sheetData sheetId="1">
        <row r="3">
          <cell r="D3" t="str">
            <v>Input Rate</v>
          </cell>
        </row>
      </sheetData>
      <sheetData sheetId="2"/>
      <sheetData sheetId="3" refreshError="1">
        <row r="6">
          <cell r="D6">
            <v>156</v>
          </cell>
        </row>
        <row r="11">
          <cell r="D11">
            <v>156</v>
          </cell>
        </row>
      </sheetData>
      <sheetData sheetId="4" refreshError="1">
        <row r="3">
          <cell r="D3" t="str">
            <v>Input Rate</v>
          </cell>
        </row>
        <row r="38">
          <cell r="D38" t="str">
            <v>Input Rate</v>
          </cell>
        </row>
        <row r="47">
          <cell r="D47" t="str">
            <v>Input Rate</v>
          </cell>
        </row>
        <row r="48">
          <cell r="D48" t="str">
            <v>Input Rate</v>
          </cell>
        </row>
        <row r="49">
          <cell r="D49" t="str">
            <v>Input Rate</v>
          </cell>
        </row>
        <row r="50">
          <cell r="D50" t="str">
            <v>Input Rate</v>
          </cell>
        </row>
        <row r="73">
          <cell r="D73" t="str">
            <v>Input Rate</v>
          </cell>
        </row>
        <row r="74">
          <cell r="D74" t="str">
            <v>Input Rate</v>
          </cell>
        </row>
        <row r="79">
          <cell r="D79" t="str">
            <v>Input Rate</v>
          </cell>
        </row>
        <row r="88">
          <cell r="D88" t="str">
            <v>Input Rate</v>
          </cell>
        </row>
        <row r="97">
          <cell r="D97" t="str">
            <v>Input Rate</v>
          </cell>
        </row>
        <row r="102">
          <cell r="D102" t="str">
            <v>Input Rate</v>
          </cell>
        </row>
        <row r="129">
          <cell r="D129" t="str">
            <v>Input Rate</v>
          </cell>
        </row>
        <row r="131">
          <cell r="D131" t="str">
            <v>Input Rate</v>
          </cell>
        </row>
        <row r="136">
          <cell r="D136" t="str">
            <v>Input Rate</v>
          </cell>
        </row>
        <row r="137">
          <cell r="D137" t="str">
            <v>Input Rate</v>
          </cell>
        </row>
        <row r="138">
          <cell r="D138"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slip"/>
      <sheetName val="summary"/>
      <sheetName val="tech"/>
      <sheetName val="abstract"/>
      <sheetName val="detailed"/>
      <sheetName val="culvert"/>
      <sheetName val="culvert (2)"/>
      <sheetName val="culvert (3)"/>
      <sheetName val="impRdam"/>
      <sheetName val="cost"/>
      <sheetName val="data"/>
      <sheetName val="CDdata"/>
      <sheetName val="keymap"/>
      <sheetName val="lchart"/>
      <sheetName val="LS"/>
      <sheetName val="CS"/>
      <sheetName val="CS (2)"/>
      <sheetName val="leads"/>
      <sheetName val="f_slip"/>
      <sheetName val="1v600"/>
      <sheetName val="2v600"/>
      <sheetName val="3v600"/>
      <sheetName val="2v900"/>
      <sheetName val="3v900"/>
      <sheetName val="30mRdam"/>
      <sheetName val="v"/>
      <sheetName val="r"/>
      <sheetName val="Labour"/>
      <sheetName val="Material"/>
      <sheetName val="Plant &amp;  Machinery"/>
      <sheetName val="Iocount"/>
      <sheetName val="MRATES"/>
      <sheetName val="detls"/>
      <sheetName val="ESTIMATE"/>
      <sheetName val="RMR "/>
      <sheetName val="Data_Bit_I"/>
      <sheetName val="Mp-team 1"/>
      <sheetName val="Sheet9"/>
      <sheetName val="Lead"/>
      <sheetName val="RMR"/>
      <sheetName val="0000000000000"/>
      <sheetName val="Lead statement"/>
      <sheetName val="FF WRK"/>
      <sheetName val="Sheet1 (2)"/>
      <sheetName val="Lead-2014-15"/>
      <sheetName val="Specification"/>
      <sheetName val="sup dat"/>
      <sheetName val="Bridge Data 2005-06"/>
      <sheetName val="Specification report"/>
      <sheetName val="Road Detail Est."/>
      <sheetName val="MRoad data"/>
      <sheetName val="labour &amp; Centering"/>
      <sheetName val="hdpe-rates"/>
      <sheetName val="hdpe weights"/>
      <sheetName val="ssr-rates"/>
      <sheetName val="pvc-rates"/>
      <sheetName val="PVC weights"/>
      <sheetName val="mlead"/>
      <sheetName val="abs road"/>
      <sheetName val="R_Det"/>
      <sheetName val="Road data"/>
      <sheetName val="dBase"/>
      <sheetName val="work_sheet"/>
      <sheetName val="ABS"/>
      <sheetName val="Est_KB"/>
      <sheetName val="Sheet1"/>
      <sheetName val="Main sheet"/>
      <sheetName val="beam-reinft"/>
      <sheetName val="Sheet3"/>
      <sheetName val="Det.SC2"/>
      <sheetName val="maya"/>
      <sheetName val="labour-16-17"/>
      <sheetName val="INPUT-SHEET"/>
      <sheetName val="other rates"/>
      <sheetName val="Levels"/>
      <sheetName val="Bitumen trunk"/>
      <sheetName val="Feeder"/>
      <sheetName val="R99 etc"/>
      <sheetName val="Trunk unpaved"/>
      <sheetName val="Lookup"/>
      <sheetName val="Rates SSR 2008-09"/>
      <sheetName val="PRECAST lightconc-II"/>
      <sheetName val="FORM7"/>
      <sheetName val="DATA-BASE"/>
      <sheetName val="DATA-ABSTRACT"/>
      <sheetName val="coverpage"/>
      <sheetName val="Lead (Final)"/>
      <sheetName val="Data Road"/>
      <sheetName val="NonSSR"/>
      <sheetName val="Longitudinal"/>
      <sheetName val="m1"/>
      <sheetName val="l"/>
      <sheetName val="lead-st"/>
      <sheetName val="rdamdata"/>
      <sheetName val="p&amp;m"/>
      <sheetName val="Superstruc"/>
      <sheetName val="SSR07-08"/>
      <sheetName val="m"/>
      <sheetName val="59"/>
      <sheetName val="Lead (2)"/>
      <sheetName val="General"/>
      <sheetName val="culvert_(2)"/>
      <sheetName val="culvert_(3)"/>
      <sheetName val="CS_(2)"/>
      <sheetName val="Plant_&amp;__Machinery"/>
      <sheetName val="RMR_"/>
      <sheetName val="culvert_(2)1"/>
      <sheetName val="culvert_(3)1"/>
      <sheetName val="CS_(2)1"/>
      <sheetName val="Plant_&amp;__Machinery1"/>
      <sheetName val="RMR_1"/>
      <sheetName val="Data_Base"/>
      <sheetName val="C.D.Abs.Est."/>
      <sheetName val="C-data"/>
      <sheetName val="Publicbuilding"/>
      <sheetName val="HDPE"/>
      <sheetName val="Sheet2"/>
      <sheetName val="Design"/>
      <sheetName val="data existing_do not delete"/>
      <sheetName val="Mp-team_1"/>
      <sheetName val="Lead_statement"/>
      <sheetName val="FF_WRK"/>
      <sheetName val="Sheet1_(2)"/>
      <sheetName val="sup_dat"/>
      <sheetName val="Bridge_Data_2005-06"/>
      <sheetName val="Specification_report"/>
      <sheetName val="Road_Detail_Est_"/>
      <sheetName val="MRoad_data"/>
      <sheetName val="labour_&amp;_Centering"/>
      <sheetName val="hdpe_weights"/>
      <sheetName val="PVC_weights"/>
      <sheetName val="abs_road"/>
      <sheetName val="Road_data"/>
      <sheetName val="Det_SC2"/>
      <sheetName val="Main_sheet"/>
      <sheetName val="Rates_SSR_2008-09"/>
      <sheetName val="Bitumen_trunk"/>
      <sheetName val="R99_etc"/>
      <sheetName val="Trunk_unpaved"/>
      <sheetName val="Usage"/>
      <sheetName val="Common "/>
      <sheetName val="quarry"/>
      <sheetName val="GA"/>
      <sheetName val="WATER-HAMMER"/>
      <sheetName val="PS1"/>
      <sheetName val="PLAN_FEB97"/>
      <sheetName val="Nspt-smp-final-ORIGINAL"/>
      <sheetName val="Global factors"/>
      <sheetName val="Main"/>
      <sheetName val="GN-ST-10"/>
      <sheetName val="slab"/>
      <sheetName val="Staff Acco."/>
      <sheetName val="OverviewBarmer"/>
      <sheetName val="id"/>
      <sheetName val="basdat-f"/>
      <sheetName val="Lead sheet"/>
      <sheetName val="Data.F8.BTR"/>
      <sheetName val="lead charges"/>
      <sheetName val="not req 3"/>
      <sheetName val="temp-SDData (2)"/>
      <sheetName val="Sheet5"/>
      <sheetName val="FB - 1L"/>
      <sheetName val="TS memo"/>
      <sheetName val="Lead Chat"/>
      <sheetName val="Rd.Det.Est"/>
      <sheetName val="Data-2010-11"/>
      <sheetName val="index"/>
      <sheetName val="Rates"/>
      <sheetName val="int dia (2)"/>
      <sheetName val="DATA SHEET"/>
      <sheetName val="BTR"/>
      <sheetName val="SUMP1420KL@HW"/>
      <sheetName val="HDPE-pipe-rates"/>
      <sheetName val="pvc-pipe-rates"/>
      <sheetName val="RTS memo"/>
      <sheetName val="GenAbst"/>
      <sheetName val="Lead 2014-1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3">
          <cell r="A3" t="str">
            <v>Sno</v>
          </cell>
          <cell r="B3" t="str">
            <v>Lead</v>
          </cell>
          <cell r="C3">
            <v>0</v>
          </cell>
          <cell r="D3" t="str">
            <v>Earth</v>
          </cell>
          <cell r="E3" t="str">
            <v>Metal</v>
          </cell>
          <cell r="F3" t="str">
            <v>Bricks</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cell r="F8">
            <v>93.9</v>
          </cell>
        </row>
        <row r="9">
          <cell r="A9">
            <v>6</v>
          </cell>
          <cell r="B9">
            <v>1</v>
          </cell>
          <cell r="C9" t="str">
            <v>KM</v>
          </cell>
          <cell r="D9">
            <v>58</v>
          </cell>
          <cell r="E9">
            <v>67</v>
          </cell>
          <cell r="F9">
            <v>96.6</v>
          </cell>
        </row>
        <row r="10">
          <cell r="A10">
            <v>7</v>
          </cell>
          <cell r="B10">
            <v>2</v>
          </cell>
          <cell r="C10" t="str">
            <v>KM</v>
          </cell>
          <cell r="D10">
            <v>61</v>
          </cell>
          <cell r="E10">
            <v>69</v>
          </cell>
          <cell r="F10">
            <v>99.9</v>
          </cell>
        </row>
        <row r="11">
          <cell r="A11">
            <v>8</v>
          </cell>
          <cell r="B11">
            <v>3</v>
          </cell>
          <cell r="C11" t="str">
            <v>KM</v>
          </cell>
          <cell r="D11">
            <v>64</v>
          </cell>
          <cell r="E11">
            <v>72</v>
          </cell>
          <cell r="F11">
            <v>102.5</v>
          </cell>
        </row>
        <row r="12">
          <cell r="A12">
            <v>9</v>
          </cell>
          <cell r="B12">
            <v>4</v>
          </cell>
          <cell r="C12" t="str">
            <v>KM</v>
          </cell>
          <cell r="D12">
            <v>67</v>
          </cell>
          <cell r="E12">
            <v>75</v>
          </cell>
          <cell r="F12">
            <v>105.9</v>
          </cell>
        </row>
        <row r="13">
          <cell r="A13">
            <v>10</v>
          </cell>
          <cell r="B13">
            <v>5</v>
          </cell>
          <cell r="C13" t="str">
            <v>KM</v>
          </cell>
          <cell r="D13">
            <v>70</v>
          </cell>
          <cell r="E13">
            <v>78</v>
          </cell>
          <cell r="F13">
            <v>109.1</v>
          </cell>
        </row>
        <row r="14">
          <cell r="A14">
            <v>11</v>
          </cell>
          <cell r="B14">
            <v>6</v>
          </cell>
          <cell r="C14" t="str">
            <v>KM</v>
          </cell>
          <cell r="D14">
            <v>72</v>
          </cell>
          <cell r="E14">
            <v>82</v>
          </cell>
          <cell r="F14">
            <v>112.5</v>
          </cell>
        </row>
        <row r="15">
          <cell r="A15">
            <v>12</v>
          </cell>
          <cell r="B15">
            <v>7</v>
          </cell>
          <cell r="C15" t="str">
            <v>KM</v>
          </cell>
          <cell r="D15">
            <v>76</v>
          </cell>
          <cell r="E15">
            <v>84</v>
          </cell>
          <cell r="F15">
            <v>115.8</v>
          </cell>
        </row>
        <row r="16">
          <cell r="A16">
            <v>13</v>
          </cell>
          <cell r="B16">
            <v>8</v>
          </cell>
          <cell r="C16" t="str">
            <v>KM</v>
          </cell>
          <cell r="D16">
            <v>79</v>
          </cell>
          <cell r="E16">
            <v>86</v>
          </cell>
          <cell r="F16">
            <v>118.5</v>
          </cell>
        </row>
        <row r="17">
          <cell r="A17">
            <v>14</v>
          </cell>
          <cell r="B17">
            <v>9</v>
          </cell>
          <cell r="C17" t="str">
            <v>KM</v>
          </cell>
          <cell r="D17">
            <v>82</v>
          </cell>
          <cell r="E17">
            <v>90</v>
          </cell>
          <cell r="F17">
            <v>121.9</v>
          </cell>
        </row>
        <row r="18">
          <cell r="A18">
            <v>15</v>
          </cell>
          <cell r="B18">
            <v>10</v>
          </cell>
          <cell r="C18" t="str">
            <v>KM</v>
          </cell>
          <cell r="D18">
            <v>85</v>
          </cell>
          <cell r="E18">
            <v>92</v>
          </cell>
          <cell r="F18">
            <v>125.1</v>
          </cell>
        </row>
        <row r="19">
          <cell r="A19">
            <v>16</v>
          </cell>
          <cell r="B19">
            <v>11</v>
          </cell>
          <cell r="C19" t="str">
            <v>KM</v>
          </cell>
          <cell r="D19">
            <v>89</v>
          </cell>
          <cell r="E19">
            <v>95</v>
          </cell>
          <cell r="F19">
            <v>128.5</v>
          </cell>
        </row>
        <row r="20">
          <cell r="A20">
            <v>17</v>
          </cell>
          <cell r="B20">
            <v>12</v>
          </cell>
          <cell r="C20" t="str">
            <v>KM</v>
          </cell>
          <cell r="D20">
            <v>91</v>
          </cell>
          <cell r="E20">
            <v>99</v>
          </cell>
          <cell r="F20">
            <v>131.80000000000001</v>
          </cell>
        </row>
        <row r="21">
          <cell r="A21">
            <v>18</v>
          </cell>
          <cell r="B21">
            <v>13</v>
          </cell>
          <cell r="C21" t="str">
            <v>KM</v>
          </cell>
          <cell r="D21">
            <v>94</v>
          </cell>
          <cell r="E21">
            <v>102</v>
          </cell>
          <cell r="F21">
            <v>134.4</v>
          </cell>
        </row>
        <row r="22">
          <cell r="A22">
            <v>19</v>
          </cell>
          <cell r="B22">
            <v>14</v>
          </cell>
          <cell r="C22" t="str">
            <v>KM</v>
          </cell>
          <cell r="D22">
            <v>97</v>
          </cell>
          <cell r="E22">
            <v>105</v>
          </cell>
          <cell r="F22">
            <v>137.80000000000001</v>
          </cell>
        </row>
        <row r="23">
          <cell r="A23">
            <v>20</v>
          </cell>
          <cell r="B23">
            <v>15</v>
          </cell>
          <cell r="C23" t="str">
            <v>KM</v>
          </cell>
          <cell r="D23">
            <v>100</v>
          </cell>
          <cell r="E23">
            <v>107</v>
          </cell>
          <cell r="F23">
            <v>141.1</v>
          </cell>
        </row>
        <row r="24">
          <cell r="A24">
            <v>21</v>
          </cell>
          <cell r="B24">
            <v>16</v>
          </cell>
          <cell r="C24" t="str">
            <v>KM</v>
          </cell>
          <cell r="D24">
            <v>102</v>
          </cell>
          <cell r="E24">
            <v>110</v>
          </cell>
          <cell r="F24">
            <v>144.4</v>
          </cell>
        </row>
        <row r="25">
          <cell r="A25">
            <v>22</v>
          </cell>
          <cell r="B25">
            <v>17</v>
          </cell>
          <cell r="C25" t="str">
            <v>KM</v>
          </cell>
          <cell r="D25">
            <v>106</v>
          </cell>
          <cell r="E25">
            <v>113</v>
          </cell>
          <cell r="F25">
            <v>147.69999999999999</v>
          </cell>
        </row>
        <row r="26">
          <cell r="A26">
            <v>23</v>
          </cell>
          <cell r="B26">
            <v>18</v>
          </cell>
          <cell r="C26" t="str">
            <v>KM</v>
          </cell>
          <cell r="D26">
            <v>109</v>
          </cell>
          <cell r="E26">
            <v>116</v>
          </cell>
          <cell r="F26">
            <v>150.4</v>
          </cell>
        </row>
        <row r="27">
          <cell r="A27">
            <v>24</v>
          </cell>
          <cell r="B27">
            <v>19</v>
          </cell>
          <cell r="C27" t="str">
            <v>KM</v>
          </cell>
          <cell r="D27">
            <v>112</v>
          </cell>
          <cell r="E27">
            <v>118</v>
          </cell>
          <cell r="F27">
            <v>153.80000000000001</v>
          </cell>
        </row>
        <row r="28">
          <cell r="A28">
            <v>25</v>
          </cell>
          <cell r="B28">
            <v>20</v>
          </cell>
          <cell r="C28" t="str">
            <v>KM</v>
          </cell>
          <cell r="D28">
            <v>115</v>
          </cell>
          <cell r="E28">
            <v>122</v>
          </cell>
          <cell r="F28">
            <v>157.1</v>
          </cell>
        </row>
        <row r="29">
          <cell r="A29">
            <v>26</v>
          </cell>
          <cell r="B29">
            <v>21</v>
          </cell>
          <cell r="C29" t="str">
            <v>KM</v>
          </cell>
          <cell r="D29">
            <v>117.5</v>
          </cell>
          <cell r="E29">
            <v>125</v>
          </cell>
          <cell r="F29">
            <v>161.15</v>
          </cell>
        </row>
        <row r="30">
          <cell r="A30">
            <v>27</v>
          </cell>
          <cell r="B30">
            <v>22</v>
          </cell>
          <cell r="C30" t="str">
            <v>KM</v>
          </cell>
          <cell r="D30">
            <v>120</v>
          </cell>
          <cell r="E30">
            <v>128</v>
          </cell>
          <cell r="F30">
            <v>165.2</v>
          </cell>
        </row>
        <row r="31">
          <cell r="A31">
            <v>28</v>
          </cell>
          <cell r="B31">
            <v>23</v>
          </cell>
          <cell r="C31" t="str">
            <v>KM</v>
          </cell>
          <cell r="D31">
            <v>122.5</v>
          </cell>
          <cell r="E31">
            <v>131</v>
          </cell>
          <cell r="F31">
            <v>169.25</v>
          </cell>
        </row>
        <row r="32">
          <cell r="A32">
            <v>29</v>
          </cell>
          <cell r="B32">
            <v>24</v>
          </cell>
          <cell r="C32" t="str">
            <v>KM</v>
          </cell>
          <cell r="D32">
            <v>125</v>
          </cell>
          <cell r="E32">
            <v>134</v>
          </cell>
          <cell r="F32">
            <v>173.3</v>
          </cell>
        </row>
        <row r="33">
          <cell r="A33">
            <v>30</v>
          </cell>
          <cell r="B33">
            <v>25</v>
          </cell>
          <cell r="C33" t="str">
            <v>KM</v>
          </cell>
          <cell r="D33">
            <v>127.5</v>
          </cell>
          <cell r="E33">
            <v>137</v>
          </cell>
          <cell r="F33">
            <v>177.35</v>
          </cell>
        </row>
        <row r="34">
          <cell r="A34">
            <v>31</v>
          </cell>
          <cell r="B34">
            <v>26</v>
          </cell>
          <cell r="C34" t="str">
            <v>KM</v>
          </cell>
          <cell r="D34">
            <v>130</v>
          </cell>
          <cell r="E34">
            <v>140</v>
          </cell>
          <cell r="F34">
            <v>181.4</v>
          </cell>
        </row>
        <row r="35">
          <cell r="A35">
            <v>32</v>
          </cell>
          <cell r="B35">
            <v>27</v>
          </cell>
          <cell r="C35" t="str">
            <v>KM</v>
          </cell>
          <cell r="D35">
            <v>132.5</v>
          </cell>
          <cell r="E35">
            <v>143</v>
          </cell>
          <cell r="F35">
            <v>185.45</v>
          </cell>
        </row>
        <row r="36">
          <cell r="A36">
            <v>33</v>
          </cell>
          <cell r="B36">
            <v>28</v>
          </cell>
          <cell r="C36" t="str">
            <v>KM</v>
          </cell>
          <cell r="D36">
            <v>135</v>
          </cell>
          <cell r="E36">
            <v>146</v>
          </cell>
          <cell r="F36">
            <v>189.5</v>
          </cell>
        </row>
        <row r="37">
          <cell r="A37">
            <v>34</v>
          </cell>
          <cell r="B37">
            <v>29</v>
          </cell>
          <cell r="C37" t="str">
            <v>KM</v>
          </cell>
          <cell r="D37">
            <v>137.5</v>
          </cell>
          <cell r="E37">
            <v>149</v>
          </cell>
          <cell r="F37">
            <v>193.55</v>
          </cell>
        </row>
        <row r="38">
          <cell r="A38">
            <v>35</v>
          </cell>
          <cell r="B38">
            <v>30</v>
          </cell>
          <cell r="C38" t="str">
            <v>KM</v>
          </cell>
          <cell r="D38">
            <v>140</v>
          </cell>
          <cell r="E38">
            <v>152</v>
          </cell>
          <cell r="F38">
            <v>197.6</v>
          </cell>
        </row>
        <row r="39">
          <cell r="A39">
            <v>36</v>
          </cell>
          <cell r="B39">
            <v>31</v>
          </cell>
          <cell r="C39" t="str">
            <v>KM</v>
          </cell>
          <cell r="D39">
            <v>142.5</v>
          </cell>
          <cell r="E39">
            <v>155</v>
          </cell>
          <cell r="F39">
            <v>201.65</v>
          </cell>
        </row>
        <row r="40">
          <cell r="A40">
            <v>37</v>
          </cell>
          <cell r="B40">
            <v>32</v>
          </cell>
          <cell r="C40" t="str">
            <v>KM</v>
          </cell>
          <cell r="D40">
            <v>145</v>
          </cell>
          <cell r="E40">
            <v>158</v>
          </cell>
          <cell r="F40">
            <v>205.7</v>
          </cell>
        </row>
        <row r="41">
          <cell r="A41">
            <v>38</v>
          </cell>
          <cell r="B41">
            <v>33</v>
          </cell>
          <cell r="C41" t="str">
            <v>KM</v>
          </cell>
          <cell r="D41">
            <v>147.5</v>
          </cell>
          <cell r="E41">
            <v>161</v>
          </cell>
          <cell r="F41">
            <v>209.75</v>
          </cell>
        </row>
        <row r="42">
          <cell r="A42">
            <v>39</v>
          </cell>
          <cell r="B42">
            <v>34</v>
          </cell>
          <cell r="C42" t="str">
            <v>KM</v>
          </cell>
          <cell r="D42">
            <v>150</v>
          </cell>
          <cell r="E42">
            <v>164</v>
          </cell>
          <cell r="F42">
            <v>213.8</v>
          </cell>
        </row>
        <row r="43">
          <cell r="A43">
            <v>40</v>
          </cell>
          <cell r="B43">
            <v>35</v>
          </cell>
          <cell r="C43" t="str">
            <v>KM</v>
          </cell>
          <cell r="D43">
            <v>152.5</v>
          </cell>
          <cell r="E43">
            <v>167</v>
          </cell>
          <cell r="F43">
            <v>217.85</v>
          </cell>
        </row>
        <row r="44">
          <cell r="A44">
            <v>41</v>
          </cell>
          <cell r="B44">
            <v>36</v>
          </cell>
          <cell r="C44" t="str">
            <v>KM</v>
          </cell>
          <cell r="D44">
            <v>155</v>
          </cell>
          <cell r="E44">
            <v>170</v>
          </cell>
          <cell r="F44">
            <v>221.9</v>
          </cell>
        </row>
        <row r="45">
          <cell r="A45">
            <v>42</v>
          </cell>
          <cell r="B45">
            <v>37</v>
          </cell>
          <cell r="C45" t="str">
            <v>KM</v>
          </cell>
          <cell r="D45">
            <v>157.5</v>
          </cell>
          <cell r="E45">
            <v>173</v>
          </cell>
          <cell r="F45">
            <v>225.95</v>
          </cell>
        </row>
        <row r="46">
          <cell r="A46">
            <v>43</v>
          </cell>
          <cell r="B46">
            <v>38</v>
          </cell>
          <cell r="C46" t="str">
            <v>KM</v>
          </cell>
          <cell r="D46">
            <v>160</v>
          </cell>
          <cell r="E46">
            <v>176</v>
          </cell>
          <cell r="F46">
            <v>230</v>
          </cell>
        </row>
        <row r="47">
          <cell r="A47">
            <v>44</v>
          </cell>
          <cell r="B47">
            <v>39</v>
          </cell>
          <cell r="C47" t="str">
            <v>KM</v>
          </cell>
          <cell r="D47">
            <v>162.5</v>
          </cell>
          <cell r="E47">
            <v>179</v>
          </cell>
          <cell r="F47">
            <v>234.05</v>
          </cell>
        </row>
        <row r="48">
          <cell r="A48">
            <v>45</v>
          </cell>
          <cell r="B48">
            <v>40</v>
          </cell>
          <cell r="C48" t="str">
            <v>KM</v>
          </cell>
          <cell r="D48">
            <v>165</v>
          </cell>
          <cell r="E48">
            <v>182</v>
          </cell>
          <cell r="F48">
            <v>238.1</v>
          </cell>
        </row>
        <row r="49">
          <cell r="A49">
            <v>46</v>
          </cell>
          <cell r="B49">
            <v>41</v>
          </cell>
          <cell r="C49" t="str">
            <v>KM</v>
          </cell>
          <cell r="D49">
            <v>167.5</v>
          </cell>
          <cell r="E49">
            <v>185</v>
          </cell>
          <cell r="F49">
            <v>242.15</v>
          </cell>
        </row>
        <row r="50">
          <cell r="A50">
            <v>47</v>
          </cell>
          <cell r="B50">
            <v>42</v>
          </cell>
          <cell r="C50" t="str">
            <v>KM</v>
          </cell>
          <cell r="D50">
            <v>170</v>
          </cell>
          <cell r="E50">
            <v>188</v>
          </cell>
          <cell r="F50">
            <v>246.2</v>
          </cell>
        </row>
        <row r="51">
          <cell r="A51">
            <v>48</v>
          </cell>
          <cell r="B51">
            <v>43</v>
          </cell>
          <cell r="C51" t="str">
            <v>KM</v>
          </cell>
          <cell r="D51">
            <v>172.5</v>
          </cell>
          <cell r="E51">
            <v>191</v>
          </cell>
          <cell r="F51">
            <v>250.25</v>
          </cell>
        </row>
        <row r="52">
          <cell r="A52">
            <v>49</v>
          </cell>
          <cell r="B52">
            <v>44</v>
          </cell>
          <cell r="C52" t="str">
            <v>KM</v>
          </cell>
          <cell r="D52">
            <v>175</v>
          </cell>
          <cell r="E52">
            <v>194</v>
          </cell>
          <cell r="F52">
            <v>254.3</v>
          </cell>
        </row>
        <row r="53">
          <cell r="A53">
            <v>50</v>
          </cell>
          <cell r="B53">
            <v>45</v>
          </cell>
          <cell r="C53" t="str">
            <v>KM</v>
          </cell>
          <cell r="D53">
            <v>177.5</v>
          </cell>
          <cell r="E53">
            <v>197</v>
          </cell>
          <cell r="F53">
            <v>258.35000000000002</v>
          </cell>
        </row>
      </sheetData>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sheetData sheetId="115"/>
      <sheetData sheetId="116"/>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okup"/>
      <sheetName val="ESTIMATE"/>
      <sheetName val="Labour"/>
      <sheetName val="Material"/>
      <sheetName val="DATA-BASE"/>
      <sheetName val="Data"/>
      <sheetName val="DATA-ABSTRACT"/>
      <sheetName val="SUB-STN Bld Elec"/>
      <sheetName val="Secty Bld Elec"/>
      <sheetName val="G.Hostel-A elec"/>
      <sheetName val="G.Hostel-B elec"/>
      <sheetName val="K &amp; Dinning elec"/>
      <sheetName val="F. Housing-III &amp; IV elec)"/>
      <sheetName val="F. Housing-elec"/>
      <sheetName val="Principal qtrs- elec"/>
      <sheetName val="College - elec  "/>
      <sheetName val="El Data"/>
      <sheetName val="leads"/>
      <sheetName val="Lead"/>
      <sheetName val="HDPE-pipe-rates"/>
      <sheetName val="pvc-pipe-rates"/>
      <sheetName val="LEAD (old)"/>
      <sheetName val="MRate"/>
      <sheetName val="Data_Bit_I"/>
      <sheetName val="hdpe-rates"/>
      <sheetName val="hdpe weights"/>
      <sheetName val="ssr-rates"/>
      <sheetName val="pvc-rates"/>
      <sheetName val="PVC weights"/>
      <sheetName val="DATAS"/>
      <sheetName val="Plant &amp;  Machinery"/>
      <sheetName val="Road data"/>
      <sheetName val="Iocount"/>
      <sheetName val="dBase"/>
      <sheetName val="labour-16-17"/>
      <sheetName val="Sheet3"/>
      <sheetName val="Lead-2014-15"/>
      <sheetName val="labour &amp; Centering"/>
      <sheetName val="Sheet1 (2)"/>
      <sheetName val="RMR"/>
      <sheetName val="Bridge Data 2005-06"/>
      <sheetName val="Mp-team 1"/>
      <sheetName val="MRATES"/>
      <sheetName val="R_Det"/>
      <sheetName val="Road Detail Est."/>
      <sheetName val="Sheet5"/>
      <sheetName val="COLUMN"/>
      <sheetName val="Process"/>
      <sheetName val="m"/>
      <sheetName val="Publicbuilding"/>
      <sheetName val="Wordsdata"/>
      <sheetName val="Det.SC2"/>
      <sheetName val="Summary"/>
      <sheetName val="Gates and Pergola Data"/>
      <sheetName val="abs road"/>
      <sheetName val="Lead statement"/>
      <sheetName val="Estimate "/>
      <sheetName val="lead-st"/>
      <sheetName val="GF SB Ok "/>
      <sheetName val="DISCOUNT"/>
      <sheetName val="0000000000000"/>
      <sheetName val="Sheet9"/>
      <sheetName val="Rates"/>
      <sheetName val="PS1"/>
      <sheetName val="r"/>
      <sheetName val="l"/>
      <sheetName val="lead charges"/>
      <sheetName val="Specification"/>
      <sheetName val="Levels"/>
      <sheetName val="Cover"/>
      <sheetName val="C-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Data"/>
      <sheetName val="drain rm data"/>
      <sheetName val="LOWEST RATES"/>
      <sheetName val="leads"/>
      <sheetName val="drain_rm_data"/>
      <sheetName val="LOWEST_RATES"/>
      <sheetName val="drain_rm_data1"/>
      <sheetName val="LOWEST_RATES1"/>
      <sheetName val="Labour"/>
      <sheetName val="Material"/>
      <sheetName val="Plant &amp;  Machinery"/>
      <sheetName val="Lookup"/>
      <sheetName val="drain_rm_data2"/>
      <sheetName val="LOWEST_RATES2"/>
      <sheetName val="Plant_&amp;__Machinery"/>
      <sheetName val="ESTIMATE"/>
      <sheetName val="maya"/>
      <sheetName val="abs road"/>
      <sheetName val="Road data"/>
      <sheetName val="0000000000000"/>
      <sheetName val="R_Det"/>
      <sheetName val="Sheet1 (2)"/>
      <sheetName val="Data_Bit_I"/>
      <sheetName val="Sheet1"/>
      <sheetName val="v"/>
      <sheetName val="mlead"/>
      <sheetName val="r"/>
      <sheetName val="sectorwise"/>
      <sheetName val="Plant 㫨  Machinery"/>
      <sheetName val="Plant_㫨__Machinery"/>
      <sheetName val="banilad"/>
      <sheetName val="Quarry"/>
      <sheetName val="Pipe Areas"/>
      <sheetName val="Elc.Stnd.Data-18-19-final "/>
      <sheetName val="Nspt-smp-final-ORIGINAL"/>
      <sheetName val="Elc.Stnd.Data-17-18 "/>
      <sheetName val="Design_abf"/>
      <sheetName val="Rates"/>
      <sheetName val="Av.G Level"/>
      <sheetName val="Sheet2"/>
      <sheetName val="drain_rm_data3"/>
      <sheetName val="LOWEST_RATES3"/>
      <sheetName val="Plant_&amp;__Machinery1"/>
      <sheetName val="abs_road"/>
      <sheetName val="Road_data"/>
      <sheetName val="Sheet1_(2)"/>
      <sheetName val="MRATES"/>
      <sheetName val="GROUND"/>
      <sheetName val="SECOND"/>
      <sheetName val="Data 07-08 "/>
      <sheetName val="Rate Analysis"/>
      <sheetName val="CD Data"/>
      <sheetName val="steel SF (slab-2)"/>
      <sheetName val="Convey"/>
      <sheetName val="m"/>
      <sheetName val="COVER"/>
      <sheetName val="rdamdata"/>
      <sheetName val="lead-st"/>
      <sheetName val="Levels"/>
      <sheetName val="Road Detail Est."/>
      <sheetName val="HEAD"/>
      <sheetName val="Input"/>
      <sheetName val="data existing_do not delete"/>
      <sheetName val="drain_rm_data4"/>
      <sheetName val="LOWEST_RATES4"/>
      <sheetName val="Plant_&amp;__Machinery2"/>
      <sheetName val="abs_road1"/>
      <sheetName val="Road_data1"/>
      <sheetName val="elect."/>
      <sheetName val="DETAILED  BOQ"/>
      <sheetName val="hdpe weights"/>
      <sheetName val="HS 1 BPT (2)all bpts"/>
      <sheetName val="final abstract"/>
      <sheetName val="Elc.Stnd.Data-18-19"/>
      <sheetName val="Sheet3"/>
      <sheetName val="nodes"/>
      <sheetName val="ssr-rates"/>
      <sheetName val="ww-march-02"/>
      <sheetName val="labour &amp; Centering"/>
      <sheetName val="GA"/>
      <sheetName val="Flight-1"/>
      <sheetName val="l"/>
      <sheetName val="LEAD STATEMENT"/>
      <sheetName val="Elc.Stnd.Data-17-18-final "/>
      <sheetName val="Cut Off Statement"/>
      <sheetName val="Specification"/>
      <sheetName val="Road data.PS"/>
      <sheetName val="eligibilty"/>
      <sheetName val="RMR"/>
      <sheetName val="Lead-2014-15"/>
      <sheetName val="Sheet1_(2)1"/>
      <sheetName val="Plant_㫨__Machinery1"/>
      <sheetName val="Pipe_Areas"/>
      <sheetName val="Elc_Stnd_Data-18-19-final_"/>
      <sheetName val="Elc_Stnd_Data-17-18_"/>
      <sheetName val="Av_G_Level"/>
      <sheetName val="CD_Data"/>
      <sheetName val="Part-A"/>
      <sheetName val="coverpage"/>
      <sheetName val="habs-list"/>
      <sheetName val="int-Dia"/>
      <sheetName val="Lead 09-10"/>
      <sheetName val="detls"/>
      <sheetName val="Bitumen trunk"/>
      <sheetName val="Feeder"/>
      <sheetName val="R99 etc"/>
      <sheetName val="Trunk unpaved"/>
      <sheetName val="HDPE-pipe-rates"/>
      <sheetName val="pvc-pipe-rates"/>
      <sheetName val="DATA_PRG"/>
      <sheetName val="HS final-2"/>
      <sheetName val="FORM7"/>
      <sheetName val="Elc.data-20-21"/>
      <sheetName val="data- Civil"/>
      <sheetName val="2a.Est. Drainage System"/>
      <sheetName val="data- MS Gates &amp; Grills"/>
      <sheetName val="MS-Truss data"/>
      <sheetName val="SPT vs PHI"/>
      <sheetName val="Abs"/>
      <sheetName val="DATA-BASE"/>
      <sheetName val="DATA-ABSTRACT"/>
      <sheetName val="HS 30.04.2015.Final"/>
      <sheetName val="ID"/>
      <sheetName val="HDPE"/>
      <sheetName val="Sheet9"/>
      <sheetName val="HS 1"/>
      <sheetName val="zone-8"/>
      <sheetName val="MHNO_LEV"/>
      <sheetName val="ewst"/>
      <sheetName val="int-Dia-hdpe"/>
      <sheetName val="PVC"/>
      <sheetName val="Detailed"/>
      <sheetName val="Wordsdata"/>
      <sheetName val="segments-details"/>
      <sheetName val="int-Dia-pvc"/>
      <sheetName val="Sheet5"/>
      <sheetName val="Data o"/>
      <sheetName val="TS memo"/>
      <sheetName val="mlead "/>
      <sheetName val="data1"/>
      <sheetName val="dBase"/>
      <sheetName val="stone"/>
      <sheetName val="index"/>
      <sheetName val="PROCTOR"/>
      <sheetName val="narsib~1"/>
      <sheetName val="SUMP1420KL@HW"/>
      <sheetName val="Mp-team 1"/>
      <sheetName val="Staff Acco."/>
      <sheetName val="mas_hab"/>
      <sheetName val="3405-2014"/>
      <sheetName val="wh_data_R"/>
      <sheetName val="wh_data"/>
      <sheetName val="CPHEEO"/>
    </sheetNames>
    <sheetDataSet>
      <sheetData sheetId="0" refreshError="1">
        <row r="7">
          <cell r="N7">
            <v>2424</v>
          </cell>
        </row>
        <row r="9">
          <cell r="N9">
            <v>431.64499999999998</v>
          </cell>
        </row>
        <row r="26">
          <cell r="N26">
            <v>295.47500000000002</v>
          </cell>
        </row>
        <row r="28">
          <cell r="N28">
            <v>340.47500000000002</v>
          </cell>
        </row>
      </sheetData>
      <sheetData sheetId="1"/>
      <sheetData sheetId="2"/>
      <sheetData sheetId="3"/>
      <sheetData sheetId="4" refreshError="1"/>
      <sheetData sheetId="5"/>
      <sheetData sheetId="6"/>
      <sheetData sheetId="7"/>
      <sheetData sheetId="8"/>
      <sheetData sheetId="9" refreshError="1"/>
      <sheetData sheetId="10" refreshError="1"/>
      <sheetData sheetId="11" refreshError="1"/>
      <sheetData sheetId="12"/>
      <sheetData sheetId="13" refreshError="1"/>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Sheet1"/>
      <sheetName val="Data"/>
      <sheetName val="Lookup"/>
      <sheetName val="Material"/>
      <sheetName val="Plant &amp;  Machinery"/>
      <sheetName val="leads"/>
      <sheetName val="ESTIMATE"/>
      <sheetName val="Data_Bit_I"/>
      <sheetName val="Labour"/>
      <sheetName val="abs road"/>
      <sheetName val="Road data"/>
      <sheetName val="Levels"/>
    </sheetNames>
    <sheetDataSet>
      <sheetData sheetId="0">
        <row r="20">
          <cell r="O20">
            <v>330.6</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
      <sheetName val="DATA"/>
      <sheetName val="Lookup"/>
      <sheetName val="ESTIMATE"/>
      <sheetName val="materials"/>
      <sheetName val="PRECAST lightconc-II"/>
      <sheetName val="Data_Bit_I"/>
      <sheetName val="Lead(4380)"/>
      <sheetName val="leads"/>
      <sheetName val="Plant_&amp;__Machinery"/>
      <sheetName val="Summary_of_Rates"/>
      <sheetName val="Basic_Approach"/>
      <sheetName val="temp-SDData (2)"/>
      <sheetName val="OHSR Design"/>
      <sheetName val="Convey"/>
      <sheetName val="maya"/>
      <sheetName val="Plant_&amp;__Machinery3"/>
      <sheetName val="Summary_of_Rates3"/>
      <sheetName val="Basic_Approach3"/>
      <sheetName val="Plant_&amp;__Machinery1"/>
      <sheetName val="Summary_of_Rates1"/>
      <sheetName val="Basic_Approach1"/>
      <sheetName val="Plant_&amp;__Machinery2"/>
      <sheetName val="Summary_of_Rates2"/>
      <sheetName val="Basic_Approach2"/>
      <sheetName val="coverpage"/>
      <sheetName val="RMR"/>
      <sheetName val="Road data"/>
      <sheetName val="c.d.abs.est."/>
      <sheetName val="DATA_PRG"/>
      <sheetName val="Lead 09-10"/>
      <sheetName val="Existing"/>
      <sheetName val="Rates"/>
      <sheetName val="Sheet3"/>
      <sheetName val="Newabstract"/>
      <sheetName val="mas_hab"/>
      <sheetName val="abs road"/>
    </sheetNames>
    <sheetDataSet>
      <sheetData sheetId="0"/>
      <sheetData sheetId="1"/>
      <sheetData sheetId="2" refreshError="1">
        <row r="25">
          <cell r="G25" t="str">
            <v>Input Rate</v>
          </cell>
        </row>
        <row r="49">
          <cell r="G49" t="str">
            <v>Input Rate</v>
          </cell>
        </row>
      </sheetData>
      <sheetData sheetId="3"/>
      <sheetData sheetId="4" refreshError="1">
        <row r="21">
          <cell r="D21" t="str">
            <v>Input Rate</v>
          </cell>
        </row>
        <row r="22">
          <cell r="D22" t="str">
            <v>Input Rate</v>
          </cell>
        </row>
        <row r="24">
          <cell r="D24" t="str">
            <v>Input Rate</v>
          </cell>
        </row>
        <row r="25">
          <cell r="D25"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row r="5">
          <cell r="G5">
            <v>6328</v>
          </cell>
        </row>
        <row r="8">
          <cell r="G8">
            <v>120</v>
          </cell>
        </row>
        <row r="10">
          <cell r="G10">
            <v>692</v>
          </cell>
        </row>
        <row r="19">
          <cell r="G19">
            <v>230</v>
          </cell>
        </row>
        <row r="21">
          <cell r="G21">
            <v>1700</v>
          </cell>
        </row>
        <row r="24">
          <cell r="G24">
            <v>6328</v>
          </cell>
        </row>
        <row r="51">
          <cell r="G51">
            <v>754</v>
          </cell>
        </row>
      </sheetData>
      <sheetData sheetId="3" refreshError="1"/>
      <sheetData sheetId="4" refreshError="1">
        <row r="14">
          <cell r="D14" t="str">
            <v>Input Rate</v>
          </cell>
        </row>
        <row r="15">
          <cell r="D15" t="str">
            <v>Input Rate</v>
          </cell>
        </row>
        <row r="16">
          <cell r="D16" t="str">
            <v>Input Rate</v>
          </cell>
        </row>
        <row r="39">
          <cell r="D39" t="str">
            <v>Input Rate</v>
          </cell>
        </row>
        <row r="40">
          <cell r="D40" t="str">
            <v>Input Rate</v>
          </cell>
        </row>
        <row r="41">
          <cell r="D41" t="str">
            <v>Input Rate</v>
          </cell>
        </row>
        <row r="44">
          <cell r="D44" t="str">
            <v>Input Rate</v>
          </cell>
        </row>
        <row r="61">
          <cell r="D61" t="str">
            <v>Input Rate</v>
          </cell>
        </row>
        <row r="64">
          <cell r="D64" t="str">
            <v>Input Rate</v>
          </cell>
        </row>
        <row r="65">
          <cell r="D65" t="str">
            <v>Input Rate</v>
          </cell>
        </row>
        <row r="66">
          <cell r="D66" t="str">
            <v>Input Rate</v>
          </cell>
        </row>
        <row r="67">
          <cell r="D67" t="str">
            <v>Input Rate</v>
          </cell>
        </row>
        <row r="89">
          <cell r="D89" t="str">
            <v>Input Rate</v>
          </cell>
        </row>
        <row r="91">
          <cell r="D91" t="str">
            <v>Input Rate</v>
          </cell>
        </row>
        <row r="92">
          <cell r="D92" t="str">
            <v>Input Rate</v>
          </cell>
        </row>
        <row r="133">
          <cell r="D133" t="str">
            <v>Input Rate</v>
          </cell>
        </row>
        <row r="135">
          <cell r="D135"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veyance "/>
      <sheetName val="Civil-SOR"/>
      <sheetName val="ABS."/>
      <sheetName val="Abatract "/>
      <sheetName val="Dial.Civl"/>
      <sheetName val="CIVIL-Estimate"/>
      <sheetName val="Sheet2"/>
      <sheetName val="C-data"/>
      <sheetName val="WS-Estimate "/>
      <sheetName val="Estimate Ele."/>
      <sheetName val="HOSP-ELE-DET"/>
      <sheetName val="Elec-Datas"/>
      <sheetName val="Compound wall "/>
      <sheetName val="CC raod data"/>
      <sheetName val="CC ROAD."/>
      <sheetName val="Input"/>
      <sheetName val="LEAD"/>
      <sheetName val="Joinery"/>
      <sheetName val="WS-SoR"/>
      <sheetName val="WS SoR "/>
      <sheetName val="WS Data"/>
      <sheetName val="Sheet1"/>
      <sheetName val="Civil SoR"/>
      <sheetName val="Material"/>
      <sheetName val="Plant &amp;  Machinery"/>
      <sheetName val="p&amp;m"/>
      <sheetName val="comp-st(GEN)"/>
      <sheetName val="DATA"/>
      <sheetName val="Rates"/>
      <sheetName val="r"/>
      <sheetName val="leads"/>
      <sheetName val="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36">
          <cell r="D36">
            <v>0</v>
          </cell>
        </row>
      </sheetData>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Material"/>
      <sheetName val="Plant &amp;  Machinery"/>
      <sheetName val="Lead"/>
      <sheetName val="Leads"/>
      <sheetName val="Lookup"/>
      <sheetName val="Input"/>
      <sheetName val="ESTIMATE"/>
      <sheetName val="Labour"/>
      <sheetName val="Legal Risk Analysis"/>
      <sheetName val="elec-data"/>
      <sheetName val="DATA_PRG"/>
      <sheetName val="v"/>
      <sheetName val="r"/>
      <sheetName val="Data 07-08 "/>
      <sheetName val="abs road"/>
      <sheetName val="coverpage"/>
      <sheetName val="Road data"/>
      <sheetName val="Iocount"/>
      <sheetName val="Sheet1"/>
      <sheetName val="lead-st"/>
      <sheetName val="rdamdata"/>
      <sheetName val="Data_Bit_I"/>
      <sheetName val="p&amp;m"/>
      <sheetName val="Boq - Flats"/>
      <sheetName val="GEN-ABS Del"/>
      <sheetName val="Bitumen trunk"/>
      <sheetName val="Feeder"/>
      <sheetName val="R99 etc"/>
      <sheetName val="Trunk unpaved"/>
      <sheetName val="Data_Base"/>
      <sheetName val="Plant_&amp;__Machinery"/>
      <sheetName val="Legal_Risk_Analysis"/>
      <sheetName val="Data_07-08_"/>
      <sheetName val="abs_road"/>
      <sheetName val="Road_data"/>
      <sheetName val=" datas"/>
      <sheetName val="mas_hab"/>
      <sheetName val="Rates"/>
      <sheetName val="Lead-2014-15"/>
    </sheetNames>
    <sheetDataSet>
      <sheetData sheetId="0" refreshError="1">
        <row r="67">
          <cell r="H67">
            <v>1410.4611040000002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ilets"/>
      <sheetName val="Lead"/>
      <sheetName val="GAB"/>
      <sheetName val="Building"/>
      <sheetName val="Leads"/>
      <sheetName val="Datas"/>
      <sheetName val="DATA"/>
      <sheetName val="Material"/>
      <sheetName val="Plant &amp;  Machinery"/>
      <sheetName val="Rates"/>
      <sheetName val="Legal Risk Analysis"/>
      <sheetName val="RMR"/>
      <sheetName val="elec-data"/>
      <sheetName val="Input"/>
      <sheetName val="Rates SSR 2008-09"/>
      <sheetName val="abs road"/>
      <sheetName val="R_Det"/>
      <sheetName val="Road data"/>
      <sheetName val="mas_hab"/>
      <sheetName val="MRATES"/>
      <sheetName val="Sheet3"/>
      <sheetName val="data existing_do not delete"/>
      <sheetName val="Data_Bit_I"/>
      <sheetName val="p&amp;m"/>
      <sheetName val="Specification"/>
      <sheetName val="Labour"/>
      <sheetName val="Data 07-08 "/>
      <sheetName val="lead statement"/>
    </sheetNames>
    <sheetDataSet>
      <sheetData sheetId="0"/>
      <sheetData sheetId="1"/>
      <sheetData sheetId="2"/>
      <sheetData sheetId="3"/>
      <sheetData sheetId="4">
        <row r="13">
          <cell r="C13" t="str">
            <v>sand</v>
          </cell>
          <cell r="D13" t="str">
            <v>Metal</v>
          </cell>
        </row>
        <row r="14">
          <cell r="B14">
            <v>1</v>
          </cell>
          <cell r="C14">
            <v>20.115243</v>
          </cell>
          <cell r="D14">
            <v>17.684649</v>
          </cell>
        </row>
        <row r="15">
          <cell r="B15">
            <v>2</v>
          </cell>
          <cell r="C15">
            <v>28.161340199999994</v>
          </cell>
          <cell r="D15">
            <v>24.758508599999999</v>
          </cell>
        </row>
        <row r="16">
          <cell r="B16">
            <v>3</v>
          </cell>
          <cell r="C16">
            <v>37.548453600000002</v>
          </cell>
          <cell r="D16">
            <v>37.548453600000002</v>
          </cell>
        </row>
        <row r="17">
          <cell r="B17">
            <v>4</v>
          </cell>
          <cell r="C17">
            <v>45.5945508</v>
          </cell>
          <cell r="D17">
            <v>45.5945508</v>
          </cell>
        </row>
        <row r="18">
          <cell r="B18">
            <v>5</v>
          </cell>
          <cell r="C18">
            <v>53.640648000000013</v>
          </cell>
          <cell r="D18">
            <v>53.640648000000013</v>
          </cell>
        </row>
        <row r="19">
          <cell r="B19">
            <v>6</v>
          </cell>
          <cell r="C19">
            <v>61.69064800000001</v>
          </cell>
          <cell r="D19">
            <v>61.69064800000001</v>
          </cell>
        </row>
        <row r="20">
          <cell r="B20">
            <v>7</v>
          </cell>
          <cell r="C20">
            <v>69.740648000000007</v>
          </cell>
          <cell r="D20">
            <v>69.740648000000007</v>
          </cell>
        </row>
        <row r="21">
          <cell r="B21">
            <v>8</v>
          </cell>
          <cell r="C21">
            <v>77.790648000000004</v>
          </cell>
          <cell r="D21">
            <v>77.790648000000004</v>
          </cell>
        </row>
        <row r="22">
          <cell r="B22">
            <v>9</v>
          </cell>
          <cell r="C22">
            <v>85.840648000000002</v>
          </cell>
          <cell r="D22">
            <v>85.840648000000002</v>
          </cell>
        </row>
        <row r="23">
          <cell r="B23">
            <v>10</v>
          </cell>
          <cell r="C23">
            <v>93.890647999999999</v>
          </cell>
          <cell r="D23">
            <v>93.890647999999999</v>
          </cell>
        </row>
        <row r="24">
          <cell r="B24">
            <v>11</v>
          </cell>
          <cell r="C24">
            <v>101.940648</v>
          </cell>
          <cell r="D24">
            <v>101.940648</v>
          </cell>
        </row>
        <row r="25">
          <cell r="B25">
            <v>12</v>
          </cell>
          <cell r="C25">
            <v>109.99064799999999</v>
          </cell>
          <cell r="D25">
            <v>109.99064799999999</v>
          </cell>
        </row>
        <row r="26">
          <cell r="B26">
            <v>13</v>
          </cell>
          <cell r="C26">
            <v>118.04064799999999</v>
          </cell>
          <cell r="D26">
            <v>118.04064799999999</v>
          </cell>
        </row>
        <row r="27">
          <cell r="B27">
            <v>14</v>
          </cell>
          <cell r="C27">
            <v>126.09064799999999</v>
          </cell>
          <cell r="D27">
            <v>126.09064799999999</v>
          </cell>
        </row>
        <row r="28">
          <cell r="B28">
            <v>15</v>
          </cell>
          <cell r="C28">
            <v>134.140648</v>
          </cell>
          <cell r="D28">
            <v>134.140648</v>
          </cell>
        </row>
        <row r="29">
          <cell r="B29">
            <v>16</v>
          </cell>
          <cell r="C29">
            <v>142.19064800000001</v>
          </cell>
          <cell r="D29">
            <v>142.19064800000001</v>
          </cell>
        </row>
        <row r="30">
          <cell r="B30">
            <v>17</v>
          </cell>
          <cell r="C30">
            <v>150.24064800000002</v>
          </cell>
          <cell r="D30">
            <v>150.24064800000002</v>
          </cell>
        </row>
        <row r="31">
          <cell r="B31">
            <v>18</v>
          </cell>
          <cell r="C31">
            <v>158.29064800000003</v>
          </cell>
          <cell r="D31">
            <v>158.29064800000003</v>
          </cell>
        </row>
        <row r="32">
          <cell r="B32">
            <v>19</v>
          </cell>
          <cell r="C32">
            <v>166.34064800000004</v>
          </cell>
          <cell r="D32">
            <v>166.34064800000004</v>
          </cell>
        </row>
        <row r="33">
          <cell r="B33">
            <v>20</v>
          </cell>
          <cell r="C33">
            <v>174.39064800000006</v>
          </cell>
          <cell r="D33">
            <v>174.39064800000006</v>
          </cell>
        </row>
        <row r="34">
          <cell r="B34">
            <v>21</v>
          </cell>
          <cell r="C34">
            <v>182.44064800000007</v>
          </cell>
          <cell r="D34">
            <v>182.44064800000007</v>
          </cell>
        </row>
        <row r="35">
          <cell r="B35">
            <v>22</v>
          </cell>
          <cell r="C35">
            <v>190.49064800000008</v>
          </cell>
          <cell r="D35">
            <v>190.49064800000008</v>
          </cell>
        </row>
        <row r="36">
          <cell r="B36">
            <v>23</v>
          </cell>
          <cell r="C36">
            <v>198.54064800000009</v>
          </cell>
          <cell r="D36">
            <v>198.54064800000009</v>
          </cell>
        </row>
        <row r="37">
          <cell r="B37">
            <v>24</v>
          </cell>
          <cell r="C37">
            <v>206.5906480000001</v>
          </cell>
          <cell r="D37">
            <v>206.5906480000001</v>
          </cell>
        </row>
        <row r="38">
          <cell r="B38">
            <v>25</v>
          </cell>
          <cell r="C38">
            <v>214.64064800000011</v>
          </cell>
          <cell r="D38">
            <v>214.64064800000011</v>
          </cell>
        </row>
        <row r="39">
          <cell r="B39">
            <v>26</v>
          </cell>
          <cell r="C39">
            <v>222.69064800000012</v>
          </cell>
          <cell r="D39">
            <v>222.69064800000012</v>
          </cell>
        </row>
        <row r="40">
          <cell r="B40">
            <v>27</v>
          </cell>
          <cell r="C40">
            <v>230.74064800000014</v>
          </cell>
          <cell r="D40">
            <v>230.74064800000014</v>
          </cell>
        </row>
        <row r="41">
          <cell r="B41">
            <v>28</v>
          </cell>
          <cell r="C41">
            <v>238.79064800000015</v>
          </cell>
          <cell r="D41">
            <v>238.79064800000015</v>
          </cell>
        </row>
        <row r="42">
          <cell r="B42">
            <v>29</v>
          </cell>
          <cell r="C42">
            <v>246.84064800000016</v>
          </cell>
          <cell r="D42">
            <v>246.84064800000016</v>
          </cell>
        </row>
        <row r="43">
          <cell r="B43">
            <v>30</v>
          </cell>
          <cell r="C43">
            <v>254.89064800000017</v>
          </cell>
          <cell r="D43">
            <v>254.89064800000017</v>
          </cell>
        </row>
        <row r="44">
          <cell r="B44">
            <v>31</v>
          </cell>
          <cell r="C44">
            <v>261.60064800000015</v>
          </cell>
          <cell r="D44">
            <v>261.60064800000015</v>
          </cell>
        </row>
        <row r="45">
          <cell r="B45">
            <v>32</v>
          </cell>
          <cell r="C45">
            <v>268.31064800000013</v>
          </cell>
          <cell r="D45">
            <v>268.31064800000013</v>
          </cell>
        </row>
        <row r="46">
          <cell r="B46">
            <v>33</v>
          </cell>
          <cell r="C46">
            <v>275.02064800000011</v>
          </cell>
          <cell r="D46">
            <v>275.02064800000011</v>
          </cell>
        </row>
        <row r="47">
          <cell r="B47">
            <v>34</v>
          </cell>
          <cell r="C47">
            <v>281.73064800000009</v>
          </cell>
          <cell r="D47">
            <v>281.73064800000009</v>
          </cell>
        </row>
        <row r="48">
          <cell r="B48">
            <v>35</v>
          </cell>
          <cell r="C48">
            <v>288.44064800000007</v>
          </cell>
          <cell r="D48">
            <v>288.44064800000007</v>
          </cell>
        </row>
        <row r="49">
          <cell r="B49">
            <v>36</v>
          </cell>
          <cell r="C49">
            <v>295.15064800000005</v>
          </cell>
          <cell r="D49">
            <v>295.15064800000005</v>
          </cell>
        </row>
        <row r="50">
          <cell r="B50">
            <v>37</v>
          </cell>
          <cell r="C50">
            <v>301.86064800000003</v>
          </cell>
          <cell r="D50">
            <v>301.86064800000003</v>
          </cell>
        </row>
        <row r="51">
          <cell r="B51">
            <v>38</v>
          </cell>
          <cell r="C51">
            <v>308.57064800000001</v>
          </cell>
          <cell r="D51">
            <v>308.57064800000001</v>
          </cell>
        </row>
        <row r="52">
          <cell r="B52">
            <v>39</v>
          </cell>
          <cell r="C52">
            <v>315.28064799999999</v>
          </cell>
          <cell r="D52">
            <v>315.28064799999999</v>
          </cell>
        </row>
        <row r="53">
          <cell r="B53">
            <v>40</v>
          </cell>
          <cell r="C53">
            <v>321.99064799999996</v>
          </cell>
          <cell r="D53">
            <v>321.99064799999996</v>
          </cell>
        </row>
        <row r="54">
          <cell r="B54">
            <v>41</v>
          </cell>
          <cell r="C54">
            <v>328.70064799999994</v>
          </cell>
          <cell r="D54">
            <v>328.70064799999994</v>
          </cell>
        </row>
        <row r="55">
          <cell r="B55">
            <v>42</v>
          </cell>
          <cell r="C55">
            <v>335.41064799999992</v>
          </cell>
          <cell r="D55">
            <v>335.41064799999992</v>
          </cell>
        </row>
        <row r="56">
          <cell r="B56">
            <v>43</v>
          </cell>
          <cell r="C56">
            <v>342.1206479999999</v>
          </cell>
          <cell r="D56">
            <v>342.1206479999999</v>
          </cell>
        </row>
        <row r="57">
          <cell r="B57">
            <v>44</v>
          </cell>
          <cell r="C57">
            <v>348.83064799999988</v>
          </cell>
          <cell r="D57">
            <v>348.83064799999988</v>
          </cell>
        </row>
        <row r="58">
          <cell r="B58">
            <v>45</v>
          </cell>
          <cell r="C58">
            <v>355.54064799999986</v>
          </cell>
          <cell r="D58">
            <v>355.54064799999986</v>
          </cell>
        </row>
        <row r="59">
          <cell r="B59">
            <v>46</v>
          </cell>
          <cell r="C59">
            <v>362.25064799999984</v>
          </cell>
          <cell r="D59">
            <v>362.25064799999984</v>
          </cell>
        </row>
        <row r="60">
          <cell r="B60">
            <v>47</v>
          </cell>
          <cell r="C60">
            <v>368.96064799999982</v>
          </cell>
          <cell r="D60">
            <v>368.96064799999982</v>
          </cell>
        </row>
        <row r="61">
          <cell r="B61">
            <v>48</v>
          </cell>
          <cell r="C61">
            <v>375.6706479999998</v>
          </cell>
          <cell r="D61">
            <v>375.6706479999998</v>
          </cell>
        </row>
        <row r="62">
          <cell r="B62">
            <v>49</v>
          </cell>
          <cell r="C62">
            <v>382.38064799999978</v>
          </cell>
          <cell r="D62">
            <v>382.38064799999978</v>
          </cell>
        </row>
        <row r="63">
          <cell r="B63">
            <v>50</v>
          </cell>
          <cell r="C63">
            <v>389.09064799999976</v>
          </cell>
          <cell r="D63">
            <v>389.09064799999976</v>
          </cell>
        </row>
        <row r="64">
          <cell r="B64">
            <v>51</v>
          </cell>
          <cell r="C64">
            <v>395.80064799999974</v>
          </cell>
          <cell r="D64">
            <v>395.80064799999974</v>
          </cell>
        </row>
        <row r="65">
          <cell r="B65">
            <v>52</v>
          </cell>
          <cell r="C65">
            <v>402.51064799999972</v>
          </cell>
          <cell r="D65">
            <v>402.51064799999972</v>
          </cell>
        </row>
        <row r="66">
          <cell r="B66">
            <v>53</v>
          </cell>
          <cell r="C66">
            <v>409.2206479999997</v>
          </cell>
          <cell r="D66">
            <v>409.2206479999997</v>
          </cell>
        </row>
        <row r="67">
          <cell r="B67">
            <v>54</v>
          </cell>
          <cell r="C67">
            <v>415.93064799999968</v>
          </cell>
          <cell r="D67">
            <v>415.93064799999968</v>
          </cell>
        </row>
        <row r="68">
          <cell r="B68">
            <v>55</v>
          </cell>
          <cell r="C68">
            <v>422.64064799999966</v>
          </cell>
          <cell r="D68">
            <v>422.64064799999966</v>
          </cell>
        </row>
        <row r="69">
          <cell r="B69">
            <v>56</v>
          </cell>
          <cell r="C69">
            <v>429.35064799999964</v>
          </cell>
          <cell r="D69">
            <v>429.35064799999964</v>
          </cell>
        </row>
        <row r="70">
          <cell r="B70">
            <v>57</v>
          </cell>
          <cell r="C70">
            <v>436.06064799999962</v>
          </cell>
          <cell r="D70">
            <v>436.06064799999962</v>
          </cell>
        </row>
        <row r="71">
          <cell r="B71">
            <v>58</v>
          </cell>
          <cell r="C71">
            <v>442.7706479999996</v>
          </cell>
          <cell r="D71">
            <v>442.7706479999996</v>
          </cell>
        </row>
        <row r="72">
          <cell r="B72">
            <v>59</v>
          </cell>
          <cell r="C72">
            <v>449.48064799999958</v>
          </cell>
          <cell r="D72">
            <v>449.48064799999958</v>
          </cell>
        </row>
        <row r="73">
          <cell r="B73">
            <v>60</v>
          </cell>
          <cell r="C73">
            <v>456.19064799999956</v>
          </cell>
          <cell r="D73">
            <v>456.19064799999956</v>
          </cell>
        </row>
        <row r="74">
          <cell r="B74">
            <v>61</v>
          </cell>
          <cell r="C74">
            <v>462.90064799999953</v>
          </cell>
          <cell r="D74">
            <v>462.90064799999953</v>
          </cell>
        </row>
        <row r="75">
          <cell r="B75">
            <v>62</v>
          </cell>
          <cell r="C75">
            <v>469.61064799999951</v>
          </cell>
          <cell r="D75">
            <v>469.61064799999951</v>
          </cell>
        </row>
        <row r="76">
          <cell r="B76">
            <v>63</v>
          </cell>
          <cell r="C76">
            <v>476.32064799999949</v>
          </cell>
          <cell r="D76">
            <v>476.32064799999949</v>
          </cell>
        </row>
        <row r="77">
          <cell r="B77">
            <v>64</v>
          </cell>
          <cell r="C77">
            <v>483.03064799999947</v>
          </cell>
          <cell r="D77">
            <v>483.03064799999947</v>
          </cell>
        </row>
        <row r="78">
          <cell r="B78">
            <v>65</v>
          </cell>
          <cell r="C78">
            <v>489.74064799999945</v>
          </cell>
          <cell r="D78">
            <v>489.74064799999945</v>
          </cell>
        </row>
        <row r="79">
          <cell r="B79">
            <v>66</v>
          </cell>
          <cell r="C79">
            <v>496.45064799999943</v>
          </cell>
          <cell r="D79">
            <v>496.45064799999943</v>
          </cell>
        </row>
        <row r="80">
          <cell r="B80">
            <v>67</v>
          </cell>
          <cell r="C80">
            <v>503.16064799999941</v>
          </cell>
          <cell r="D80">
            <v>503.16064799999941</v>
          </cell>
        </row>
        <row r="81">
          <cell r="B81">
            <v>68</v>
          </cell>
          <cell r="C81">
            <v>509.87064799999939</v>
          </cell>
          <cell r="D81">
            <v>509.87064799999939</v>
          </cell>
        </row>
        <row r="82">
          <cell r="B82">
            <v>69</v>
          </cell>
          <cell r="C82">
            <v>516.58064799999943</v>
          </cell>
          <cell r="D82">
            <v>516.58064799999943</v>
          </cell>
        </row>
        <row r="83">
          <cell r="B83">
            <v>70</v>
          </cell>
          <cell r="C83">
            <v>523.29064799999946</v>
          </cell>
          <cell r="D83">
            <v>523.29064799999946</v>
          </cell>
        </row>
        <row r="84">
          <cell r="B84">
            <v>71</v>
          </cell>
          <cell r="C84">
            <v>530.0006479999995</v>
          </cell>
          <cell r="D84">
            <v>530.0006479999995</v>
          </cell>
        </row>
        <row r="85">
          <cell r="B85">
            <v>72</v>
          </cell>
          <cell r="C85">
            <v>536.71064799999954</v>
          </cell>
          <cell r="D85">
            <v>536.71064799999954</v>
          </cell>
        </row>
        <row r="86">
          <cell r="B86">
            <v>73</v>
          </cell>
          <cell r="C86">
            <v>543.42064799999957</v>
          </cell>
          <cell r="D86">
            <v>543.42064799999957</v>
          </cell>
        </row>
        <row r="87">
          <cell r="B87">
            <v>74</v>
          </cell>
          <cell r="C87">
            <v>550.13064799999961</v>
          </cell>
          <cell r="D87">
            <v>550.13064799999961</v>
          </cell>
        </row>
        <row r="88">
          <cell r="B88">
            <v>75</v>
          </cell>
          <cell r="C88">
            <v>556.84064799999965</v>
          </cell>
          <cell r="D88">
            <v>556.84064799999965</v>
          </cell>
        </row>
        <row r="89">
          <cell r="B89">
            <v>76</v>
          </cell>
          <cell r="C89">
            <v>563.55064799999968</v>
          </cell>
          <cell r="D89">
            <v>563.55064799999968</v>
          </cell>
        </row>
        <row r="90">
          <cell r="B90">
            <v>77</v>
          </cell>
          <cell r="C90">
            <v>570.26064799999972</v>
          </cell>
          <cell r="D90">
            <v>570.26064799999972</v>
          </cell>
        </row>
        <row r="91">
          <cell r="B91">
            <v>78</v>
          </cell>
          <cell r="C91">
            <v>576.97064799999976</v>
          </cell>
          <cell r="D91">
            <v>576.97064799999976</v>
          </cell>
        </row>
        <row r="92">
          <cell r="B92">
            <v>79</v>
          </cell>
          <cell r="C92">
            <v>583.68064799999979</v>
          </cell>
          <cell r="D92">
            <v>583.68064799999979</v>
          </cell>
        </row>
        <row r="93">
          <cell r="B93">
            <v>80</v>
          </cell>
          <cell r="C93">
            <v>590.39064799999983</v>
          </cell>
          <cell r="D93">
            <v>590.39064799999983</v>
          </cell>
        </row>
        <row r="94">
          <cell r="B94">
            <v>81</v>
          </cell>
          <cell r="C94">
            <v>597.10064799999986</v>
          </cell>
          <cell r="D94">
            <v>597.10064799999986</v>
          </cell>
        </row>
        <row r="95">
          <cell r="B95">
            <v>82</v>
          </cell>
          <cell r="C95">
            <v>603.8106479999999</v>
          </cell>
          <cell r="D95">
            <v>603.8106479999999</v>
          </cell>
        </row>
        <row r="96">
          <cell r="B96">
            <v>83</v>
          </cell>
          <cell r="C96">
            <v>610.52064799999994</v>
          </cell>
          <cell r="D96">
            <v>610.52064799999994</v>
          </cell>
        </row>
        <row r="97">
          <cell r="B97">
            <v>84</v>
          </cell>
          <cell r="C97">
            <v>617.23064799999997</v>
          </cell>
          <cell r="D97">
            <v>617.23064799999997</v>
          </cell>
        </row>
        <row r="98">
          <cell r="B98">
            <v>85</v>
          </cell>
          <cell r="C98">
            <v>623.94064800000001</v>
          </cell>
          <cell r="D98">
            <v>623.94064800000001</v>
          </cell>
        </row>
        <row r="99">
          <cell r="B99">
            <v>86</v>
          </cell>
          <cell r="C99">
            <v>630.65064800000005</v>
          </cell>
          <cell r="D99">
            <v>630.65064800000005</v>
          </cell>
        </row>
        <row r="100">
          <cell r="B100">
            <v>87</v>
          </cell>
          <cell r="C100">
            <v>637.36064800000008</v>
          </cell>
          <cell r="D100">
            <v>637.36064800000008</v>
          </cell>
        </row>
        <row r="101">
          <cell r="B101">
            <v>88</v>
          </cell>
          <cell r="C101">
            <v>644.07064800000012</v>
          </cell>
          <cell r="D101">
            <v>644.07064800000012</v>
          </cell>
        </row>
        <row r="102">
          <cell r="B102">
            <v>89</v>
          </cell>
          <cell r="C102">
            <v>650.78064800000016</v>
          </cell>
          <cell r="D102">
            <v>650.78064800000016</v>
          </cell>
        </row>
        <row r="103">
          <cell r="B103">
            <v>90</v>
          </cell>
          <cell r="C103">
            <v>657.49064800000019</v>
          </cell>
          <cell r="D103">
            <v>657.49064800000019</v>
          </cell>
        </row>
        <row r="104">
          <cell r="B104">
            <v>91</v>
          </cell>
          <cell r="C104">
            <v>664.20064800000023</v>
          </cell>
          <cell r="D104">
            <v>664.20064800000023</v>
          </cell>
        </row>
        <row r="105">
          <cell r="B105">
            <v>92</v>
          </cell>
          <cell r="C105">
            <v>670.91064800000026</v>
          </cell>
          <cell r="D105">
            <v>670.91064800000026</v>
          </cell>
        </row>
        <row r="106">
          <cell r="B106">
            <v>93</v>
          </cell>
          <cell r="C106">
            <v>677.6206480000003</v>
          </cell>
          <cell r="D106">
            <v>677.6206480000003</v>
          </cell>
        </row>
        <row r="107">
          <cell r="B107">
            <v>94</v>
          </cell>
          <cell r="C107">
            <v>684.33064800000034</v>
          </cell>
          <cell r="D107">
            <v>684.33064800000034</v>
          </cell>
        </row>
        <row r="108">
          <cell r="B108">
            <v>95</v>
          </cell>
          <cell r="C108">
            <v>691.04064800000037</v>
          </cell>
          <cell r="D108">
            <v>691.04064800000037</v>
          </cell>
        </row>
        <row r="109">
          <cell r="B109">
            <v>96</v>
          </cell>
          <cell r="C109">
            <v>697.75064800000041</v>
          </cell>
          <cell r="D109">
            <v>697.75064800000041</v>
          </cell>
        </row>
        <row r="110">
          <cell r="B110">
            <v>97</v>
          </cell>
          <cell r="C110">
            <v>704.46064800000045</v>
          </cell>
          <cell r="D110">
            <v>704.46064800000045</v>
          </cell>
        </row>
        <row r="111">
          <cell r="B111">
            <v>98</v>
          </cell>
          <cell r="C111">
            <v>711.17064800000048</v>
          </cell>
          <cell r="D111">
            <v>711.17064800000048</v>
          </cell>
        </row>
        <row r="112">
          <cell r="B112">
            <v>99</v>
          </cell>
          <cell r="C112">
            <v>717.88064800000052</v>
          </cell>
          <cell r="D112">
            <v>717.88064800000052</v>
          </cell>
        </row>
        <row r="113">
          <cell r="B113">
            <v>100</v>
          </cell>
          <cell r="C113">
            <v>724.59064800000056</v>
          </cell>
          <cell r="D113">
            <v>724.59064800000056</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_PRG"/>
      <sheetName val="SPECIFICATION"/>
      <sheetName val="COMMUNITY_HALL_ESTT22"/>
      <sheetName val="COMM_HALL_3LAKHS"/>
      <sheetName val="PLAN"/>
      <sheetName val="DATA_TEMP(MC)"/>
      <sheetName val="Sheet5"/>
      <sheetName val="v"/>
      <sheetName val="r"/>
      <sheetName val="Lead"/>
      <sheetName val="Data"/>
      <sheetName val="Sheet1"/>
      <sheetName val="leads"/>
      <sheetName val="DI"/>
      <sheetName val="HDPE"/>
      <sheetName val="pvc"/>
      <sheetName val="MRATES"/>
      <sheetName val="rdamdata"/>
      <sheetName val="SPT vs PHI"/>
      <sheetName val="final abstract"/>
      <sheetName val="bom"/>
      <sheetName val="Levels"/>
      <sheetName val="Labour"/>
      <sheetName val="Material"/>
      <sheetName val="Plant &amp;  Machinery"/>
      <sheetName val="GF SB Ok "/>
      <sheetName val="pvc_basic"/>
      <sheetName val="mlead"/>
      <sheetName val="abs road"/>
      <sheetName val="Abs_CD_2"/>
      <sheetName val="coverpage"/>
      <sheetName val="RMR"/>
      <sheetName val="road est"/>
      <sheetName val="Road data"/>
      <sheetName val="ECV"/>
      <sheetName val="m"/>
      <sheetName val="lead-st"/>
      <sheetName val="Lead statement"/>
      <sheetName val="Works"/>
      <sheetName val="General"/>
      <sheetName val="Data.F8.BTR"/>
      <sheetName val="civ data"/>
      <sheetName val="R_Det"/>
      <sheetName val="BHANDUP"/>
    </sheetNames>
    <sheetDataSet>
      <sheetData sheetId="0" refreshError="1">
        <row r="245">
          <cell r="H245">
            <v>892.697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M.Books "/>
      <sheetName val="CM Consumption "/>
      <sheetName val="M.Dates"/>
      <sheetName val="Sheet1"/>
      <sheetName val="Cover page"/>
      <sheetName val="Total"/>
      <sheetName val="1st bill before 94 GO "/>
      <sheetName val="1st bill Club "/>
      <sheetName val="1st bill 94 GO"/>
      <sheetName val="Rates 2006-07"/>
      <sheetName val="2nd bill "/>
      <sheetName val="LEAD 06-07"/>
      <sheetName val="3rd bill"/>
      <sheetName val="Rates 2007-08"/>
      <sheetName val="4th bill "/>
      <sheetName val="LEAD 07-08"/>
      <sheetName val="Data 07-08 "/>
      <sheetName val="LEAD 08-09"/>
      <sheetName val="Data 08-09"/>
      <sheetName val="Rates SSR 2008-09"/>
      <sheetName val="mas_hab"/>
      <sheetName val="Leads"/>
      <sheetName val="DATA"/>
      <sheetName val="RMR"/>
      <sheetName val="Input"/>
      <sheetName val="Lead"/>
      <sheetName val="Material"/>
      <sheetName val="Plant &amp;  Machinery"/>
      <sheetName val="MRATES"/>
      <sheetName val="Legal Risk Analysi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60">
          <cell r="I60">
            <v>188</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5 (2)"/>
      <sheetName val="Sheet5"/>
      <sheetName val="GS"/>
      <sheetName val="TS"/>
      <sheetName val="Estimate"/>
      <sheetName val="BTR"/>
      <sheetName val="RMR"/>
      <sheetName val="Road data"/>
      <sheetName val="Hire charges"/>
      <sheetName val="Rates SSR 2008-09"/>
      <sheetName val="mas_hab"/>
      <sheetName val="Leads"/>
      <sheetName val="MRATES"/>
      <sheetName val="Levels"/>
      <sheetName val="DATA"/>
      <sheetName val="Sheet3"/>
      <sheetName val="r"/>
      <sheetName val="l"/>
      <sheetName val="Material"/>
      <sheetName val="Plant &amp;  Machinery"/>
      <sheetName val="80-100 (P)"/>
    </sheetNames>
    <sheetDataSet>
      <sheetData sheetId="0"/>
      <sheetData sheetId="1"/>
      <sheetData sheetId="2"/>
      <sheetData sheetId="3"/>
      <sheetData sheetId="4"/>
      <sheetData sheetId="5"/>
      <sheetData sheetId="6"/>
      <sheetData sheetId="7"/>
      <sheetData sheetId="8">
        <row r="30">
          <cell r="F30">
            <v>43000</v>
          </cell>
        </row>
      </sheetData>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5 (2)"/>
      <sheetName val="Sheet5"/>
      <sheetName val="GS"/>
      <sheetName val="TS"/>
      <sheetName val="Estimate"/>
      <sheetName val="BTR"/>
      <sheetName val="RMR"/>
      <sheetName val="Road data"/>
      <sheetName val="Hire charges"/>
      <sheetName val="Leads"/>
      <sheetName val="MRATES"/>
      <sheetName val="Rates SSR 2008-09"/>
      <sheetName val="Specification"/>
      <sheetName val="Material"/>
      <sheetName val="Plant &amp;  Machinery"/>
      <sheetName val="mas_hab"/>
      <sheetName val="DATA"/>
      <sheetName val="Legal Risk Analysis"/>
      <sheetName val="Rates"/>
      <sheetName val="Lead statement"/>
      <sheetName val="Labour _ Plant"/>
      <sheetName val="v"/>
      <sheetName val="Labour"/>
      <sheetName val="r"/>
      <sheetName val="l"/>
      <sheetName val="Sheet1 (2)"/>
      <sheetName val="Sheet3"/>
      <sheetName val="data existing_do not delete"/>
      <sheetName val="Data_Base"/>
      <sheetName val="80-100 (P)"/>
      <sheetName val="Data_Bit_I"/>
      <sheetName val="LEAD.2014-15 West"/>
      <sheetName val="SSR 2014-15 Rates"/>
    </sheetNames>
    <sheetDataSet>
      <sheetData sheetId="0"/>
      <sheetData sheetId="1"/>
      <sheetData sheetId="2"/>
      <sheetData sheetId="3"/>
      <sheetData sheetId="4"/>
      <sheetData sheetId="5"/>
      <sheetData sheetId="6"/>
      <sheetData sheetId="7"/>
      <sheetData sheetId="8">
        <row r="30">
          <cell r="F30">
            <v>43000</v>
          </cell>
        </row>
      </sheetData>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Com.wall"/>
      <sheetName val="CC"/>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 val="Sheet1"/>
      <sheetName val="r"/>
      <sheetName val="l"/>
      <sheetName val="Specification"/>
      <sheetName val="RMR"/>
      <sheetName val="Rates SSR 2008-09"/>
      <sheetName val="Sheet3"/>
      <sheetName val="leads"/>
      <sheetName val="Levels"/>
      <sheetName val="mas_hab"/>
      <sheetName val="MRATES"/>
      <sheetName val="Road data"/>
      <sheetName val="Lead"/>
      <sheetName val="Material"/>
      <sheetName val="Plant &amp;  Machine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Com.wall"/>
      <sheetName val="CC"/>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 val="Sheet1"/>
      <sheetName val="MRATES"/>
      <sheetName val="Rates SSR 2008-09"/>
      <sheetName val="RMR"/>
      <sheetName val="Material"/>
      <sheetName val="Plant &amp;  Machinery"/>
      <sheetName val="GEN-ABS Del"/>
      <sheetName val="Levels"/>
      <sheetName val="khokho"/>
      <sheetName val="leads"/>
      <sheetName val="r"/>
      <sheetName val="l"/>
      <sheetName val="Specification"/>
      <sheetName val="Legal Risk Analysis"/>
      <sheetName val="SSR 2011-12 Rates"/>
      <sheetName val="Lead"/>
      <sheetName val="SubAnlysis"/>
      <sheetName val="labour coeff"/>
      <sheetName val="Road data"/>
      <sheetName val="Mp-team 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Ls"/>
      <sheetName val="Levels"/>
      <sheetName val="abstract"/>
      <sheetName val="Levels (2)"/>
      <sheetName val="mother"/>
      <sheetName val="3060"/>
      <sheetName val="3090"/>
      <sheetName val="3120"/>
      <sheetName val="3150"/>
      <sheetName val="3180"/>
      <sheetName val="3210"/>
      <sheetName val="3240"/>
      <sheetName val="3270"/>
      <sheetName val="3300"/>
      <sheetName val="3330"/>
      <sheetName val="3360"/>
      <sheetName val="3390"/>
      <sheetName val="3420"/>
      <sheetName val="3450"/>
      <sheetName val="3480"/>
      <sheetName val="3510"/>
      <sheetName val="3540"/>
      <sheetName val="3570"/>
      <sheetName val="3600"/>
      <sheetName val="3630"/>
      <sheetName val="3660"/>
      <sheetName val="3690"/>
      <sheetName val="3720"/>
      <sheetName val="3750"/>
      <sheetName val="3780"/>
      <sheetName val="3810"/>
      <sheetName val="3840"/>
      <sheetName val="3870"/>
      <sheetName val="3900"/>
      <sheetName val="3930"/>
      <sheetName val="3960"/>
      <sheetName val="3990"/>
      <sheetName val="4020"/>
      <sheetName val="4050"/>
      <sheetName val="4080"/>
      <sheetName val="4110"/>
      <sheetName val="4140"/>
      <sheetName val="4170"/>
      <sheetName val="4200"/>
      <sheetName val="4230"/>
      <sheetName val="4260"/>
      <sheetName val="4290"/>
      <sheetName val="4320"/>
      <sheetName val="4350"/>
      <sheetName val="4380"/>
      <sheetName val="4400"/>
      <sheetName val="4410"/>
      <sheetName val="4440"/>
      <sheetName val="4470"/>
      <sheetName val="4500"/>
      <sheetName val="4530"/>
      <sheetName val="4560"/>
      <sheetName val="4590"/>
      <sheetName val="4620"/>
      <sheetName val="4650"/>
      <sheetName val="4680"/>
      <sheetName val="4710"/>
      <sheetName val="4740"/>
      <sheetName val="4770"/>
      <sheetName val="4800"/>
      <sheetName val="4830"/>
      <sheetName val="4860"/>
      <sheetName val="4890"/>
      <sheetName val="4920"/>
      <sheetName val="4930"/>
      <sheetName val="4940"/>
      <sheetName val="Material"/>
      <sheetName val="Plant &amp;  Machinery"/>
      <sheetName val="RMR"/>
      <sheetName val="r"/>
      <sheetName val="Specification"/>
      <sheetName val="Leads"/>
      <sheetName val="maya"/>
      <sheetName val="MRATES"/>
      <sheetName val="Lead  RATES"/>
      <sheetName val="l"/>
      <sheetName val="Road data"/>
      <sheetName val="Lead statement"/>
      <sheetName val="DATA"/>
      <sheetName val="Lead"/>
      <sheetName val="Sheet3"/>
      <sheetName val="sectorwise"/>
      <sheetName val="coverpage"/>
      <sheetName val="Usage"/>
      <sheetName val="mas_hab"/>
      <sheetName val="ESTIMATE"/>
      <sheetName val="t_prsr"/>
      <sheetName val="wh"/>
      <sheetName val="detls"/>
      <sheetName val="GF SB Ok "/>
      <sheetName val="m1"/>
      <sheetName val="Labour"/>
      <sheetName val="sch"/>
      <sheetName val="Levels_(2)"/>
      <sheetName val="Levels_(2)1"/>
      <sheetName val="Rates SSR 2008-09"/>
      <sheetName val="Sheet2"/>
      <sheetName val="hdpe-rates"/>
      <sheetName val="hdpe weights"/>
      <sheetName val="ssr-rates"/>
      <sheetName val="pvc-rates"/>
      <sheetName val="PVC weights"/>
      <sheetName val="GEN-ABS Del"/>
      <sheetName val="p&amp;m"/>
      <sheetName val="EDWise"/>
      <sheetName val="DATA-BASE"/>
      <sheetName val="DATA-ABSTRACT"/>
      <sheetName val="Levels_(2)5"/>
      <sheetName val="Plant_&amp;__Machinery2"/>
      <sheetName val="Road_data2"/>
      <sheetName val="Lead__RATES2"/>
      <sheetName val="Lead_statement2"/>
      <sheetName val="GF_SB_Ok_2"/>
      <sheetName val="Levels_(2)3"/>
      <sheetName val="Levels_(2)2"/>
      <sheetName val="Plant_&amp;__Machinery"/>
      <sheetName val="Road_data"/>
      <sheetName val="Lead__RATES"/>
      <sheetName val="Lead_statement"/>
      <sheetName val="GF_SB_Ok_"/>
      <sheetName val="Levels_(2)4"/>
      <sheetName val="Plant_&amp;__Machinery1"/>
      <sheetName val="Road_data1"/>
      <sheetName val="Lead__RATES1"/>
      <sheetName val="Lead_statement1"/>
      <sheetName val="GF_SB_Ok_1"/>
      <sheetName val="MS Rates"/>
      <sheetName val="Valves"/>
      <sheetName val="cover (2)"/>
      <sheetName val="Data_Bit_I"/>
      <sheetName val="Nspt-smp-final-ORIGINAL"/>
      <sheetName val="Timesheet"/>
      <sheetName val="Bridge Data 2005-06"/>
      <sheetName val="segments-details"/>
      <sheetName val="int-Dia-hdpe"/>
      <sheetName val="habs-list"/>
      <sheetName val="int-Dia-pvc"/>
      <sheetName val="HDPE-pipe-rates"/>
      <sheetName val="pvc-pipe-rates"/>
      <sheetName val="v"/>
      <sheetName val="RAFT"/>
      <sheetName val="index"/>
      <sheetName val="Data Road Rev"/>
      <sheetName val="Rates"/>
      <sheetName val="REVISED"/>
      <sheetName val="estimate "/>
      <sheetName val="Common "/>
      <sheetName val="data existing_do not delete"/>
      <sheetName val="HDPE"/>
      <sheetName val="DI"/>
      <sheetName val="pvc"/>
      <sheetName val="R_Det"/>
      <sheetName val="Data 07-08 "/>
      <sheetName val="sup dat"/>
      <sheetName val="m"/>
      <sheetName val="Road Detail Est."/>
      <sheetName val="Convey"/>
      <sheetName val="temp-SDData (2)"/>
      <sheetName val="CI"/>
      <sheetName val="data-sheet"/>
      <sheetName val="Boq"/>
      <sheetName val="data.f8.btr"/>
      <sheetName val="abs road"/>
      <sheetName val="hdpe_basic"/>
      <sheetName val="pvc_basic"/>
      <sheetName val="int-Dia"/>
      <sheetName val="Motor Data"/>
      <sheetName val="DATA_PRG"/>
      <sheetName val="wh_data_R"/>
      <sheetName val="wh_data"/>
      <sheetName val="CPHEEO"/>
      <sheetName val="Input"/>
      <sheetName val="COVER"/>
      <sheetName val="sg-clay(d)"/>
      <sheetName val="DI PIPE"/>
      <sheetName val="RUBBER GASKETS"/>
      <sheetName val="Levels_(2)6"/>
      <sheetName val="Plant_&amp;__Machinery3"/>
      <sheetName val="Road_data3"/>
      <sheetName val="Lead__RATES3"/>
      <sheetName val="Lead_statement3"/>
      <sheetName val="GF_SB_Ok_3"/>
      <sheetName val="AoR_Finishing"/>
      <sheetName val="Rate"/>
      <sheetName val="conc-foot-gradeslab"/>
      <sheetName val="Rates_SSR_2008-09"/>
      <sheetName val="hdpe_weights"/>
      <sheetName val="PVC_weights"/>
      <sheetName val="GEN-ABS_Del"/>
      <sheetName val="MS_Rates"/>
      <sheetName val="cover_(2)"/>
      <sheetName val="Bridge_Data_2005-06"/>
      <sheetName val="Data_Road_Rev"/>
      <sheetName val="estimate_"/>
      <sheetName val="Common_"/>
      <sheetName val="data_existing_do_not_delete"/>
      <sheetName val="M.R.O"/>
      <sheetName val="Lead statement ss5"/>
      <sheetName val="WATER-HAMMER"/>
      <sheetName val="labour &amp; Hire-20-21"/>
      <sheetName val="Gen.Abs."/>
      <sheetName val="Improvements"/>
      <sheetName val="Lead 09-10"/>
      <sheetName val="Longitudinal"/>
      <sheetName val="pile rec(N Max tr)"/>
      <sheetName val="Data base"/>
      <sheetName val="소상 &quot;1&quot;"/>
      <sheetName val="Detailed"/>
      <sheetName val="mlead"/>
      <sheetName val="ABS"/>
      <sheetName val="Masonry"/>
      <sheetName val="labour coeff"/>
      <sheetName val="Sheet1"/>
      <sheetName val="rdamdata"/>
      <sheetName val="lead-st"/>
      <sheetName val="PVC_dia"/>
      <sheetName val="0000000000000"/>
      <sheetName val="DISCOUNT"/>
      <sheetName val="Global factors"/>
      <sheetName val="quarry"/>
      <sheetName val="Iocount"/>
      <sheetName val="BASIC RATES"/>
      <sheetName val="Data_Base"/>
      <sheetName val="MRoad data"/>
      <sheetName val="Letter"/>
      <sheetName val="water-hammar-strenght"/>
      <sheetName val="Variables_x"/>
      <sheetName val="Load Details-220kV"/>
      <sheetName val="C-Mat"/>
    </sheetNames>
    <sheetDataSet>
      <sheetData sheetId="0" refreshError="1"/>
      <sheetData sheetId="1" refreshError="1">
        <row r="5">
          <cell r="O5">
            <v>96</v>
          </cell>
          <cell r="P5">
            <v>101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refreshError="1"/>
      <sheetData sheetId="109" refreshError="1"/>
      <sheetData sheetId="110" refreshError="1"/>
      <sheetData sheetId="111"/>
      <sheetData sheetId="112"/>
      <sheetData sheetId="113"/>
      <sheetData sheetId="114"/>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sheetData sheetId="132"/>
      <sheetData sheetId="133"/>
      <sheetData sheetId="134"/>
      <sheetData sheetId="135" refreshError="1"/>
      <sheetData sheetId="136"/>
      <sheetData sheetId="137"/>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0000000000000"/>
      <sheetName val="Abstrct "/>
      <sheetName val="Abstrct  CD works"/>
      <sheetName val="est"/>
      <sheetName val="Quarry"/>
      <sheetName val="Lead"/>
      <sheetName val="Slab cul-2m span 1"/>
      <sheetName val="Slab cul-3m span 2"/>
      <sheetName val="Slab cul-2m span 3"/>
      <sheetName val="Slab cul-2m span 4"/>
      <sheetName val="CC over pitching"/>
      <sheetName val="Data CD"/>
      <sheetName val="Lead Statement"/>
      <sheetName val="package summary"/>
      <sheetName val="Nindugerla"/>
      <sheetName val="cc pavement(b)"/>
      <sheetName val="foundations (b)"/>
      <sheetName val="est  (mord)"/>
      <sheetName val="Check Slip"/>
      <sheetName val="Sub Estiamte (2)"/>
      <sheetName val="Field Data"/>
      <sheetName val="Field Data (2)"/>
      <sheetName val="Field Data (3)"/>
      <sheetName val="3day Count"/>
      <sheetName val="Gen. Abstract"/>
      <sheetName val="Fie,d Data"/>
      <sheetName val="Estimate "/>
      <sheetName val="Levels"/>
      <sheetName val="r"/>
      <sheetName val="XXXXXXXXXXXXX"/>
      <sheetName val="XXXXXXXXXXXX0"/>
      <sheetName val="Leadstatement "/>
      <sheetName val="exe"/>
      <sheetName val="insp"/>
      <sheetName val="sp"/>
      <sheetName val="Sheet3"/>
      <sheetName val="sub-est"/>
      <sheetName val="ann-b"/>
      <sheetName val="EWCal"/>
      <sheetName val="Sheet4"/>
      <sheetName val="COR.EST"/>
      <sheetName val="Abstrct-Part A"/>
      <sheetName val="HDPE"/>
      <sheetName val="DI"/>
      <sheetName val="pvc"/>
      <sheetName val="hdpe_basic"/>
      <sheetName val="pvc_basic"/>
      <sheetName val="leads"/>
      <sheetName val="final abstract"/>
      <sheetName val="l"/>
      <sheetName val="Plant &amp;  Machinery"/>
      <sheetName val="Labour"/>
      <sheetName val="Material"/>
      <sheetName val="Data.F8.BTR"/>
      <sheetName val="hdpe-rates"/>
      <sheetName val="hdpe weights"/>
      <sheetName val="ssr-rates"/>
      <sheetName val="pvc-rates"/>
      <sheetName val="PVC weights"/>
      <sheetName val="Class IV Qtr. Ele"/>
      <sheetName val="MRATES"/>
      <sheetName val="DATA_ENTRY"/>
      <sheetName val="BTLeads"/>
      <sheetName val="RMR"/>
      <sheetName val="GF SB Ok "/>
      <sheetName val="data existing_do not delete"/>
      <sheetName val="Sheet9"/>
      <sheetName val="GN_ST_10"/>
      <sheetName val="rdamdata"/>
      <sheetName val="sectorwise"/>
      <sheetName val="pvc-pipe-rates"/>
      <sheetName val="LEAD S 10-11"/>
      <sheetName val="HDPE-pipe-rates"/>
      <sheetName val="Specification report"/>
      <sheetName val="coverpage"/>
      <sheetName val="R_Det"/>
      <sheetName val="Road data"/>
      <sheetName val="mlead"/>
      <sheetName val="abs road"/>
      <sheetName val="C-data"/>
      <sheetName val="GEN-ABS Del"/>
      <sheetName val="Lead  RATES"/>
      <sheetName val="maya"/>
      <sheetName val="PRECAST lightconc-II"/>
      <sheetName val="Boq"/>
      <sheetName val="TBAL9697 -group wise  sdpl"/>
      <sheetName val="lead-st"/>
      <sheetName val="p&amp;m"/>
      <sheetName val="Input Sheet"/>
      <sheetName val="cover page"/>
      <sheetName val="Sheet2"/>
      <sheetName val="Specification Repoer"/>
      <sheetName val="DETAILED ESTIMATE (2)"/>
      <sheetName val="Data (2)"/>
      <sheetName val="DETAILED ESTIMATE"/>
      <sheetName val="detailed dt22.10.2014"/>
      <sheetName val="PSet(1Ph)"/>
      <sheetName val="comparative"/>
      <sheetName val="seigniorage"/>
      <sheetName val="electrification"/>
      <sheetName val="septic tank"/>
      <sheetName val="ELEC datas"/>
      <sheetName val="san data"/>
      <sheetName val="SEIGNORAGE"/>
      <sheetName val="convey"/>
      <sheetName val="SCHEDULE."/>
      <sheetName val="Est (2)"/>
      <sheetName val="report"/>
      <sheetName val="schedule"/>
      <sheetName val="id"/>
      <sheetName val="CI"/>
      <sheetName val="Data_Bit_I"/>
      <sheetName val="GA"/>
      <sheetName val="Abstrct_"/>
      <sheetName val="Abstrct__CD_works"/>
      <sheetName val="Slab_cul-2m_span_1"/>
      <sheetName val="Slab_cul-3m_span_2"/>
      <sheetName val="Slab_cul-2m_span_3"/>
      <sheetName val="Slab_cul-2m_span_4"/>
      <sheetName val="CC_over_pitching"/>
      <sheetName val="Data_CD"/>
      <sheetName val="Lead_Statement"/>
      <sheetName val="package_summary"/>
      <sheetName val="cc_pavement(b)"/>
      <sheetName val="foundations_(b)"/>
      <sheetName val="est__(mord)"/>
      <sheetName val="Check_Slip"/>
      <sheetName val="Sub_Estiamte_(2)"/>
      <sheetName val="Field_Data"/>
      <sheetName val="Field_Data_(2)"/>
      <sheetName val="Field_Data_(3)"/>
      <sheetName val="3day_Count"/>
      <sheetName val="Gen__Abstract"/>
      <sheetName val="Fie,d_Data"/>
      <sheetName val="Estimate_"/>
      <sheetName val="final_abstract"/>
      <sheetName val="Input"/>
      <sheetName val="sup dat"/>
      <sheetName val="PVC_dia"/>
      <sheetName val="Data_Base"/>
      <sheetName val="Factory_rates"/>
      <sheetName val="DATA-BASE"/>
      <sheetName val="Plant_&amp;__Machinery"/>
      <sheetName val="v"/>
      <sheetName val="DATA-ABSTRACT"/>
      <sheetName val="Bridge Data 2005-06"/>
      <sheetName val="Common "/>
      <sheetName val="Nspt-smp-final-ORIGINAL"/>
      <sheetName val="Work_sheet"/>
      <sheetName val="Sheet1 (2)"/>
      <sheetName val="GN-ST-10"/>
      <sheetName val="habs-list"/>
      <sheetName val="nodes"/>
      <sheetName val="other rates"/>
      <sheetName val="in Put sheet"/>
      <sheetName val="Part-A"/>
      <sheetName val="Rates2"/>
      <sheetName val="clvrt_data"/>
      <sheetName val="Bitumen trunk"/>
      <sheetName val="R99 etc"/>
      <sheetName val="Trunk unpaved"/>
      <sheetName val="mas_hab"/>
      <sheetName val="Plant_㫨__Machinery"/>
      <sheetName val="Plant 㫨  Machinery"/>
      <sheetName val="Rates"/>
      <sheetName val="Usage"/>
      <sheetName val="General"/>
      <sheetName val="CD_Data"/>
      <sheetName val="sch"/>
      <sheetName val="Conv. 13-14"/>
      <sheetName val="BTR"/>
      <sheetName val="Line"/>
      <sheetName val="segments-details"/>
      <sheetName val="int-Dia-hdpe"/>
      <sheetName val="int-Dia-pvc"/>
      <sheetName val="Feeder"/>
      <sheetName val="Variables"/>
      <sheetName val="ESTIMATE"/>
      <sheetName val="SSR 2010-11 Rates"/>
      <sheetName val="DATA_PRG"/>
      <sheetName val="Cover"/>
      <sheetName val="c.d.abs.est."/>
      <sheetName val="c.d.data (morth)"/>
      <sheetName val="rd.det.est"/>
      <sheetName val="rd.data"/>
      <sheetName val="mlead "/>
      <sheetName val="Gen Abs"/>
      <sheetName val="Conveayance charges"/>
      <sheetName val="Conveyance"/>
      <sheetName val="Hire"/>
      <sheetName val="ewst"/>
      <sheetName val="cover (2)"/>
      <sheetName val="leads-11-12"/>
      <sheetName val="index"/>
      <sheetName val="cert"/>
      <sheetName val="data-WC"/>
      <sheetName val="Rate"/>
      <sheetName val="Rates SSR 2008-09"/>
      <sheetName val="well"/>
      <sheetName val="Rate Analysis"/>
      <sheetName val="Data chokanpally"/>
      <sheetName val="Data o"/>
      <sheetName val="Ellis &amp; WS&amp;S"/>
      <sheetName val="Drip mould &amp; Elevation"/>
      <sheetName val="Trussess"/>
      <sheetName val="Leadstatement_"/>
      <sheetName val="COR_EST"/>
      <sheetName val="Abstrct-Part_A"/>
      <sheetName val="TBAL9697_-group_wise__sdpl"/>
      <sheetName val="Data_F8_BTR"/>
      <sheetName val="hdpe_weights"/>
      <sheetName val="PVC_weights"/>
      <sheetName val="Class_IV_Qtr__Ele"/>
      <sheetName val="GF_SB_Ok_"/>
      <sheetName val="data_existing_do_not_delete"/>
      <sheetName val="Specification_report"/>
      <sheetName val="Road_data"/>
      <sheetName val="GEN-ABS_Del"/>
      <sheetName val="LEAD_S_10-11"/>
      <sheetName val="abs_road"/>
      <sheetName val="Lead__RATES"/>
      <sheetName val="PRECAST_lightconc-II"/>
      <sheetName val="Input_Sheet"/>
      <sheetName val="cover_page"/>
      <sheetName val="Specification_Repoer"/>
      <sheetName val="DETAILED_ESTIMATE_(2)"/>
      <sheetName val="Data_(2)"/>
      <sheetName val="DETAILED_ESTIMATE"/>
      <sheetName val="detailed_dt22_10_2014"/>
      <sheetName val="septic_tank"/>
      <sheetName val="ELEC_datas"/>
      <sheetName val="san_data"/>
      <sheetName val="SCHEDULE_"/>
      <sheetName val="Est_(2)"/>
      <sheetName val="Legal Risk Analysis"/>
      <sheetName val="conc-foot-gradeslab"/>
      <sheetName val="_5wgdhabfinal00_01"/>
      <sheetName val="Circular Column"/>
      <sheetName val="temp-SDData (2)"/>
      <sheetName val="Lead statement ss5"/>
      <sheetName val="Road Detail Est."/>
      <sheetName val="SPT vs PHI"/>
      <sheetName val="1V800"/>
      <sheetName val="entitlements"/>
      <sheetName val="fnote"/>
      <sheetName val="QDTS"/>
      <sheetName val="water-hammar-strenght"/>
      <sheetName val="AV-HDPE"/>
      <sheetName val="Di_gate-HDPE"/>
      <sheetName val="Masonry"/>
      <sheetName val="GBW"/>
      <sheetName val="sand"/>
      <sheetName val="stone"/>
      <sheetName val="int-Dia"/>
      <sheetName val="Rates-May-14"/>
      <sheetName val="LOCAL RATES"/>
      <sheetName val="Usage "/>
      <sheetName val="dlvoid"/>
      <sheetName val="detls"/>
      <sheetName val="Sorted"/>
      <sheetName val="WATER-HAMMER"/>
      <sheetName val="BM-HOOP"/>
      <sheetName val="MRMECADAMoad data"/>
      <sheetName val="Lookup"/>
      <sheetName val="t_prsr"/>
      <sheetName val="wh"/>
      <sheetName val="Staff Acco."/>
      <sheetName val="Sketch"/>
      <sheetName val="PRICE BID"/>
      <sheetName val="#REF"/>
      <sheetName val="Proj info- dump1"/>
      <sheetName val="PR-houdump"/>
      <sheetName val="EDWise"/>
    </sheetNames>
    <sheetDataSet>
      <sheetData sheetId="0" refreshError="1"/>
      <sheetData sheetId="1" refreshError="1"/>
      <sheetData sheetId="2" refreshError="1"/>
      <sheetData sheetId="3" refreshError="1"/>
      <sheetData sheetId="4" refreshError="1"/>
      <sheetData sheetId="5" refreshError="1"/>
      <sheetData sheetId="6" refreshError="1">
        <row r="3">
          <cell r="M3">
            <v>117</v>
          </cell>
        </row>
        <row r="149">
          <cell r="D149" t="str">
            <v>Bijnepally</v>
          </cell>
        </row>
      </sheetData>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2V_3M_SLAB (2)"/>
      <sheetName val="RD_X"/>
      <sheetName val="ROAD_DAM_100M"/>
      <sheetName val="RD_100M"/>
      <sheetName val="CC_WC"/>
      <sheetName val="RD_VENTES"/>
      <sheetName val="Levels"/>
      <sheetName val="Rates SSR 2008-09"/>
      <sheetName val="Lead statement"/>
      <sheetName val="m"/>
      <sheetName val="r"/>
      <sheetName val="l"/>
      <sheetName val="sectorwise"/>
      <sheetName val="Lead  RATES"/>
      <sheetName val="RMR"/>
      <sheetName val="Publicbuilding"/>
      <sheetName val="Specification"/>
      <sheetName val="Nspt-smp-final-ORIGINAL"/>
      <sheetName val="LEAD"/>
      <sheetName val="p&amp;m"/>
      <sheetName val="Material"/>
      <sheetName val="Plant &amp;  Machinery"/>
      <sheetName val="data existing_do not delete"/>
      <sheetName val="Bill_amt_qty_cc_1"/>
      <sheetName val="Leads"/>
      <sheetName val="Input"/>
      <sheetName val="Road data"/>
      <sheetName val="mlead"/>
      <sheetName val="abs road"/>
      <sheetName val="R_Det"/>
      <sheetName val="Labour"/>
      <sheetName val="detls"/>
      <sheetName val="Cover"/>
      <sheetName val="HDPE"/>
      <sheetName val="DI"/>
      <sheetName val="pvc"/>
      <sheetName val="Boq"/>
      <sheetName val="TBAL9697 -group wise  sdpl"/>
      <sheetName val="Lookup"/>
      <sheetName val="BTR"/>
      <sheetName val="pvc-pipe-rates"/>
    </sheetNames>
    <sheetDataSet>
      <sheetData sheetId="0">
        <row r="22">
          <cell r="B22">
            <v>0</v>
          </cell>
        </row>
      </sheetData>
      <sheetData sheetId="1"/>
      <sheetData sheetId="2" refreshError="1"/>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oling off pit"/>
      <sheetName val="Store&amp;Toilet"/>
      <sheetName val="Asr-MSSR"/>
      <sheetName val="Publicbuilding"/>
      <sheetName val="FORM7"/>
      <sheetName val="DATA"/>
      <sheetName val="m"/>
      <sheetName val="Levels"/>
      <sheetName val="PRECAST lightconc-II"/>
      <sheetName val="Material"/>
      <sheetName val="Road data"/>
      <sheetName val="Design"/>
      <sheetName val="conc-foot-gradeslab"/>
      <sheetName val="Plant &amp;  Machinery"/>
      <sheetName val="Labour"/>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Line_Abstract"/>
      <sheetName val="Gen abs"/>
      <sheetName val="abs road"/>
      <sheetName val="Bridge"/>
      <sheetName val="HP abs"/>
      <sheetName val="BTR"/>
      <sheetName val="RMR"/>
      <sheetName val="Road data"/>
      <sheetName val="Certificates"/>
      <sheetName val="m lead"/>
      <sheetName val="mmlead"/>
      <sheetName val="TS_memo"/>
      <sheetName val="Spn_report"/>
      <sheetName val="Gen_abs"/>
      <sheetName val="abs_road"/>
      <sheetName val="HP_abs"/>
      <sheetName val="Road_data"/>
      <sheetName val="m_lead"/>
      <sheetName val="Specification report"/>
      <sheetName val="DATA"/>
      <sheetName val="wh_data"/>
      <sheetName val="wh_data_R"/>
      <sheetName val="CPHEEO"/>
      <sheetName val="input"/>
      <sheetName val="LEAD"/>
      <sheetName val="C-data"/>
      <sheetName val="Publicbuilding"/>
      <sheetName val="Labour"/>
      <sheetName val="nodes"/>
      <sheetName val="Bitumen trunk"/>
      <sheetName val="Feeder"/>
      <sheetName val="R99 etc"/>
      <sheetName val="Trunk unpaved"/>
      <sheetName val="R_Det"/>
      <sheetName val="DISCOUNT"/>
      <sheetName val="ssr-rates"/>
      <sheetName val="r"/>
      <sheetName val="l"/>
      <sheetName val="Specification"/>
      <sheetName val="data existing_do not delete"/>
      <sheetName val="t_prsr"/>
      <sheetName val="wh"/>
      <sheetName val="Data.F8.BTR"/>
      <sheetName val="pvc-pipe-rates"/>
      <sheetName val="m"/>
      <sheetName val="conc-foot-gradeslab"/>
      <sheetName val="Lookup"/>
      <sheetName val="Rates"/>
      <sheetName val="Boq - Flats"/>
      <sheetName val="Boq"/>
      <sheetName val="Material"/>
      <sheetName val="Plant &amp;  Machinery"/>
      <sheetName val="sch"/>
      <sheetName val="maya"/>
      <sheetName val="DATA-BASE"/>
      <sheetName val="DATA-ABSTRACT"/>
      <sheetName val="Lead statement"/>
      <sheetName val="Nspt-smp-final-ORIGINAL"/>
      <sheetName val="Levels"/>
      <sheetName val="TS_memo1"/>
      <sheetName val="Spn_report1"/>
      <sheetName val="Gen_abs1"/>
      <sheetName val="abs_road1"/>
      <sheetName val="HP_abs1"/>
      <sheetName val="Road_data1"/>
      <sheetName val="m_lead1"/>
      <sheetName val="Specification_report"/>
      <sheetName val="Bitumen_trunk"/>
      <sheetName val="R99_etc"/>
      <sheetName val="Trunk_unpaved"/>
      <sheetName val="data_existing_do_not_delete"/>
      <sheetName val="Data_F8_BTR"/>
      <sheetName val="SSR 2014-15 Rates"/>
      <sheetName val="Sheet1"/>
      <sheetName val="p&amp;m"/>
      <sheetName val="SECOND"/>
      <sheetName val="leads"/>
      <sheetName val="Sheet9"/>
    </sheetNames>
    <sheetDataSet>
      <sheetData sheetId="0">
        <row r="27">
          <cell r="F27" t="str">
            <v>Vizianagaram</v>
          </cell>
        </row>
      </sheetData>
      <sheetData sheetId="1">
        <row r="17">
          <cell r="G17" t="str">
            <v>Improvements to Itika to Turakanaiduvalasa  from km 3/6 to 7/700   in Vizianagaram District</v>
          </cell>
        </row>
      </sheetData>
      <sheetData sheetId="2">
        <row r="27">
          <cell r="F27" t="str">
            <v>Vizianagaram</v>
          </cell>
        </row>
      </sheetData>
      <sheetData sheetId="3">
        <row r="17">
          <cell r="G17" t="str">
            <v>Improvements to Itika to Turakanaiduvalasa  from km 3/6 to 7/700   in Vizianagaram District</v>
          </cell>
        </row>
      </sheetData>
      <sheetData sheetId="4"/>
      <sheetData sheetId="5"/>
      <sheetData sheetId="6"/>
      <sheetData sheetId="7"/>
      <sheetData sheetId="8"/>
      <sheetData sheetId="9"/>
      <sheetData sheetId="10"/>
      <sheetData sheetId="11"/>
      <sheetData sheetId="12">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row r="417">
          <cell r="K417">
            <v>1799</v>
          </cell>
        </row>
        <row r="511">
          <cell r="C511" t="str">
            <v>Providing dry rough stone revetment 300 mm thick with HBG stone of not less than 300 mm size including cost, seigniorage charges and conveyance of materials to site and including labour charges for packing the stones for revetment etc., complete for finis</v>
          </cell>
        </row>
        <row r="527">
          <cell r="K527">
            <v>557</v>
          </cell>
        </row>
        <row r="529">
          <cell r="C529" t="str">
            <v>Providing and laying filter material with Gravel underneath pitching in slopes including cost, seigniorage charges and conveyance of materials to site including labour charges  etc., complete for finished item of work as per MoRT&amp;H Specification 2504 (4th</v>
          </cell>
        </row>
        <row r="544">
          <cell r="K544">
            <v>413</v>
          </cell>
        </row>
        <row r="546">
          <cell r="C546" t="str">
            <v>Vibrated  cement concrete M 15 Grade Concrete using 40mm , 20mm and 10mm size HBG crushed stone aggregate (Coarse aggregate conforming to table 1000-1 and fine aggregate conforming to table 1000-2) including cost,seignorage and conveyance of all  material</v>
          </cell>
        </row>
        <row r="570">
          <cell r="K570">
            <v>2116</v>
          </cell>
        </row>
        <row r="572">
          <cell r="C572" t="str">
            <v>Vibrated  cement concrete M 15 Grade Concrete using 40mm , 20mm and 10mm size HBG crushed stone aggregate (Coarse aggregate conforming to table 1000-1 and fine aggregate conforming to table 1000-2) including cost,seignorage and conveyance of  all  materia</v>
          </cell>
        </row>
        <row r="596">
          <cell r="K596">
            <v>2238</v>
          </cell>
        </row>
        <row r="598">
          <cell r="C598" t="str">
            <v>Vibrated reinforced cement concrete M 20 grade  using  20mm &amp; 10mm  HBG crushed stone aggregate (Coarse aggregate conforming to table 1000-1 and fine aggregate conforming to table 1000-2) including cost, seigniorage conveyance of all materials to site and</v>
          </cell>
        </row>
        <row r="621">
          <cell r="K621">
            <v>2567</v>
          </cell>
        </row>
        <row r="623">
          <cell r="C623" t="str">
            <v>Vibrated reinforced cement concrete M 20 grade  using  20mm &amp; 10mm  HBG crushed stone aggregate (Coarse aggregate conforming to table 1000-1 and fine aggregate conforming to table 1000-2) including cost, seigniorage conveyance of all materials to site and</v>
          </cell>
        </row>
        <row r="646">
          <cell r="K646">
            <v>2801</v>
          </cell>
        </row>
        <row r="648">
          <cell r="C648" t="str">
            <v xml:space="preserve">Vibrated reinforced cement concrete M 30 grade using  20mm &amp; 10mm  HBG crushed stone aggregate (Coarse aggregate conforming to table 1000-1 and fine aggregate conforming to table 1000-2) including cost, seigniorage conveyance of all materials to site and </v>
          </cell>
        </row>
        <row r="671">
          <cell r="K671">
            <v>2544</v>
          </cell>
        </row>
        <row r="673">
          <cell r="C673" t="str">
            <v>Vibrated reinforced cement concrete M.25 grade  using  20mm &amp; 10mm  HBG crushed stone aggregate (Coarse aggregate conforming to table 1000-1 and fine aggregate conforming to table 1000-2) including cost, seigniorage conveyance of all materials to site and</v>
          </cell>
        </row>
        <row r="697">
          <cell r="K697">
            <v>2563</v>
          </cell>
        </row>
        <row r="699">
          <cell r="C699" t="str">
            <v>Vibrated cement concrete M 15 Grade Concrete using 40mm , 20mm and 10mm size HBG crushed stone aggregate  (Coarse aggregate conforming to table 1000-1 and fine aggregate conforming to table 1000-2) including cost,seignorage and conveyance of all  material</v>
          </cell>
        </row>
        <row r="721">
          <cell r="K721">
            <v>2035</v>
          </cell>
        </row>
        <row r="723">
          <cell r="C723" t="str">
            <v>Back filling behind Abutments with gravel including cost ,conveyance and  seigniorage of all materials to site etc., complete  as per   Clause 710.1.4 of IRC : 78and as per  MoRT&amp;H Specification No. 2200 (4th Revision) and as per Drawing and technical spe</v>
          </cell>
        </row>
        <row r="741">
          <cell r="K741">
            <v>345</v>
          </cell>
        </row>
        <row r="743">
          <cell r="C743"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57">
          <cell r="K757">
            <v>29374</v>
          </cell>
        </row>
        <row r="759">
          <cell r="C759"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73">
          <cell r="K773">
            <v>28982</v>
          </cell>
        </row>
        <row r="775">
          <cell r="C775"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89">
          <cell r="K789">
            <v>28933</v>
          </cell>
        </row>
        <row r="821">
          <cell r="C821" t="str">
            <v>Providing weep holes in VCC Abutment/ Wing wall/return wall with 100mm Diameter AC pipe  extending through the full width of the structure at 1.00m C/C in both horizontal and vertical direction so that the weep holes in each horizontal direction is stagge</v>
          </cell>
        </row>
        <row r="849">
          <cell r="K849">
            <v>57</v>
          </cell>
        </row>
      </sheetData>
      <sheetData sheetId="13"/>
      <sheetData sheetId="14"/>
      <sheetData sheetId="15"/>
      <sheetData sheetId="16"/>
      <sheetData sheetId="17"/>
      <sheetData sheetId="18">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19">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0">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1">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2">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ECIFICATION"/>
      <sheetName val="ANGANWADI_BULDG"/>
      <sheetName val="DATA_PRG"/>
      <sheetName val="DATA_COPY"/>
      <sheetName val="DATA_PRG _NO_SEIG"/>
      <sheetName val="Sheet3"/>
      <sheetName val="Sheet2"/>
      <sheetName val="Sheet1"/>
      <sheetName val="Specification report"/>
      <sheetName val="DATA_PRG__NO_SEIG"/>
      <sheetName val="Specification_report"/>
      <sheetName val="rdamdata"/>
      <sheetName val="lead-st"/>
      <sheetName val="v"/>
      <sheetName val="r"/>
      <sheetName val="Lead"/>
      <sheetName val="Lead statement"/>
      <sheetName val="leads"/>
      <sheetName val="0000000000000"/>
      <sheetName val="Data"/>
      <sheetName val="m"/>
      <sheetName val="maya"/>
      <sheetName val="segments-details"/>
      <sheetName val="habs-list"/>
      <sheetName val="int-Dia-hdpe"/>
      <sheetName val="int-Dia-pvc"/>
      <sheetName val="wh_data"/>
      <sheetName val="wh_data_R"/>
      <sheetName val="CPHEEO"/>
      <sheetName val="input"/>
      <sheetName val="Boq (Main Building)"/>
      <sheetName val="p&amp;m"/>
      <sheetName val="Cover"/>
      <sheetName val="FORM7"/>
      <sheetName val="Labour"/>
      <sheetName val="Usage"/>
      <sheetName val="Common "/>
      <sheetName val="General"/>
      <sheetName val="C-data"/>
      <sheetName val="civ data"/>
      <sheetName val="HDPE"/>
      <sheetName val="DI"/>
      <sheetName val="pvc"/>
      <sheetName val="pvc_basic"/>
      <sheetName val="RMR"/>
      <sheetName val="Road data"/>
      <sheetName val="coverpage"/>
      <sheetName val="R_Det"/>
      <sheetName val="mlead"/>
      <sheetName val="hdpe_basic"/>
    </sheetNames>
    <sheetDataSet>
      <sheetData sheetId="0" refreshError="1"/>
      <sheetData sheetId="1" refreshError="1"/>
      <sheetData sheetId="2" refreshError="1">
        <row r="2">
          <cell r="E2" t="str">
            <v>ANGANWADI BUILDING</v>
          </cell>
        </row>
        <row r="5">
          <cell r="B5" t="str">
            <v>ANGAN WADI GRANT</v>
          </cell>
        </row>
        <row r="86">
          <cell r="H86">
            <v>880.30000000000007</v>
          </cell>
        </row>
        <row r="187">
          <cell r="H187">
            <v>2363.5500000000002</v>
          </cell>
        </row>
        <row r="252">
          <cell r="H252">
            <v>360.40000000000003</v>
          </cell>
        </row>
        <row r="269">
          <cell r="H269">
            <v>388.8</v>
          </cell>
        </row>
        <row r="326">
          <cell r="H326">
            <v>162.60000000000002</v>
          </cell>
        </row>
        <row r="373">
          <cell r="F373">
            <v>1772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ABS Estimate2"/>
      <sheetName val="Leads Entry"/>
      <sheetName val="Seinorage Road"/>
      <sheetName val="seiniorages CD works"/>
      <sheetName val="GenAbst"/>
      <sheetName val="Abstract"/>
      <sheetName val="Road data"/>
      <sheetName val="BTR"/>
      <sheetName val="RMR"/>
      <sheetName val="Rates"/>
      <sheetName val="AS_SR (SH)"/>
      <sheetName val="TS_SH "/>
      <sheetName val="Plan SH TS"/>
      <sheetName val="CD Work"/>
      <sheetName val="AS_DFR"/>
      <sheetName val="PM_CRN"/>
      <sheetName val="TS_CRN"/>
      <sheetName val="LEAD"/>
      <sheetName val="pvc-pipe-rates"/>
      <sheetName val="Plant &amp;  Machinery"/>
      <sheetName val="Labour"/>
    </sheetNames>
    <sheetDataSet>
      <sheetData sheetId="0"/>
      <sheetData sheetId="1"/>
      <sheetData sheetId="2"/>
      <sheetData sheetId="3">
        <row r="30">
          <cell r="I30">
            <v>0.05</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 sheetId="21" refreshError="1"/>
      <sheetData sheetId="22" refreshError="1"/>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c"/>
      <sheetName val="ds2mt"/>
      <sheetName val="Dsskew2mt"/>
      <sheetName val="cway"/>
      <sheetName val="ccr"/>
      <sheetName val="deti"/>
      <sheetName val="cdabs"/>
      <sheetName val="PartA"/>
      <sheetName val="GA"/>
      <sheetName val="Rev"/>
      <sheetName val="Pw"/>
      <sheetName val="RD"/>
      <sheetName val="DRAIN"/>
      <sheetName val="PART-B"/>
      <sheetName val="spe"/>
      <sheetName val="Veth"/>
      <sheetName val="samu"/>
      <sheetName val="Road data"/>
      <sheetName val="DATA"/>
      <sheetName val="Lead"/>
      <sheetName val="pvc-pipe-rates"/>
      <sheetName val="Mortars"/>
      <sheetName val="Lead statement"/>
      <sheetName val="r"/>
      <sheetName val="l"/>
      <sheetName val="Publicbuilding"/>
      <sheetName val="nodes"/>
      <sheetName val="Boq"/>
      <sheetName val="p&amp;m"/>
      <sheetName val="Boq - Flats"/>
      <sheetName val="sch"/>
      <sheetName val="detls"/>
      <sheetName val="0000000000000"/>
      <sheetName val="MRATES"/>
      <sheetName val="Plant_&amp;__Machinery3"/>
      <sheetName val="Summary_of_Rates3"/>
      <sheetName val="Basic_Approach3"/>
      <sheetName val="Plant_&amp;__Machinery1"/>
      <sheetName val="Summary_of_Rates1"/>
      <sheetName val="Basic_Approach1"/>
      <sheetName val="Plant_&amp;__Machinery"/>
      <sheetName val="Summary_of_Rates"/>
      <sheetName val="Basic_Approach"/>
      <sheetName val="Plant_&amp;__Machinery2"/>
      <sheetName val="Summary_of_Rates2"/>
      <sheetName val="Basic_Approach2"/>
      <sheetName val="m"/>
      <sheetName val="Iocount"/>
      <sheetName val="t_prsr"/>
      <sheetName val="wh"/>
      <sheetName val="Levels"/>
      <sheetName val="Data-Road "/>
      <sheetName val="other rates"/>
      <sheetName val="Hire"/>
      <sheetName val="Leads Entry"/>
      <sheetName val="SubAnalysis"/>
      <sheetName val="Road_data"/>
      <sheetName val="Suppl-data"/>
      <sheetName val="sand"/>
      <sheetName val="stone"/>
      <sheetName val="index"/>
      <sheetName val="QTY"/>
      <sheetName val="mlead"/>
      <sheetName val="Hydraulic Design (Pipe)"/>
      <sheetName val="WATER-HAMMER"/>
      <sheetName val="INPUT"/>
      <sheetName val="coverpage"/>
      <sheetName val="maya"/>
      <sheetName val="Cover"/>
      <sheetName val="Relig-place"/>
      <sheetName val="SPT vs PHI"/>
      <sheetName val="Plant_&amp;__Machinery4"/>
      <sheetName val="Summary_of_Rates4"/>
      <sheetName val="Basic_Approach4"/>
      <sheetName val="Bitumen_trunk"/>
      <sheetName val="Feeder"/>
      <sheetName val="R99_etc"/>
      <sheetName val="Trunk_unpaved"/>
      <sheetName val="well"/>
      <sheetName val="Cover sheet"/>
      <sheetName val="GEN-ABS Del"/>
      <sheetName val="Footings"/>
      <sheetName val="RMR"/>
      <sheetName val="Data 07-08 "/>
      <sheetName val="RA-markate"/>
      <sheetName val="Rates"/>
      <sheetName val="Road Detail Est."/>
      <sheetName val="DI PIPE"/>
      <sheetName val="RUBBER GASKETS"/>
      <sheetName val="MANHOLE"/>
      <sheetName val="Lead statement ss5"/>
      <sheetName val="JAWAHAR-hyd-original"/>
      <sheetName val="not req 3"/>
      <sheetName val="Lead  RATES"/>
      <sheetName val="MRoad data"/>
      <sheetName val="Sheet1 (2)"/>
      <sheetName val="b asic rates"/>
      <sheetName val="Main sheet"/>
    </sheetNames>
    <sheetDataSet>
      <sheetData sheetId="0"/>
      <sheetData sheetId="1"/>
      <sheetData sheetId="2" refreshError="1">
        <row r="4">
          <cell r="G4" t="str">
            <v>Input Rate</v>
          </cell>
        </row>
        <row r="50">
          <cell r="G50" t="str">
            <v>Input Rate</v>
          </cell>
        </row>
      </sheetData>
      <sheetData sheetId="3" refreshError="1">
        <row r="3">
          <cell r="D3">
            <v>137</v>
          </cell>
        </row>
        <row r="14">
          <cell r="D14">
            <v>156</v>
          </cell>
        </row>
      </sheetData>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vc-pipe-rates"/>
      <sheetName val="HDPE-pipe-rates"/>
      <sheetName val="psc-pipe-rates"/>
      <sheetName val="ci-pipes-road-cross"/>
      <sheetName val="pipe-est (13habs)-bypass-Glsr"/>
      <sheetName val="ANX-I"/>
      <sheetName val="ANX-II"/>
      <sheetName val="Valve-cost"/>
      <sheetName val="specification report"/>
      <sheetName val="na1-pac3-gravity-lines"/>
      <sheetName val="Labour"/>
      <sheetName val="pipe-est_(13habs)-bypass-Glsr"/>
      <sheetName val="specification_report"/>
      <sheetName val="Nspt-smp-final-ORIGINAL"/>
      <sheetName val="DATA"/>
      <sheetName val="Levels"/>
      <sheetName val="sup dat"/>
      <sheetName val="WATER-HAMMER"/>
      <sheetName val="Bill_amt_qty_cc_1"/>
      <sheetName val="Plant &amp;  Machinery"/>
      <sheetName val="Road data"/>
      <sheetName val="Leads"/>
      <sheetName val="sch"/>
      <sheetName val="data existing_do not delete"/>
      <sheetName val="r"/>
      <sheetName val="l"/>
      <sheetName val="LEAD"/>
      <sheetName val="m"/>
      <sheetName val="Material"/>
      <sheetName val="sand"/>
      <sheetName val="PVC_dia"/>
      <sheetName val="stone"/>
      <sheetName val="index"/>
      <sheetName val="economic PM"/>
      <sheetName val="nodes"/>
      <sheetName val="t_prsr"/>
      <sheetName val="wh"/>
      <sheetName val="Lead statement"/>
      <sheetName val="Publicbuilding"/>
      <sheetName val="data-WC"/>
      <sheetName val="GA"/>
      <sheetName val="SubAnalysis"/>
      <sheetName val="Data_Base"/>
      <sheetName val="Specification"/>
      <sheetName val="Rates SSR 2008-09"/>
      <sheetName val="Sheet3"/>
      <sheetName val="design"/>
      <sheetName val="maya"/>
      <sheetName val="p&amp;m"/>
      <sheetName val="m lead"/>
      <sheetName val="DATA-ABSTRACT"/>
      <sheetName val="id"/>
      <sheetName val="Data-Road "/>
      <sheetName val="other rates"/>
      <sheetName val="Hire"/>
      <sheetName val="RMR"/>
      <sheetName val="Mortars"/>
      <sheetName val="MRATES"/>
      <sheetName val="Boq"/>
      <sheetName val="Data_Bit_I"/>
      <sheetName val="sectorwise"/>
      <sheetName val="RCC,Ret. Wall"/>
      <sheetName val="Road Detail Est."/>
      <sheetName val="detls"/>
      <sheetName val="Leads Entry"/>
      <sheetName val="pipe-est_(13habs)-bypass-Glsr1"/>
      <sheetName val="specification_report1"/>
      <sheetName val="sup_dat"/>
      <sheetName val="Plant_&amp;__Machinery"/>
      <sheetName val="Road_data"/>
      <sheetName val="data_existing_do_not_delete"/>
      <sheetName val="Sheet1 (2)"/>
      <sheetName val="Sheet2"/>
      <sheetName val="Cover"/>
      <sheetName val="conc-foot-gradeslab"/>
      <sheetName val="RateAnalysis"/>
      <sheetName val="Data_"/>
      <sheetName val="bASICDATA"/>
      <sheetName val="REL"/>
      <sheetName val="JAWAHAR-hyd-original"/>
      <sheetName val="Sheet1"/>
      <sheetName val="RATES"/>
      <sheetName val="abs road"/>
      <sheetName val="coverpage"/>
      <sheetName val="General"/>
      <sheetName val="Boq - Flats"/>
      <sheetName val="Det. AV road "/>
      <sheetName val="R_Det"/>
      <sheetName val="mp-team 1"/>
      <sheetName val="Hydraulic Design (Pipe)"/>
      <sheetName val="concrete"/>
      <sheetName val="v"/>
      <sheetName val="temp-SDData (2)"/>
    </sheetNames>
    <sheetDataSet>
      <sheetData sheetId="0"/>
      <sheetData sheetId="1"/>
      <sheetData sheetId="2"/>
      <sheetData sheetId="3"/>
      <sheetData sheetId="4"/>
      <sheetData sheetId="5"/>
      <sheetData sheetId="6"/>
      <sheetData sheetId="7"/>
      <sheetData sheetId="8"/>
      <sheetData sheetId="9"/>
      <sheetData sheetId="10" refreshError="1"/>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pm-tsb"/>
      <sheetName val="ssr-rates"/>
      <sheetName val="t_prsr"/>
      <sheetName val="id"/>
      <sheetName val="wh"/>
      <sheetName val="id_whmr"/>
      <sheetName val="data existing_do not delete"/>
      <sheetName val="Plant &amp;  Machinery"/>
      <sheetName val="pvc-pipe-rates"/>
      <sheetName val="r"/>
      <sheetName val="banilad"/>
      <sheetName val="Mactan"/>
      <sheetName val="Mandaue"/>
      <sheetName val="mlead"/>
      <sheetName val="abs road"/>
      <sheetName val="coverpage"/>
      <sheetName val="RMR"/>
      <sheetName val="Road data"/>
      <sheetName val="R_Det"/>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Data"/>
      <sheetName val="COST"/>
      <sheetName val="TBAL9697 -group wise  sdpl"/>
      <sheetName val="p&amp;m"/>
      <sheetName val="Staff Acco."/>
      <sheetName val="Lead Statement"/>
      <sheetName val="HDPE"/>
      <sheetName val="DI"/>
      <sheetName val="pvc"/>
      <sheetName val="Bridge Data 2005-06"/>
      <sheetName val="Legal Risk Analysis"/>
      <sheetName val="Boq Block A"/>
      <sheetName val="steel SF (slab-2)"/>
      <sheetName val="final abstract"/>
      <sheetName val="Lead"/>
      <sheetName val="Bill-12"/>
      <sheetName val="Class IV Qtr. Ele"/>
      <sheetName val="MRATES"/>
      <sheetName val="Cover"/>
      <sheetName val="DATA-BASE"/>
      <sheetName val="DATA-ABSTRACT"/>
      <sheetName val="Data.F8.BTR"/>
      <sheetName val="Common "/>
      <sheetName val="Sheet1 (2)"/>
      <sheetName val="wh_data"/>
      <sheetName val="wh_data_R"/>
      <sheetName val="CPHEEO"/>
      <sheetName val="input"/>
      <sheetName val="data_existing_do_not_delete"/>
      <sheetName val="Plant_&amp;__Machinery"/>
      <sheetName val="abs_road"/>
      <sheetName val="Road_data"/>
      <sheetName val="Bed Fall"/>
      <sheetName val="Title"/>
      <sheetName val="Ventway Calculations"/>
      <sheetName val="Work_sheet"/>
      <sheetName val="BWSCPlt"/>
      <sheetName val="CI"/>
      <sheetName val="G.R.P"/>
      <sheetName val="PSC REVISED"/>
      <sheetName val="m"/>
      <sheetName val="v"/>
      <sheetName val="0000000000000"/>
      <sheetName val="habs-list"/>
      <sheetName val="nodes"/>
      <sheetName val="Aug,02"/>
      <sheetName val="SSR 2016-17 Rates"/>
    </sheetNames>
    <sheetDataSet>
      <sheetData sheetId="0">
        <row r="3">
          <cell r="A3" t="str">
            <v>CODE</v>
          </cell>
        </row>
      </sheetData>
      <sheetData sheetId="1">
        <row r="3">
          <cell r="A3" t="str">
            <v>CODE</v>
          </cell>
        </row>
      </sheetData>
      <sheetData sheetId="2">
        <row r="3">
          <cell r="A3" t="str">
            <v>CODE</v>
          </cell>
        </row>
      </sheetData>
      <sheetData sheetId="3">
        <row r="3">
          <cell r="A3" t="str">
            <v>CODE</v>
          </cell>
          <cell r="B3" t="str">
            <v>TYPE</v>
          </cell>
          <cell r="C3" t="str">
            <v>OD</v>
          </cell>
          <cell r="D3" t="str">
            <v>CLASS</v>
          </cell>
          <cell r="E3" t="str">
            <v>ID</v>
          </cell>
        </row>
        <row r="4">
          <cell r="A4" t="str">
            <v>PVC463</v>
          </cell>
          <cell r="B4" t="str">
            <v>PVC</v>
          </cell>
          <cell r="C4">
            <v>63</v>
          </cell>
          <cell r="D4">
            <v>4</v>
          </cell>
          <cell r="E4">
            <v>59.2</v>
          </cell>
        </row>
        <row r="5">
          <cell r="A5" t="str">
            <v>PVC475</v>
          </cell>
          <cell r="B5" t="str">
            <v>PVC</v>
          </cell>
          <cell r="C5">
            <v>75</v>
          </cell>
          <cell r="D5">
            <v>4</v>
          </cell>
          <cell r="E5">
            <v>70.599999999999994</v>
          </cell>
        </row>
        <row r="6">
          <cell r="A6" t="str">
            <v>PVC490</v>
          </cell>
          <cell r="B6" t="str">
            <v>PVC</v>
          </cell>
          <cell r="C6">
            <v>90</v>
          </cell>
          <cell r="D6">
            <v>4</v>
          </cell>
          <cell r="E6">
            <v>84.8</v>
          </cell>
        </row>
        <row r="7">
          <cell r="A7" t="str">
            <v>PVC4110</v>
          </cell>
          <cell r="B7" t="str">
            <v>PVC</v>
          </cell>
          <cell r="C7">
            <v>110</v>
          </cell>
          <cell r="D7">
            <v>4</v>
          </cell>
          <cell r="E7">
            <v>104</v>
          </cell>
        </row>
        <row r="8">
          <cell r="A8" t="str">
            <v>PVC4125</v>
          </cell>
          <cell r="B8" t="str">
            <v>PVC</v>
          </cell>
          <cell r="C8">
            <v>125</v>
          </cell>
          <cell r="D8">
            <v>4</v>
          </cell>
          <cell r="E8">
            <v>118.2</v>
          </cell>
        </row>
        <row r="9">
          <cell r="A9" t="str">
            <v>PVC4140</v>
          </cell>
          <cell r="B9" t="str">
            <v>PVC</v>
          </cell>
          <cell r="C9">
            <v>140</v>
          </cell>
          <cell r="D9">
            <v>4</v>
          </cell>
          <cell r="E9">
            <v>132.4</v>
          </cell>
        </row>
        <row r="10">
          <cell r="A10" t="str">
            <v>PVC4160</v>
          </cell>
          <cell r="B10" t="str">
            <v>PVC</v>
          </cell>
          <cell r="C10">
            <v>160</v>
          </cell>
          <cell r="D10">
            <v>4</v>
          </cell>
          <cell r="E10">
            <v>151.4</v>
          </cell>
        </row>
        <row r="11">
          <cell r="A11" t="str">
            <v>PVC4180</v>
          </cell>
          <cell r="B11" t="str">
            <v>PVC</v>
          </cell>
          <cell r="C11">
            <v>180</v>
          </cell>
          <cell r="D11">
            <v>4</v>
          </cell>
          <cell r="E11">
            <v>170.2</v>
          </cell>
        </row>
        <row r="12">
          <cell r="A12" t="str">
            <v>PVC4200</v>
          </cell>
          <cell r="B12" t="str">
            <v>PVC</v>
          </cell>
          <cell r="C12">
            <v>200</v>
          </cell>
          <cell r="D12">
            <v>4</v>
          </cell>
          <cell r="E12">
            <v>189.4</v>
          </cell>
        </row>
        <row r="13">
          <cell r="A13" t="str">
            <v>PVC4225</v>
          </cell>
          <cell r="B13" t="str">
            <v>PVC</v>
          </cell>
          <cell r="C13">
            <v>225</v>
          </cell>
          <cell r="D13">
            <v>4</v>
          </cell>
          <cell r="E13">
            <v>213</v>
          </cell>
        </row>
        <row r="14">
          <cell r="A14" t="str">
            <v>PVC4250</v>
          </cell>
          <cell r="B14" t="str">
            <v>PVC</v>
          </cell>
          <cell r="C14">
            <v>250</v>
          </cell>
          <cell r="D14">
            <v>4</v>
          </cell>
          <cell r="E14">
            <v>237</v>
          </cell>
        </row>
        <row r="15">
          <cell r="A15" t="str">
            <v>PVC4280</v>
          </cell>
          <cell r="B15" t="str">
            <v>PVC</v>
          </cell>
          <cell r="C15">
            <v>280</v>
          </cell>
          <cell r="D15">
            <v>4</v>
          </cell>
          <cell r="E15">
            <v>265.2</v>
          </cell>
        </row>
        <row r="16">
          <cell r="A16" t="str">
            <v>PVC4315</v>
          </cell>
          <cell r="B16" t="str">
            <v>PVC</v>
          </cell>
          <cell r="C16">
            <v>315</v>
          </cell>
          <cell r="D16">
            <v>4</v>
          </cell>
          <cell r="E16">
            <v>298.39999999999998</v>
          </cell>
        </row>
        <row r="17">
          <cell r="A17" t="str">
            <v>PVC4355</v>
          </cell>
          <cell r="B17" t="str">
            <v>PVC</v>
          </cell>
          <cell r="C17">
            <v>355</v>
          </cell>
          <cell r="D17">
            <v>4</v>
          </cell>
        </row>
        <row r="18">
          <cell r="A18" t="str">
            <v>PVC4400</v>
          </cell>
          <cell r="B18" t="str">
            <v>PVC</v>
          </cell>
          <cell r="C18">
            <v>400</v>
          </cell>
          <cell r="D18">
            <v>4</v>
          </cell>
        </row>
        <row r="19">
          <cell r="A19" t="str">
            <v>PVC663</v>
          </cell>
          <cell r="B19" t="str">
            <v>PVC</v>
          </cell>
          <cell r="C19">
            <v>63</v>
          </cell>
          <cell r="D19">
            <v>6</v>
          </cell>
          <cell r="E19">
            <v>57.6</v>
          </cell>
        </row>
        <row r="20">
          <cell r="A20" t="str">
            <v>PVC675</v>
          </cell>
          <cell r="B20" t="str">
            <v>PVC</v>
          </cell>
          <cell r="C20">
            <v>75</v>
          </cell>
          <cell r="D20">
            <v>6</v>
          </cell>
          <cell r="E20">
            <v>68.8</v>
          </cell>
        </row>
        <row r="21">
          <cell r="A21" t="str">
            <v>PVC690</v>
          </cell>
          <cell r="B21" t="str">
            <v>PVC</v>
          </cell>
          <cell r="C21">
            <v>90</v>
          </cell>
          <cell r="D21">
            <v>6</v>
          </cell>
          <cell r="E21">
            <v>82.6</v>
          </cell>
        </row>
        <row r="22">
          <cell r="A22" t="str">
            <v>PVC6110</v>
          </cell>
          <cell r="B22" t="str">
            <v>PVC</v>
          </cell>
          <cell r="C22">
            <v>110</v>
          </cell>
          <cell r="D22">
            <v>6</v>
          </cell>
          <cell r="E22">
            <v>101.4</v>
          </cell>
        </row>
        <row r="23">
          <cell r="A23" t="str">
            <v>PVC6125</v>
          </cell>
          <cell r="B23" t="str">
            <v>PVC</v>
          </cell>
          <cell r="C23">
            <v>125</v>
          </cell>
          <cell r="D23">
            <v>6</v>
          </cell>
          <cell r="E23">
            <v>115</v>
          </cell>
        </row>
        <row r="24">
          <cell r="A24" t="str">
            <v>PVC6140</v>
          </cell>
          <cell r="B24" t="str">
            <v>PVC</v>
          </cell>
          <cell r="C24">
            <v>140</v>
          </cell>
          <cell r="D24">
            <v>6</v>
          </cell>
          <cell r="E24">
            <v>129</v>
          </cell>
        </row>
        <row r="25">
          <cell r="A25" t="str">
            <v>PVC6160</v>
          </cell>
          <cell r="B25" t="str">
            <v>PVC</v>
          </cell>
          <cell r="C25">
            <v>160</v>
          </cell>
          <cell r="D25">
            <v>6</v>
          </cell>
          <cell r="E25">
            <v>147.6</v>
          </cell>
        </row>
        <row r="26">
          <cell r="A26" t="str">
            <v>PVC6180</v>
          </cell>
          <cell r="B26" t="str">
            <v>PVC</v>
          </cell>
          <cell r="C26">
            <v>180</v>
          </cell>
          <cell r="D26">
            <v>6</v>
          </cell>
          <cell r="E26">
            <v>165.8</v>
          </cell>
        </row>
        <row r="27">
          <cell r="A27" t="str">
            <v>PVC6200</v>
          </cell>
          <cell r="B27" t="str">
            <v>PVC</v>
          </cell>
          <cell r="C27">
            <v>200</v>
          </cell>
          <cell r="D27">
            <v>6</v>
          </cell>
          <cell r="E27">
            <v>184.2</v>
          </cell>
        </row>
        <row r="28">
          <cell r="A28" t="str">
            <v>PVC6225</v>
          </cell>
          <cell r="B28" t="str">
            <v>PVC</v>
          </cell>
          <cell r="C28">
            <v>225</v>
          </cell>
          <cell r="D28">
            <v>6</v>
          </cell>
          <cell r="E28">
            <v>207.8</v>
          </cell>
        </row>
        <row r="29">
          <cell r="A29" t="str">
            <v>PVC6250</v>
          </cell>
          <cell r="B29" t="str">
            <v>PVC</v>
          </cell>
          <cell r="C29">
            <v>250</v>
          </cell>
          <cell r="D29">
            <v>6</v>
          </cell>
          <cell r="E29">
            <v>230.4</v>
          </cell>
        </row>
        <row r="30">
          <cell r="A30" t="str">
            <v>PVC6280</v>
          </cell>
          <cell r="B30" t="str">
            <v>PVC</v>
          </cell>
          <cell r="C30">
            <v>280</v>
          </cell>
          <cell r="D30">
            <v>6</v>
          </cell>
          <cell r="E30">
            <v>258</v>
          </cell>
        </row>
        <row r="31">
          <cell r="A31" t="str">
            <v>PVC6315</v>
          </cell>
          <cell r="B31" t="str">
            <v>PVC</v>
          </cell>
          <cell r="C31">
            <v>315</v>
          </cell>
          <cell r="D31">
            <v>6</v>
          </cell>
          <cell r="E31">
            <v>290.2</v>
          </cell>
        </row>
        <row r="32">
          <cell r="A32" t="str">
            <v>PVC6355</v>
          </cell>
          <cell r="B32" t="str">
            <v>PVC</v>
          </cell>
          <cell r="C32">
            <v>355</v>
          </cell>
          <cell r="D32">
            <v>6</v>
          </cell>
        </row>
        <row r="33">
          <cell r="A33" t="str">
            <v>PVC6400</v>
          </cell>
          <cell r="B33" t="str">
            <v>PVC</v>
          </cell>
          <cell r="C33">
            <v>400</v>
          </cell>
          <cell r="D33">
            <v>6</v>
          </cell>
        </row>
        <row r="34">
          <cell r="A34" t="str">
            <v>PVC1063</v>
          </cell>
          <cell r="B34" t="str">
            <v>PVC</v>
          </cell>
          <cell r="C34">
            <v>63</v>
          </cell>
          <cell r="D34">
            <v>10</v>
          </cell>
          <cell r="E34">
            <v>54.8</v>
          </cell>
        </row>
        <row r="35">
          <cell r="A35" t="str">
            <v>PVC1075</v>
          </cell>
          <cell r="B35" t="str">
            <v>PVC</v>
          </cell>
          <cell r="C35">
            <v>75</v>
          </cell>
          <cell r="D35">
            <v>10</v>
          </cell>
          <cell r="E35">
            <v>65.2</v>
          </cell>
        </row>
        <row r="36">
          <cell r="A36" t="str">
            <v>PVC1090</v>
          </cell>
          <cell r="B36" t="str">
            <v>PVC</v>
          </cell>
          <cell r="C36">
            <v>90</v>
          </cell>
          <cell r="D36">
            <v>10</v>
          </cell>
          <cell r="E36">
            <v>78.599999999999994</v>
          </cell>
        </row>
        <row r="37">
          <cell r="A37" t="str">
            <v>PVC10110</v>
          </cell>
          <cell r="B37" t="str">
            <v>PVC</v>
          </cell>
          <cell r="C37">
            <v>110</v>
          </cell>
          <cell r="D37">
            <v>10</v>
          </cell>
          <cell r="E37">
            <v>95.8</v>
          </cell>
        </row>
        <row r="38">
          <cell r="A38" t="str">
            <v>PVC10125</v>
          </cell>
          <cell r="B38" t="str">
            <v>PVC</v>
          </cell>
          <cell r="C38">
            <v>125</v>
          </cell>
          <cell r="D38">
            <v>10</v>
          </cell>
          <cell r="E38">
            <v>109</v>
          </cell>
        </row>
        <row r="39">
          <cell r="A39" t="str">
            <v>PVC10140</v>
          </cell>
          <cell r="B39" t="str">
            <v>PVC</v>
          </cell>
          <cell r="C39">
            <v>140</v>
          </cell>
          <cell r="D39">
            <v>10</v>
          </cell>
          <cell r="E39">
            <v>122.2</v>
          </cell>
        </row>
        <row r="40">
          <cell r="A40" t="str">
            <v>PVC10160</v>
          </cell>
          <cell r="B40" t="str">
            <v>PVC</v>
          </cell>
          <cell r="C40">
            <v>160</v>
          </cell>
          <cell r="D40">
            <v>10</v>
          </cell>
          <cell r="E40">
            <v>139.6</v>
          </cell>
        </row>
        <row r="41">
          <cell r="A41" t="str">
            <v>PVC10180</v>
          </cell>
          <cell r="B41" t="str">
            <v>PVC</v>
          </cell>
          <cell r="C41">
            <v>180</v>
          </cell>
          <cell r="D41">
            <v>10</v>
          </cell>
          <cell r="E41">
            <v>157.19999999999999</v>
          </cell>
        </row>
        <row r="42">
          <cell r="A42" t="str">
            <v>PVC10200</v>
          </cell>
          <cell r="B42" t="str">
            <v>PVC</v>
          </cell>
          <cell r="C42">
            <v>200</v>
          </cell>
          <cell r="D42">
            <v>10</v>
          </cell>
          <cell r="E42">
            <v>174.6</v>
          </cell>
        </row>
        <row r="43">
          <cell r="A43" t="str">
            <v>PVC10225</v>
          </cell>
          <cell r="B43" t="str">
            <v>PVC</v>
          </cell>
          <cell r="C43">
            <v>225</v>
          </cell>
          <cell r="D43">
            <v>10</v>
          </cell>
          <cell r="E43">
            <v>196.4</v>
          </cell>
        </row>
        <row r="44">
          <cell r="A44" t="str">
            <v>PVC10250</v>
          </cell>
          <cell r="B44" t="str">
            <v>PVC</v>
          </cell>
          <cell r="C44">
            <v>250</v>
          </cell>
          <cell r="D44">
            <v>10</v>
          </cell>
          <cell r="E44">
            <v>218.2</v>
          </cell>
        </row>
        <row r="45">
          <cell r="A45" t="str">
            <v>PVC10280</v>
          </cell>
          <cell r="B45" t="str">
            <v>PVC</v>
          </cell>
          <cell r="C45">
            <v>280</v>
          </cell>
          <cell r="D45">
            <v>10</v>
          </cell>
          <cell r="E45">
            <v>244.4</v>
          </cell>
        </row>
        <row r="46">
          <cell r="A46" t="str">
            <v>PVC10315</v>
          </cell>
          <cell r="B46" t="str">
            <v>PVC</v>
          </cell>
          <cell r="C46">
            <v>315</v>
          </cell>
          <cell r="D46">
            <v>10</v>
          </cell>
          <cell r="E46">
            <v>275.2</v>
          </cell>
        </row>
        <row r="47">
          <cell r="A47" t="str">
            <v>PVC10355</v>
          </cell>
          <cell r="B47" t="str">
            <v>PVC</v>
          </cell>
          <cell r="C47">
            <v>355</v>
          </cell>
          <cell r="D47">
            <v>10</v>
          </cell>
        </row>
        <row r="48">
          <cell r="A48" t="str">
            <v>PVC10400</v>
          </cell>
          <cell r="B48" t="str">
            <v>PVC</v>
          </cell>
          <cell r="C48">
            <v>400</v>
          </cell>
          <cell r="D48">
            <v>10</v>
          </cell>
        </row>
        <row r="49">
          <cell r="A49" t="str">
            <v>HDPE463</v>
          </cell>
          <cell r="B49" t="str">
            <v>HDPE</v>
          </cell>
          <cell r="C49">
            <v>63</v>
          </cell>
          <cell r="D49">
            <v>4</v>
          </cell>
          <cell r="E49">
            <v>57</v>
          </cell>
        </row>
        <row r="50">
          <cell r="A50" t="str">
            <v>HDPE475</v>
          </cell>
          <cell r="B50" t="str">
            <v>HDPE</v>
          </cell>
          <cell r="C50">
            <v>75</v>
          </cell>
          <cell r="D50">
            <v>4</v>
          </cell>
          <cell r="E50">
            <v>68.2</v>
          </cell>
        </row>
        <row r="51">
          <cell r="A51" t="str">
            <v>HDPE490</v>
          </cell>
          <cell r="B51" t="str">
            <v>HDPE</v>
          </cell>
          <cell r="C51">
            <v>90</v>
          </cell>
          <cell r="D51">
            <v>4</v>
          </cell>
          <cell r="E51">
            <v>81.8</v>
          </cell>
        </row>
        <row r="52">
          <cell r="A52" t="str">
            <v>HDPE4110</v>
          </cell>
          <cell r="B52" t="str">
            <v>HDPE</v>
          </cell>
          <cell r="C52">
            <v>110</v>
          </cell>
          <cell r="D52">
            <v>4</v>
          </cell>
          <cell r="E52">
            <v>100</v>
          </cell>
        </row>
        <row r="53">
          <cell r="A53" t="str">
            <v>HDPE4125</v>
          </cell>
          <cell r="B53" t="str">
            <v>HDPE</v>
          </cell>
          <cell r="C53">
            <v>125</v>
          </cell>
          <cell r="D53">
            <v>4</v>
          </cell>
          <cell r="E53">
            <v>113.8</v>
          </cell>
        </row>
        <row r="54">
          <cell r="A54" t="str">
            <v>HDPE4140</v>
          </cell>
          <cell r="B54" t="str">
            <v>HDPE</v>
          </cell>
          <cell r="C54">
            <v>140</v>
          </cell>
          <cell r="D54">
            <v>4</v>
          </cell>
          <cell r="E54">
            <v>127.6</v>
          </cell>
        </row>
        <row r="55">
          <cell r="A55" t="str">
            <v>HDPE4160</v>
          </cell>
          <cell r="B55" t="str">
            <v>HDPE</v>
          </cell>
          <cell r="C55">
            <v>160</v>
          </cell>
          <cell r="D55">
            <v>4</v>
          </cell>
          <cell r="E55">
            <v>145.80000000000001</v>
          </cell>
        </row>
        <row r="56">
          <cell r="A56" t="str">
            <v>HDPE4180</v>
          </cell>
          <cell r="B56" t="str">
            <v>HDPE</v>
          </cell>
          <cell r="C56">
            <v>180</v>
          </cell>
          <cell r="D56">
            <v>4</v>
          </cell>
          <cell r="E56">
            <v>164.2</v>
          </cell>
        </row>
        <row r="57">
          <cell r="A57" t="str">
            <v>HDPE4200</v>
          </cell>
          <cell r="B57" t="str">
            <v>HDPE</v>
          </cell>
          <cell r="C57">
            <v>200</v>
          </cell>
          <cell r="D57">
            <v>4</v>
          </cell>
          <cell r="E57">
            <v>182.6</v>
          </cell>
        </row>
        <row r="58">
          <cell r="A58" t="str">
            <v>HDPE4225</v>
          </cell>
          <cell r="B58" t="str">
            <v>HDPE</v>
          </cell>
          <cell r="C58">
            <v>225</v>
          </cell>
          <cell r="D58">
            <v>4</v>
          </cell>
          <cell r="E58">
            <v>205.4</v>
          </cell>
        </row>
        <row r="59">
          <cell r="A59" t="str">
            <v>HDPE4250</v>
          </cell>
          <cell r="B59" t="str">
            <v>HDPE</v>
          </cell>
          <cell r="C59">
            <v>250</v>
          </cell>
          <cell r="D59">
            <v>4</v>
          </cell>
          <cell r="E59">
            <v>228.2</v>
          </cell>
        </row>
        <row r="60">
          <cell r="A60" t="str">
            <v>HDPE4280</v>
          </cell>
          <cell r="B60" t="str">
            <v>HDPE</v>
          </cell>
          <cell r="C60">
            <v>280</v>
          </cell>
          <cell r="D60">
            <v>4</v>
          </cell>
          <cell r="E60">
            <v>255.8</v>
          </cell>
        </row>
        <row r="61">
          <cell r="A61" t="str">
            <v>HDPE4315</v>
          </cell>
          <cell r="B61" t="str">
            <v>HDPE</v>
          </cell>
          <cell r="C61">
            <v>315</v>
          </cell>
          <cell r="D61">
            <v>4</v>
          </cell>
          <cell r="E61">
            <v>287.60000000000002</v>
          </cell>
        </row>
        <row r="62">
          <cell r="A62" t="str">
            <v>HDPE4355</v>
          </cell>
          <cell r="B62" t="str">
            <v>HDPE</v>
          </cell>
          <cell r="C62">
            <v>355</v>
          </cell>
          <cell r="D62">
            <v>4</v>
          </cell>
          <cell r="E62">
            <v>324.39999999999998</v>
          </cell>
        </row>
        <row r="63">
          <cell r="A63" t="str">
            <v>HDPE4400</v>
          </cell>
          <cell r="B63" t="str">
            <v>HDPE</v>
          </cell>
          <cell r="C63">
            <v>400</v>
          </cell>
          <cell r="D63">
            <v>4</v>
          </cell>
          <cell r="E63">
            <v>364</v>
          </cell>
        </row>
        <row r="64">
          <cell r="A64" t="str">
            <v>HDPE663</v>
          </cell>
          <cell r="B64" t="str">
            <v>HDPE</v>
          </cell>
          <cell r="C64">
            <v>63</v>
          </cell>
          <cell r="D64">
            <v>6</v>
          </cell>
          <cell r="E64">
            <v>54.6</v>
          </cell>
        </row>
        <row r="65">
          <cell r="A65" t="str">
            <v>HDPE675</v>
          </cell>
          <cell r="B65" t="str">
            <v>HDPE</v>
          </cell>
          <cell r="C65">
            <v>75</v>
          </cell>
          <cell r="D65">
            <v>6</v>
          </cell>
          <cell r="E65">
            <v>65</v>
          </cell>
        </row>
        <row r="66">
          <cell r="A66" t="str">
            <v>HDPE690</v>
          </cell>
          <cell r="B66" t="str">
            <v>HDPE</v>
          </cell>
          <cell r="C66">
            <v>90</v>
          </cell>
          <cell r="D66">
            <v>6</v>
          </cell>
          <cell r="E66">
            <v>78.2</v>
          </cell>
        </row>
        <row r="67">
          <cell r="A67" t="str">
            <v>HDPE6110</v>
          </cell>
          <cell r="B67" t="str">
            <v>HDPE</v>
          </cell>
          <cell r="C67">
            <v>110</v>
          </cell>
          <cell r="D67">
            <v>6</v>
          </cell>
          <cell r="E67">
            <v>95.6</v>
          </cell>
        </row>
        <row r="68">
          <cell r="A68" t="str">
            <v>HDPE6125</v>
          </cell>
          <cell r="B68" t="str">
            <v>HDPE</v>
          </cell>
          <cell r="C68">
            <v>125</v>
          </cell>
          <cell r="D68">
            <v>6</v>
          </cell>
          <cell r="E68">
            <v>108.8</v>
          </cell>
        </row>
        <row r="69">
          <cell r="A69" t="str">
            <v>HDPE6140</v>
          </cell>
          <cell r="B69" t="str">
            <v>HDPE</v>
          </cell>
          <cell r="C69">
            <v>140</v>
          </cell>
          <cell r="D69">
            <v>6</v>
          </cell>
          <cell r="E69">
            <v>122</v>
          </cell>
        </row>
        <row r="70">
          <cell r="A70" t="str">
            <v>HDPE6160</v>
          </cell>
          <cell r="B70" t="str">
            <v>HDPE</v>
          </cell>
          <cell r="C70">
            <v>160</v>
          </cell>
          <cell r="D70">
            <v>6</v>
          </cell>
          <cell r="E70">
            <v>139.4</v>
          </cell>
        </row>
        <row r="71">
          <cell r="A71" t="str">
            <v>HDPE6180</v>
          </cell>
          <cell r="B71" t="str">
            <v>HDPE</v>
          </cell>
          <cell r="C71">
            <v>180</v>
          </cell>
          <cell r="D71">
            <v>6</v>
          </cell>
          <cell r="E71">
            <v>157</v>
          </cell>
        </row>
        <row r="72">
          <cell r="A72" t="str">
            <v>HDPE6200</v>
          </cell>
          <cell r="B72" t="str">
            <v>HDPE</v>
          </cell>
          <cell r="C72">
            <v>200</v>
          </cell>
          <cell r="D72">
            <v>6</v>
          </cell>
          <cell r="E72">
            <v>174.4</v>
          </cell>
        </row>
        <row r="73">
          <cell r="A73" t="str">
            <v>HDPE6225</v>
          </cell>
          <cell r="B73" t="str">
            <v>HDPE</v>
          </cell>
          <cell r="C73">
            <v>225</v>
          </cell>
          <cell r="D73">
            <v>6</v>
          </cell>
          <cell r="E73">
            <v>196.4</v>
          </cell>
        </row>
        <row r="74">
          <cell r="A74" t="str">
            <v>HDPE6250</v>
          </cell>
          <cell r="B74" t="str">
            <v>HDPE</v>
          </cell>
          <cell r="C74">
            <v>250</v>
          </cell>
          <cell r="D74">
            <v>6</v>
          </cell>
          <cell r="E74">
            <v>218.2</v>
          </cell>
        </row>
        <row r="75">
          <cell r="A75" t="str">
            <v>HDPE6280</v>
          </cell>
          <cell r="B75" t="str">
            <v>HDPE</v>
          </cell>
          <cell r="C75">
            <v>280</v>
          </cell>
          <cell r="D75">
            <v>6</v>
          </cell>
          <cell r="E75">
            <v>244.6</v>
          </cell>
        </row>
        <row r="76">
          <cell r="A76" t="str">
            <v>HDPE6315</v>
          </cell>
          <cell r="B76" t="str">
            <v>HDPE</v>
          </cell>
          <cell r="C76">
            <v>315</v>
          </cell>
          <cell r="D76">
            <v>6</v>
          </cell>
          <cell r="E76">
            <v>275.2</v>
          </cell>
        </row>
        <row r="77">
          <cell r="A77" t="str">
            <v>HDPE6355</v>
          </cell>
          <cell r="B77" t="str">
            <v>HDPE</v>
          </cell>
          <cell r="C77">
            <v>355</v>
          </cell>
          <cell r="D77">
            <v>6</v>
          </cell>
          <cell r="E77">
            <v>310.2</v>
          </cell>
        </row>
        <row r="78">
          <cell r="A78" t="str">
            <v>HDPE6400</v>
          </cell>
          <cell r="B78" t="str">
            <v>HDPE</v>
          </cell>
          <cell r="C78">
            <v>400</v>
          </cell>
          <cell r="D78">
            <v>6</v>
          </cell>
          <cell r="E78">
            <v>347.2</v>
          </cell>
        </row>
        <row r="79">
          <cell r="A79" t="str">
            <v>HDPE863</v>
          </cell>
          <cell r="B79" t="str">
            <v>HDPE</v>
          </cell>
          <cell r="C79">
            <v>63</v>
          </cell>
          <cell r="D79">
            <v>8</v>
          </cell>
          <cell r="E79">
            <v>52.2</v>
          </cell>
        </row>
        <row r="80">
          <cell r="A80" t="str">
            <v>HDPE875</v>
          </cell>
          <cell r="B80" t="str">
            <v>HDPE</v>
          </cell>
          <cell r="C80">
            <v>75</v>
          </cell>
          <cell r="D80">
            <v>8</v>
          </cell>
          <cell r="E80">
            <v>62.2</v>
          </cell>
        </row>
        <row r="81">
          <cell r="A81" t="str">
            <v>HDPE890</v>
          </cell>
          <cell r="B81" t="str">
            <v>HDPE</v>
          </cell>
          <cell r="C81">
            <v>90</v>
          </cell>
          <cell r="D81">
            <v>8</v>
          </cell>
          <cell r="E81">
            <v>74.8</v>
          </cell>
        </row>
        <row r="82">
          <cell r="A82" t="str">
            <v>HDPE8110</v>
          </cell>
          <cell r="B82" t="str">
            <v>HDPE</v>
          </cell>
          <cell r="C82">
            <v>110</v>
          </cell>
          <cell r="D82">
            <v>8</v>
          </cell>
          <cell r="E82">
            <v>91.4</v>
          </cell>
        </row>
        <row r="83">
          <cell r="A83" t="str">
            <v>HDPE8125</v>
          </cell>
          <cell r="B83" t="str">
            <v>HDPE</v>
          </cell>
          <cell r="C83">
            <v>125</v>
          </cell>
          <cell r="D83">
            <v>8</v>
          </cell>
          <cell r="E83">
            <v>104</v>
          </cell>
        </row>
        <row r="84">
          <cell r="A84" t="str">
            <v>HDPE8140</v>
          </cell>
          <cell r="B84" t="str">
            <v>HDPE</v>
          </cell>
          <cell r="C84">
            <v>140</v>
          </cell>
          <cell r="D84">
            <v>8</v>
          </cell>
          <cell r="E84">
            <v>116.6</v>
          </cell>
        </row>
        <row r="85">
          <cell r="A85" t="str">
            <v>HDPE8160</v>
          </cell>
          <cell r="B85" t="str">
            <v>HDPE</v>
          </cell>
          <cell r="C85">
            <v>160</v>
          </cell>
          <cell r="D85">
            <v>8</v>
          </cell>
          <cell r="E85">
            <v>133.4</v>
          </cell>
        </row>
        <row r="86">
          <cell r="A86" t="str">
            <v>HDPE8180</v>
          </cell>
          <cell r="B86" t="str">
            <v>HDPE</v>
          </cell>
          <cell r="C86">
            <v>180</v>
          </cell>
          <cell r="D86">
            <v>8</v>
          </cell>
          <cell r="E86">
            <v>150</v>
          </cell>
        </row>
        <row r="87">
          <cell r="A87" t="str">
            <v>HDPE8200</v>
          </cell>
          <cell r="B87" t="str">
            <v>HDPE</v>
          </cell>
          <cell r="C87">
            <v>200</v>
          </cell>
          <cell r="D87">
            <v>8</v>
          </cell>
          <cell r="E87">
            <v>166.8</v>
          </cell>
        </row>
        <row r="88">
          <cell r="A88" t="str">
            <v>HDPE8225</v>
          </cell>
          <cell r="B88" t="str">
            <v>HDPE</v>
          </cell>
          <cell r="C88">
            <v>225</v>
          </cell>
          <cell r="D88">
            <v>8</v>
          </cell>
          <cell r="E88">
            <v>187.8</v>
          </cell>
        </row>
        <row r="89">
          <cell r="A89" t="str">
            <v>HDPE8250</v>
          </cell>
          <cell r="B89" t="str">
            <v>HDPE</v>
          </cell>
          <cell r="C89">
            <v>250</v>
          </cell>
          <cell r="D89">
            <v>8</v>
          </cell>
          <cell r="E89">
            <v>208.6</v>
          </cell>
        </row>
        <row r="90">
          <cell r="A90" t="str">
            <v>HDPE8280</v>
          </cell>
          <cell r="B90" t="str">
            <v>HDPE</v>
          </cell>
          <cell r="C90">
            <v>280</v>
          </cell>
          <cell r="D90">
            <v>8</v>
          </cell>
          <cell r="E90">
            <v>233.8</v>
          </cell>
        </row>
        <row r="91">
          <cell r="A91" t="str">
            <v>HDPE8315</v>
          </cell>
          <cell r="B91" t="str">
            <v>HDPE</v>
          </cell>
          <cell r="C91">
            <v>315</v>
          </cell>
          <cell r="D91">
            <v>8</v>
          </cell>
          <cell r="E91">
            <v>263</v>
          </cell>
        </row>
        <row r="92">
          <cell r="A92" t="str">
            <v>HDPE8355</v>
          </cell>
          <cell r="B92" t="str">
            <v>HDPE</v>
          </cell>
          <cell r="C92">
            <v>355</v>
          </cell>
          <cell r="D92">
            <v>8</v>
          </cell>
          <cell r="E92">
            <v>296.60000000000002</v>
          </cell>
        </row>
        <row r="93">
          <cell r="A93" t="str">
            <v>HDPE8400</v>
          </cell>
          <cell r="B93" t="str">
            <v>HDPE</v>
          </cell>
          <cell r="C93">
            <v>400</v>
          </cell>
          <cell r="D93">
            <v>8</v>
          </cell>
          <cell r="E93">
            <v>331.2</v>
          </cell>
        </row>
        <row r="94">
          <cell r="A94" t="str">
            <v>HDPE1063</v>
          </cell>
          <cell r="B94" t="str">
            <v>HDPE</v>
          </cell>
          <cell r="C94">
            <v>63</v>
          </cell>
          <cell r="D94">
            <v>10</v>
          </cell>
          <cell r="E94">
            <v>49.8</v>
          </cell>
        </row>
        <row r="95">
          <cell r="A95" t="str">
            <v>HDPE1075</v>
          </cell>
          <cell r="B95" t="str">
            <v>HDPE</v>
          </cell>
          <cell r="C95">
            <v>75</v>
          </cell>
          <cell r="D95">
            <v>10</v>
          </cell>
          <cell r="E95">
            <v>59.4</v>
          </cell>
        </row>
        <row r="96">
          <cell r="A96" t="str">
            <v>HDPE1090</v>
          </cell>
          <cell r="B96" t="str">
            <v>HDPE</v>
          </cell>
          <cell r="C96">
            <v>90</v>
          </cell>
          <cell r="D96">
            <v>10</v>
          </cell>
          <cell r="E96">
            <v>71.400000000000006</v>
          </cell>
        </row>
        <row r="97">
          <cell r="A97" t="str">
            <v>HDPE10110</v>
          </cell>
          <cell r="B97" t="str">
            <v>HDPE</v>
          </cell>
          <cell r="C97">
            <v>110</v>
          </cell>
          <cell r="D97">
            <v>10</v>
          </cell>
          <cell r="E97">
            <v>87.6</v>
          </cell>
        </row>
        <row r="98">
          <cell r="A98" t="str">
            <v>HDPE10125</v>
          </cell>
          <cell r="B98" t="str">
            <v>HDPE</v>
          </cell>
          <cell r="C98">
            <v>125</v>
          </cell>
          <cell r="D98">
            <v>10</v>
          </cell>
          <cell r="E98">
            <v>99.4</v>
          </cell>
        </row>
        <row r="99">
          <cell r="A99" t="str">
            <v>HDPE10140</v>
          </cell>
          <cell r="B99" t="str">
            <v>HDPE</v>
          </cell>
          <cell r="C99">
            <v>140</v>
          </cell>
          <cell r="D99">
            <v>10</v>
          </cell>
          <cell r="E99">
            <v>111.4</v>
          </cell>
        </row>
        <row r="100">
          <cell r="A100" t="str">
            <v>HDPE10160</v>
          </cell>
          <cell r="B100" t="str">
            <v>HDPE</v>
          </cell>
          <cell r="C100">
            <v>160</v>
          </cell>
          <cell r="D100">
            <v>10</v>
          </cell>
          <cell r="E100">
            <v>127.2</v>
          </cell>
        </row>
        <row r="101">
          <cell r="A101" t="str">
            <v>HDPE10180</v>
          </cell>
          <cell r="B101" t="str">
            <v>HDPE</v>
          </cell>
          <cell r="C101">
            <v>180</v>
          </cell>
          <cell r="D101">
            <v>10</v>
          </cell>
          <cell r="E101">
            <v>143.19999999999999</v>
          </cell>
        </row>
        <row r="102">
          <cell r="A102" t="str">
            <v>HDPE10200</v>
          </cell>
          <cell r="B102" t="str">
            <v>HDPE</v>
          </cell>
          <cell r="C102">
            <v>200</v>
          </cell>
          <cell r="D102">
            <v>10</v>
          </cell>
          <cell r="E102">
            <v>159.4</v>
          </cell>
        </row>
        <row r="103">
          <cell r="A103" t="str">
            <v>HDPE10225</v>
          </cell>
          <cell r="B103" t="str">
            <v>HDPE</v>
          </cell>
          <cell r="C103">
            <v>225</v>
          </cell>
          <cell r="D103">
            <v>10</v>
          </cell>
          <cell r="E103">
            <v>179.4</v>
          </cell>
        </row>
        <row r="104">
          <cell r="A104" t="str">
            <v>HDPE10250</v>
          </cell>
          <cell r="B104" t="str">
            <v>HDPE</v>
          </cell>
          <cell r="C104">
            <v>250</v>
          </cell>
          <cell r="D104">
            <v>10</v>
          </cell>
          <cell r="E104">
            <v>199.4</v>
          </cell>
        </row>
        <row r="105">
          <cell r="A105" t="str">
            <v>HDPE10280</v>
          </cell>
          <cell r="B105" t="str">
            <v>HDPE</v>
          </cell>
          <cell r="C105">
            <v>280</v>
          </cell>
          <cell r="D105">
            <v>10</v>
          </cell>
          <cell r="E105">
            <v>223.4</v>
          </cell>
        </row>
        <row r="106">
          <cell r="A106" t="str">
            <v>HDPE10315</v>
          </cell>
          <cell r="B106" t="str">
            <v>HDPE</v>
          </cell>
          <cell r="C106">
            <v>315</v>
          </cell>
          <cell r="D106">
            <v>10</v>
          </cell>
          <cell r="E106">
            <v>251.4</v>
          </cell>
        </row>
        <row r="107">
          <cell r="A107" t="str">
            <v>HDPE10355</v>
          </cell>
          <cell r="B107" t="str">
            <v>HDPE</v>
          </cell>
          <cell r="C107">
            <v>355</v>
          </cell>
          <cell r="D107">
            <v>10</v>
          </cell>
          <cell r="E107">
            <v>283.39999999999998</v>
          </cell>
        </row>
        <row r="108">
          <cell r="A108" t="str">
            <v>HDPE10400</v>
          </cell>
          <cell r="B108" t="str">
            <v>HDPE</v>
          </cell>
          <cell r="C108">
            <v>400</v>
          </cell>
          <cell r="D108">
            <v>10</v>
          </cell>
          <cell r="E108">
            <v>315.8</v>
          </cell>
        </row>
        <row r="109">
          <cell r="A109" t="str">
            <v>DIK780</v>
          </cell>
          <cell r="B109" t="str">
            <v>DI</v>
          </cell>
          <cell r="C109">
            <v>80</v>
          </cell>
          <cell r="D109" t="str">
            <v>K7</v>
          </cell>
          <cell r="E109">
            <v>80</v>
          </cell>
        </row>
        <row r="110">
          <cell r="A110" t="str">
            <v>DIK7100</v>
          </cell>
          <cell r="B110" t="str">
            <v>DI</v>
          </cell>
          <cell r="C110">
            <v>100</v>
          </cell>
          <cell r="D110" t="str">
            <v>K7</v>
          </cell>
          <cell r="E110">
            <v>100</v>
          </cell>
        </row>
        <row r="111">
          <cell r="A111" t="str">
            <v>DIK7125</v>
          </cell>
          <cell r="B111" t="str">
            <v>DI</v>
          </cell>
          <cell r="C111">
            <v>125</v>
          </cell>
          <cell r="D111" t="str">
            <v>K7</v>
          </cell>
          <cell r="E111">
            <v>125</v>
          </cell>
        </row>
        <row r="112">
          <cell r="A112" t="str">
            <v>DIK7150</v>
          </cell>
          <cell r="B112" t="str">
            <v>DI</v>
          </cell>
          <cell r="C112">
            <v>150</v>
          </cell>
          <cell r="D112" t="str">
            <v>K7</v>
          </cell>
          <cell r="E112">
            <v>150</v>
          </cell>
        </row>
        <row r="113">
          <cell r="A113" t="str">
            <v>DIK7200</v>
          </cell>
          <cell r="B113" t="str">
            <v>DI</v>
          </cell>
          <cell r="C113">
            <v>200</v>
          </cell>
          <cell r="D113" t="str">
            <v>K7</v>
          </cell>
          <cell r="E113">
            <v>200</v>
          </cell>
        </row>
        <row r="114">
          <cell r="A114" t="str">
            <v>DIK7250</v>
          </cell>
          <cell r="B114" t="str">
            <v>DI</v>
          </cell>
          <cell r="C114">
            <v>250</v>
          </cell>
          <cell r="D114" t="str">
            <v>K7</v>
          </cell>
          <cell r="E114">
            <v>250</v>
          </cell>
        </row>
        <row r="115">
          <cell r="A115" t="str">
            <v>DIK7300</v>
          </cell>
          <cell r="B115" t="str">
            <v>DI</v>
          </cell>
          <cell r="C115">
            <v>300</v>
          </cell>
          <cell r="D115" t="str">
            <v>K7</v>
          </cell>
          <cell r="E115">
            <v>300</v>
          </cell>
        </row>
        <row r="116">
          <cell r="A116" t="str">
            <v>DIK7350</v>
          </cell>
          <cell r="B116" t="str">
            <v>DI</v>
          </cell>
          <cell r="C116">
            <v>350</v>
          </cell>
          <cell r="D116" t="str">
            <v>K7</v>
          </cell>
          <cell r="E116">
            <v>350</v>
          </cell>
        </row>
        <row r="117">
          <cell r="A117" t="str">
            <v>DIK7400</v>
          </cell>
          <cell r="B117" t="str">
            <v>DI</v>
          </cell>
          <cell r="C117">
            <v>400</v>
          </cell>
          <cell r="D117" t="str">
            <v>K7</v>
          </cell>
          <cell r="E117">
            <v>400</v>
          </cell>
        </row>
        <row r="118">
          <cell r="A118" t="str">
            <v>DIK7450</v>
          </cell>
          <cell r="B118" t="str">
            <v>DI</v>
          </cell>
          <cell r="C118">
            <v>450</v>
          </cell>
          <cell r="D118" t="str">
            <v>K7</v>
          </cell>
          <cell r="E118">
            <v>450</v>
          </cell>
        </row>
        <row r="119">
          <cell r="A119" t="str">
            <v>DIK7500</v>
          </cell>
          <cell r="B119" t="str">
            <v>DI</v>
          </cell>
          <cell r="C119">
            <v>500</v>
          </cell>
          <cell r="D119" t="str">
            <v>K7</v>
          </cell>
          <cell r="E119">
            <v>500</v>
          </cell>
        </row>
        <row r="120">
          <cell r="A120" t="str">
            <v>DIK7600</v>
          </cell>
          <cell r="B120" t="str">
            <v>DI</v>
          </cell>
          <cell r="C120">
            <v>600</v>
          </cell>
          <cell r="D120" t="str">
            <v>K7</v>
          </cell>
          <cell r="E120">
            <v>600</v>
          </cell>
        </row>
        <row r="121">
          <cell r="A121" t="str">
            <v>DIK7700</v>
          </cell>
          <cell r="B121" t="str">
            <v>DI</v>
          </cell>
          <cell r="C121">
            <v>700</v>
          </cell>
          <cell r="D121" t="str">
            <v>K7</v>
          </cell>
          <cell r="E121">
            <v>700</v>
          </cell>
        </row>
        <row r="122">
          <cell r="A122" t="str">
            <v>DIK7800</v>
          </cell>
          <cell r="B122" t="str">
            <v>DI</v>
          </cell>
          <cell r="C122">
            <v>800</v>
          </cell>
          <cell r="D122" t="str">
            <v>K7</v>
          </cell>
          <cell r="E122">
            <v>800</v>
          </cell>
        </row>
        <row r="123">
          <cell r="A123" t="str">
            <v>DIK7900</v>
          </cell>
          <cell r="B123" t="str">
            <v>DI</v>
          </cell>
          <cell r="C123">
            <v>900</v>
          </cell>
          <cell r="D123" t="str">
            <v>K7</v>
          </cell>
          <cell r="E123">
            <v>900</v>
          </cell>
        </row>
        <row r="124">
          <cell r="A124" t="str">
            <v>DIK71000</v>
          </cell>
          <cell r="B124" t="str">
            <v>DI</v>
          </cell>
          <cell r="C124">
            <v>1000</v>
          </cell>
          <cell r="D124" t="str">
            <v>K7</v>
          </cell>
          <cell r="E124">
            <v>1000</v>
          </cell>
        </row>
        <row r="125">
          <cell r="A125" t="str">
            <v>DIK980</v>
          </cell>
          <cell r="B125" t="str">
            <v>DI</v>
          </cell>
          <cell r="C125">
            <v>80</v>
          </cell>
          <cell r="D125" t="str">
            <v>K9</v>
          </cell>
          <cell r="E125">
            <v>80</v>
          </cell>
        </row>
        <row r="126">
          <cell r="A126" t="str">
            <v>DIK9100</v>
          </cell>
          <cell r="B126" t="str">
            <v>DI</v>
          </cell>
          <cell r="C126">
            <v>100</v>
          </cell>
          <cell r="D126" t="str">
            <v>K9</v>
          </cell>
          <cell r="E126">
            <v>100</v>
          </cell>
        </row>
        <row r="127">
          <cell r="A127" t="str">
            <v>DIK9125</v>
          </cell>
          <cell r="B127" t="str">
            <v>DI</v>
          </cell>
          <cell r="C127">
            <v>125</v>
          </cell>
          <cell r="D127" t="str">
            <v>K9</v>
          </cell>
          <cell r="E127">
            <v>125</v>
          </cell>
        </row>
        <row r="128">
          <cell r="A128" t="str">
            <v>DIK9150</v>
          </cell>
          <cell r="B128" t="str">
            <v>DI</v>
          </cell>
          <cell r="C128">
            <v>150</v>
          </cell>
          <cell r="D128" t="str">
            <v>K9</v>
          </cell>
          <cell r="E128">
            <v>150</v>
          </cell>
        </row>
        <row r="129">
          <cell r="A129" t="str">
            <v>DIK9200</v>
          </cell>
          <cell r="B129" t="str">
            <v>DI</v>
          </cell>
          <cell r="C129">
            <v>200</v>
          </cell>
          <cell r="D129" t="str">
            <v>K9</v>
          </cell>
          <cell r="E129">
            <v>200</v>
          </cell>
        </row>
        <row r="130">
          <cell r="A130" t="str">
            <v>DIK9250</v>
          </cell>
          <cell r="B130" t="str">
            <v>DI</v>
          </cell>
          <cell r="C130">
            <v>250</v>
          </cell>
          <cell r="D130" t="str">
            <v>K9</v>
          </cell>
          <cell r="E130">
            <v>250</v>
          </cell>
        </row>
        <row r="131">
          <cell r="A131" t="str">
            <v>DIK9300</v>
          </cell>
          <cell r="B131" t="str">
            <v>DI</v>
          </cell>
          <cell r="C131">
            <v>300</v>
          </cell>
          <cell r="D131" t="str">
            <v>K9</v>
          </cell>
          <cell r="E131">
            <v>300</v>
          </cell>
        </row>
        <row r="132">
          <cell r="A132" t="str">
            <v>DIK9350</v>
          </cell>
          <cell r="B132" t="str">
            <v>DI</v>
          </cell>
          <cell r="C132">
            <v>350</v>
          </cell>
          <cell r="D132" t="str">
            <v>K9</v>
          </cell>
          <cell r="E132">
            <v>350</v>
          </cell>
        </row>
        <row r="133">
          <cell r="A133" t="str">
            <v>DIK9400</v>
          </cell>
          <cell r="B133" t="str">
            <v>DI</v>
          </cell>
          <cell r="C133">
            <v>400</v>
          </cell>
          <cell r="D133" t="str">
            <v>K9</v>
          </cell>
          <cell r="E133">
            <v>400</v>
          </cell>
        </row>
        <row r="134">
          <cell r="A134" t="str">
            <v>DIK9450</v>
          </cell>
          <cell r="B134" t="str">
            <v>DI</v>
          </cell>
          <cell r="C134">
            <v>450</v>
          </cell>
          <cell r="D134" t="str">
            <v>K9</v>
          </cell>
          <cell r="E134">
            <v>450</v>
          </cell>
        </row>
        <row r="135">
          <cell r="A135" t="str">
            <v>DIK9500</v>
          </cell>
          <cell r="B135" t="str">
            <v>DI</v>
          </cell>
          <cell r="C135">
            <v>500</v>
          </cell>
          <cell r="D135" t="str">
            <v>K9</v>
          </cell>
          <cell r="E135">
            <v>500</v>
          </cell>
        </row>
        <row r="136">
          <cell r="A136" t="str">
            <v>DIK9600</v>
          </cell>
          <cell r="B136" t="str">
            <v>DI</v>
          </cell>
          <cell r="C136">
            <v>600</v>
          </cell>
          <cell r="D136" t="str">
            <v>K9</v>
          </cell>
          <cell r="E136">
            <v>600</v>
          </cell>
        </row>
        <row r="137">
          <cell r="A137" t="str">
            <v>DIK9700</v>
          </cell>
          <cell r="B137" t="str">
            <v>DI</v>
          </cell>
          <cell r="C137">
            <v>700</v>
          </cell>
          <cell r="D137" t="str">
            <v>K9</v>
          </cell>
          <cell r="E137">
            <v>700</v>
          </cell>
        </row>
        <row r="138">
          <cell r="A138" t="str">
            <v>DIK9800</v>
          </cell>
          <cell r="B138" t="str">
            <v>DI</v>
          </cell>
          <cell r="C138">
            <v>800</v>
          </cell>
          <cell r="D138" t="str">
            <v>K9</v>
          </cell>
          <cell r="E138">
            <v>800</v>
          </cell>
        </row>
        <row r="139">
          <cell r="A139" t="str">
            <v>DIK9900</v>
          </cell>
          <cell r="B139" t="str">
            <v>DI</v>
          </cell>
          <cell r="C139">
            <v>900</v>
          </cell>
          <cell r="D139" t="str">
            <v>K9</v>
          </cell>
          <cell r="E139">
            <v>900</v>
          </cell>
        </row>
        <row r="140">
          <cell r="A140" t="str">
            <v>DIK91000</v>
          </cell>
          <cell r="B140" t="str">
            <v>DI</v>
          </cell>
          <cell r="C140">
            <v>1000</v>
          </cell>
          <cell r="D140" t="str">
            <v>K9</v>
          </cell>
          <cell r="E140">
            <v>1000</v>
          </cell>
        </row>
        <row r="141">
          <cell r="A141" t="str">
            <v>CILA80</v>
          </cell>
          <cell r="B141" t="str">
            <v>CI</v>
          </cell>
          <cell r="C141">
            <v>80</v>
          </cell>
          <cell r="D141" t="str">
            <v>LA</v>
          </cell>
          <cell r="E141">
            <v>80</v>
          </cell>
        </row>
        <row r="142">
          <cell r="A142" t="str">
            <v>CILA100</v>
          </cell>
          <cell r="B142" t="str">
            <v>CI</v>
          </cell>
          <cell r="C142">
            <v>100</v>
          </cell>
          <cell r="D142" t="str">
            <v>LA</v>
          </cell>
          <cell r="E142">
            <v>100</v>
          </cell>
        </row>
        <row r="143">
          <cell r="A143" t="str">
            <v>CILA125</v>
          </cell>
          <cell r="B143" t="str">
            <v>CI</v>
          </cell>
          <cell r="C143">
            <v>125</v>
          </cell>
          <cell r="D143" t="str">
            <v>LA</v>
          </cell>
          <cell r="E143">
            <v>125</v>
          </cell>
        </row>
        <row r="144">
          <cell r="A144" t="str">
            <v>CILA150</v>
          </cell>
          <cell r="B144" t="str">
            <v>CI</v>
          </cell>
          <cell r="C144">
            <v>150</v>
          </cell>
          <cell r="D144" t="str">
            <v>LA</v>
          </cell>
          <cell r="E144">
            <v>150</v>
          </cell>
        </row>
        <row r="145">
          <cell r="A145" t="str">
            <v>CILA200</v>
          </cell>
          <cell r="B145" t="str">
            <v>CI</v>
          </cell>
          <cell r="C145">
            <v>200</v>
          </cell>
          <cell r="D145" t="str">
            <v>LA</v>
          </cell>
          <cell r="E145">
            <v>200</v>
          </cell>
        </row>
        <row r="146">
          <cell r="A146" t="str">
            <v>CILA250</v>
          </cell>
          <cell r="B146" t="str">
            <v>CI</v>
          </cell>
          <cell r="C146">
            <v>250</v>
          </cell>
          <cell r="D146" t="str">
            <v>LA</v>
          </cell>
          <cell r="E146">
            <v>250</v>
          </cell>
        </row>
        <row r="147">
          <cell r="A147" t="str">
            <v>CILA300</v>
          </cell>
          <cell r="B147" t="str">
            <v>CI</v>
          </cell>
          <cell r="C147">
            <v>300</v>
          </cell>
          <cell r="D147" t="str">
            <v>LA</v>
          </cell>
          <cell r="E147">
            <v>300</v>
          </cell>
        </row>
        <row r="148">
          <cell r="A148" t="str">
            <v>CILA350</v>
          </cell>
          <cell r="B148" t="str">
            <v>CI</v>
          </cell>
          <cell r="C148">
            <v>350</v>
          </cell>
          <cell r="D148" t="str">
            <v>LA</v>
          </cell>
          <cell r="E148">
            <v>350</v>
          </cell>
        </row>
        <row r="149">
          <cell r="A149" t="str">
            <v>CILA400</v>
          </cell>
          <cell r="B149" t="str">
            <v>CI</v>
          </cell>
          <cell r="C149">
            <v>400</v>
          </cell>
          <cell r="D149" t="str">
            <v>LA</v>
          </cell>
          <cell r="E149">
            <v>400</v>
          </cell>
        </row>
        <row r="150">
          <cell r="A150" t="str">
            <v>CILA450</v>
          </cell>
          <cell r="B150" t="str">
            <v>CI</v>
          </cell>
          <cell r="C150">
            <v>450</v>
          </cell>
          <cell r="D150" t="str">
            <v>LA</v>
          </cell>
          <cell r="E150">
            <v>450</v>
          </cell>
        </row>
        <row r="151">
          <cell r="A151" t="str">
            <v>CILA500</v>
          </cell>
          <cell r="B151" t="str">
            <v>CI</v>
          </cell>
          <cell r="C151">
            <v>500</v>
          </cell>
          <cell r="D151" t="str">
            <v>LA</v>
          </cell>
          <cell r="E151">
            <v>500</v>
          </cell>
        </row>
        <row r="152">
          <cell r="A152" t="str">
            <v>CILA600</v>
          </cell>
          <cell r="B152" t="str">
            <v>CI</v>
          </cell>
          <cell r="C152">
            <v>600</v>
          </cell>
          <cell r="D152" t="str">
            <v>LA</v>
          </cell>
          <cell r="E152">
            <v>600</v>
          </cell>
        </row>
        <row r="153">
          <cell r="A153" t="str">
            <v>CILA700</v>
          </cell>
          <cell r="B153" t="str">
            <v>CI</v>
          </cell>
          <cell r="C153">
            <v>700</v>
          </cell>
          <cell r="D153" t="str">
            <v>LA</v>
          </cell>
          <cell r="E153">
            <v>700</v>
          </cell>
        </row>
        <row r="154">
          <cell r="A154" t="str">
            <v>CILA800</v>
          </cell>
          <cell r="B154" t="str">
            <v>CI</v>
          </cell>
          <cell r="C154">
            <v>800</v>
          </cell>
          <cell r="D154" t="str">
            <v>LA</v>
          </cell>
          <cell r="E154">
            <v>800</v>
          </cell>
        </row>
        <row r="155">
          <cell r="A155" t="str">
            <v>CILA900</v>
          </cell>
          <cell r="B155" t="str">
            <v>CI</v>
          </cell>
          <cell r="C155">
            <v>900</v>
          </cell>
          <cell r="D155" t="str">
            <v>LA</v>
          </cell>
          <cell r="E155">
            <v>900</v>
          </cell>
        </row>
        <row r="156">
          <cell r="A156" t="str">
            <v>CILA1000</v>
          </cell>
          <cell r="B156" t="str">
            <v>CI</v>
          </cell>
          <cell r="C156">
            <v>1000</v>
          </cell>
          <cell r="D156" t="str">
            <v>LA</v>
          </cell>
          <cell r="E156">
            <v>1000</v>
          </cell>
        </row>
        <row r="157">
          <cell r="A157" t="str">
            <v>ACCL-1580</v>
          </cell>
          <cell r="B157" t="str">
            <v>AC</v>
          </cell>
          <cell r="C157">
            <v>80</v>
          </cell>
          <cell r="D157" t="str">
            <v>CL-15</v>
          </cell>
          <cell r="E157">
            <v>80</v>
          </cell>
        </row>
        <row r="158">
          <cell r="A158" t="str">
            <v>ACCL-15100</v>
          </cell>
          <cell r="B158" t="str">
            <v>AC</v>
          </cell>
          <cell r="C158">
            <v>100</v>
          </cell>
          <cell r="D158" t="str">
            <v>CL-15</v>
          </cell>
          <cell r="E158">
            <v>100</v>
          </cell>
        </row>
        <row r="159">
          <cell r="A159" t="str">
            <v>ACCL-15125</v>
          </cell>
          <cell r="B159" t="str">
            <v>AC</v>
          </cell>
          <cell r="C159">
            <v>125</v>
          </cell>
          <cell r="D159" t="str">
            <v>CL-15</v>
          </cell>
          <cell r="E159">
            <v>125</v>
          </cell>
        </row>
        <row r="160">
          <cell r="A160" t="str">
            <v>ACCL-15150</v>
          </cell>
          <cell r="B160" t="str">
            <v>AC</v>
          </cell>
          <cell r="C160">
            <v>150</v>
          </cell>
          <cell r="D160" t="str">
            <v>CL-15</v>
          </cell>
          <cell r="E160">
            <v>150</v>
          </cell>
        </row>
        <row r="161">
          <cell r="A161" t="str">
            <v>ACCL-15200</v>
          </cell>
          <cell r="B161" t="str">
            <v>AC</v>
          </cell>
          <cell r="C161">
            <v>200</v>
          </cell>
          <cell r="D161" t="str">
            <v>CL-15</v>
          </cell>
          <cell r="E161">
            <v>200</v>
          </cell>
        </row>
        <row r="162">
          <cell r="A162" t="str">
            <v>ACCL-15250</v>
          </cell>
          <cell r="B162" t="str">
            <v>AC</v>
          </cell>
          <cell r="C162">
            <v>250</v>
          </cell>
          <cell r="D162" t="str">
            <v>CL-15</v>
          </cell>
          <cell r="E162">
            <v>250</v>
          </cell>
        </row>
        <row r="163">
          <cell r="A163" t="str">
            <v>ACCL-15300</v>
          </cell>
          <cell r="B163" t="str">
            <v>AC</v>
          </cell>
          <cell r="C163">
            <v>300</v>
          </cell>
          <cell r="D163" t="str">
            <v>CL-15</v>
          </cell>
          <cell r="E163">
            <v>300</v>
          </cell>
        </row>
        <row r="164">
          <cell r="A164" t="str">
            <v>ACCL-15350</v>
          </cell>
          <cell r="B164" t="str">
            <v>AC</v>
          </cell>
          <cell r="C164">
            <v>350</v>
          </cell>
          <cell r="D164" t="str">
            <v>CL-15</v>
          </cell>
          <cell r="E164">
            <v>350</v>
          </cell>
        </row>
        <row r="165">
          <cell r="A165" t="str">
            <v>ACCL-15400</v>
          </cell>
          <cell r="B165" t="str">
            <v>AC</v>
          </cell>
          <cell r="C165">
            <v>400</v>
          </cell>
          <cell r="D165" t="str">
            <v>CL-15</v>
          </cell>
          <cell r="E165">
            <v>400</v>
          </cell>
        </row>
        <row r="166">
          <cell r="A166" t="str">
            <v>ACCL-15450</v>
          </cell>
          <cell r="B166" t="str">
            <v>AC</v>
          </cell>
          <cell r="C166">
            <v>450</v>
          </cell>
          <cell r="D166" t="str">
            <v>CL-15</v>
          </cell>
          <cell r="E166">
            <v>450</v>
          </cell>
        </row>
        <row r="167">
          <cell r="A167" t="str">
            <v>ACCL-15500</v>
          </cell>
          <cell r="B167" t="str">
            <v>AC</v>
          </cell>
          <cell r="C167">
            <v>500</v>
          </cell>
          <cell r="D167" t="str">
            <v>CL-15</v>
          </cell>
          <cell r="E167">
            <v>500</v>
          </cell>
        </row>
        <row r="168">
          <cell r="A168" t="str">
            <v>ACCL-15600</v>
          </cell>
          <cell r="B168" t="str">
            <v>AC</v>
          </cell>
          <cell r="C168">
            <v>600</v>
          </cell>
          <cell r="D168" t="str">
            <v>CL-15</v>
          </cell>
          <cell r="E168">
            <v>600</v>
          </cell>
        </row>
        <row r="169">
          <cell r="A169" t="str">
            <v>ACCL-15700</v>
          </cell>
          <cell r="B169" t="str">
            <v>AC</v>
          </cell>
          <cell r="C169">
            <v>700</v>
          </cell>
          <cell r="D169" t="str">
            <v>CL-15</v>
          </cell>
          <cell r="E169">
            <v>700</v>
          </cell>
        </row>
        <row r="170">
          <cell r="A170" t="str">
            <v>ACCL-15800</v>
          </cell>
          <cell r="B170" t="str">
            <v>AC</v>
          </cell>
          <cell r="C170">
            <v>800</v>
          </cell>
          <cell r="D170" t="str">
            <v>CL-15</v>
          </cell>
          <cell r="E170">
            <v>800</v>
          </cell>
        </row>
        <row r="171">
          <cell r="A171" t="str">
            <v>ACCL-15900</v>
          </cell>
          <cell r="B171" t="str">
            <v>AC</v>
          </cell>
          <cell r="C171">
            <v>900</v>
          </cell>
          <cell r="D171" t="str">
            <v>CL-15</v>
          </cell>
          <cell r="E171">
            <v>900</v>
          </cell>
        </row>
        <row r="172">
          <cell r="A172" t="str">
            <v>ACCL-151000</v>
          </cell>
          <cell r="B172" t="str">
            <v>AC</v>
          </cell>
          <cell r="C172">
            <v>1000</v>
          </cell>
          <cell r="D172" t="str">
            <v>CL-15</v>
          </cell>
          <cell r="E172">
            <v>1000</v>
          </cell>
        </row>
        <row r="173">
          <cell r="A173" t="str">
            <v>ACCL-2080</v>
          </cell>
          <cell r="B173" t="str">
            <v>AC</v>
          </cell>
          <cell r="C173">
            <v>80</v>
          </cell>
          <cell r="D173" t="str">
            <v>CL-20</v>
          </cell>
          <cell r="E173">
            <v>80</v>
          </cell>
        </row>
        <row r="174">
          <cell r="A174" t="str">
            <v>ACCL-20100</v>
          </cell>
          <cell r="B174" t="str">
            <v>AC</v>
          </cell>
          <cell r="C174">
            <v>100</v>
          </cell>
          <cell r="D174" t="str">
            <v>CL-20</v>
          </cell>
          <cell r="E174">
            <v>100</v>
          </cell>
        </row>
        <row r="175">
          <cell r="A175" t="str">
            <v>ACCL-20125</v>
          </cell>
          <cell r="B175" t="str">
            <v>AC</v>
          </cell>
          <cell r="C175">
            <v>125</v>
          </cell>
          <cell r="D175" t="str">
            <v>CL-20</v>
          </cell>
          <cell r="E175">
            <v>125</v>
          </cell>
        </row>
        <row r="176">
          <cell r="A176" t="str">
            <v>ACCL-20150</v>
          </cell>
          <cell r="B176" t="str">
            <v>AC</v>
          </cell>
          <cell r="C176">
            <v>150</v>
          </cell>
          <cell r="D176" t="str">
            <v>CL-20</v>
          </cell>
          <cell r="E176">
            <v>150</v>
          </cell>
        </row>
        <row r="177">
          <cell r="A177" t="str">
            <v>ACCL-20200</v>
          </cell>
          <cell r="B177" t="str">
            <v>AC</v>
          </cell>
          <cell r="C177">
            <v>200</v>
          </cell>
          <cell r="D177" t="str">
            <v>CL-20</v>
          </cell>
          <cell r="E177">
            <v>200</v>
          </cell>
        </row>
        <row r="178">
          <cell r="A178" t="str">
            <v>ACCL-20250</v>
          </cell>
          <cell r="B178" t="str">
            <v>AC</v>
          </cell>
          <cell r="C178">
            <v>250</v>
          </cell>
          <cell r="D178" t="str">
            <v>CL-20</v>
          </cell>
          <cell r="E178">
            <v>250</v>
          </cell>
        </row>
        <row r="179">
          <cell r="A179" t="str">
            <v>ACCL-20300</v>
          </cell>
          <cell r="B179" t="str">
            <v>AC</v>
          </cell>
          <cell r="C179">
            <v>300</v>
          </cell>
          <cell r="D179" t="str">
            <v>CL-20</v>
          </cell>
          <cell r="E179">
            <v>300</v>
          </cell>
        </row>
        <row r="180">
          <cell r="A180" t="str">
            <v>ACCL-20350</v>
          </cell>
          <cell r="B180" t="str">
            <v>AC</v>
          </cell>
          <cell r="C180">
            <v>350</v>
          </cell>
          <cell r="D180" t="str">
            <v>CL-20</v>
          </cell>
          <cell r="E180">
            <v>350</v>
          </cell>
        </row>
        <row r="181">
          <cell r="A181" t="str">
            <v>ACCL-20400</v>
          </cell>
          <cell r="B181" t="str">
            <v>AC</v>
          </cell>
          <cell r="C181">
            <v>400</v>
          </cell>
          <cell r="D181" t="str">
            <v>CL-20</v>
          </cell>
          <cell r="E181">
            <v>400</v>
          </cell>
        </row>
        <row r="182">
          <cell r="A182" t="str">
            <v>ACCL-20450</v>
          </cell>
          <cell r="B182" t="str">
            <v>AC</v>
          </cell>
          <cell r="C182">
            <v>450</v>
          </cell>
          <cell r="D182" t="str">
            <v>CL-20</v>
          </cell>
          <cell r="E182">
            <v>450</v>
          </cell>
        </row>
        <row r="183">
          <cell r="A183" t="str">
            <v>ACCL-20500</v>
          </cell>
          <cell r="B183" t="str">
            <v>AC</v>
          </cell>
          <cell r="C183">
            <v>500</v>
          </cell>
          <cell r="D183" t="str">
            <v>CL-20</v>
          </cell>
          <cell r="E183">
            <v>500</v>
          </cell>
        </row>
        <row r="184">
          <cell r="A184" t="str">
            <v>ACCL-20600</v>
          </cell>
          <cell r="B184" t="str">
            <v>AC</v>
          </cell>
          <cell r="C184">
            <v>600</v>
          </cell>
          <cell r="D184" t="str">
            <v>CL-20</v>
          </cell>
          <cell r="E184">
            <v>600</v>
          </cell>
        </row>
        <row r="185">
          <cell r="A185" t="str">
            <v>ACCL-20700</v>
          </cell>
          <cell r="B185" t="str">
            <v>AC</v>
          </cell>
          <cell r="C185">
            <v>700</v>
          </cell>
          <cell r="D185" t="str">
            <v>CL-20</v>
          </cell>
          <cell r="E185">
            <v>700</v>
          </cell>
        </row>
        <row r="186">
          <cell r="A186" t="str">
            <v>ACCL-20800</v>
          </cell>
          <cell r="B186" t="str">
            <v>AC</v>
          </cell>
          <cell r="C186">
            <v>800</v>
          </cell>
          <cell r="D186" t="str">
            <v>CL-20</v>
          </cell>
          <cell r="E186">
            <v>800</v>
          </cell>
        </row>
        <row r="187">
          <cell r="A187" t="str">
            <v>ACCL-20900</v>
          </cell>
          <cell r="B187" t="str">
            <v>AC</v>
          </cell>
          <cell r="C187">
            <v>900</v>
          </cell>
          <cell r="D187" t="str">
            <v>CL-20</v>
          </cell>
          <cell r="E187">
            <v>900</v>
          </cell>
        </row>
        <row r="188">
          <cell r="A188" t="str">
            <v>ACCL-201000</v>
          </cell>
          <cell r="B188" t="str">
            <v>AC</v>
          </cell>
          <cell r="C188">
            <v>1000</v>
          </cell>
          <cell r="D188" t="str">
            <v>CL-20</v>
          </cell>
          <cell r="E188">
            <v>1000</v>
          </cell>
        </row>
        <row r="189">
          <cell r="A189" t="str">
            <v>ACCL-2580</v>
          </cell>
          <cell r="B189" t="str">
            <v>AC</v>
          </cell>
          <cell r="C189">
            <v>80</v>
          </cell>
          <cell r="D189" t="str">
            <v>CL-25</v>
          </cell>
          <cell r="E189">
            <v>80</v>
          </cell>
        </row>
        <row r="190">
          <cell r="A190" t="str">
            <v>ACCL-25100</v>
          </cell>
          <cell r="B190" t="str">
            <v>AC</v>
          </cell>
          <cell r="C190">
            <v>100</v>
          </cell>
          <cell r="D190" t="str">
            <v>CL-25</v>
          </cell>
          <cell r="E190">
            <v>100</v>
          </cell>
        </row>
        <row r="191">
          <cell r="A191" t="str">
            <v>ACCL-25125</v>
          </cell>
          <cell r="B191" t="str">
            <v>AC</v>
          </cell>
          <cell r="C191">
            <v>125</v>
          </cell>
          <cell r="D191" t="str">
            <v>CL-25</v>
          </cell>
          <cell r="E191">
            <v>125</v>
          </cell>
        </row>
        <row r="192">
          <cell r="A192" t="str">
            <v>ACCL-25150</v>
          </cell>
          <cell r="B192" t="str">
            <v>AC</v>
          </cell>
          <cell r="C192">
            <v>150</v>
          </cell>
          <cell r="D192" t="str">
            <v>CL-25</v>
          </cell>
          <cell r="E192">
            <v>150</v>
          </cell>
        </row>
        <row r="193">
          <cell r="A193" t="str">
            <v>ACCL-25200</v>
          </cell>
          <cell r="B193" t="str">
            <v>AC</v>
          </cell>
          <cell r="C193">
            <v>200</v>
          </cell>
          <cell r="D193" t="str">
            <v>CL-25</v>
          </cell>
          <cell r="E193">
            <v>200</v>
          </cell>
        </row>
        <row r="194">
          <cell r="A194" t="str">
            <v>ACCL-25250</v>
          </cell>
          <cell r="B194" t="str">
            <v>AC</v>
          </cell>
          <cell r="C194">
            <v>250</v>
          </cell>
          <cell r="D194" t="str">
            <v>CL-25</v>
          </cell>
          <cell r="E194">
            <v>250</v>
          </cell>
        </row>
        <row r="195">
          <cell r="A195" t="str">
            <v>ACCL-25300</v>
          </cell>
          <cell r="B195" t="str">
            <v>AC</v>
          </cell>
          <cell r="C195">
            <v>300</v>
          </cell>
          <cell r="D195" t="str">
            <v>CL-25</v>
          </cell>
          <cell r="E195">
            <v>300</v>
          </cell>
        </row>
        <row r="196">
          <cell r="A196" t="str">
            <v>ACCL-25350</v>
          </cell>
          <cell r="B196" t="str">
            <v>AC</v>
          </cell>
          <cell r="C196">
            <v>350</v>
          </cell>
          <cell r="D196" t="str">
            <v>CL-25</v>
          </cell>
          <cell r="E196">
            <v>350</v>
          </cell>
        </row>
        <row r="197">
          <cell r="A197" t="str">
            <v>ACCL-25400</v>
          </cell>
          <cell r="B197" t="str">
            <v>AC</v>
          </cell>
          <cell r="C197">
            <v>400</v>
          </cell>
          <cell r="D197" t="str">
            <v>CL-25</v>
          </cell>
          <cell r="E197">
            <v>400</v>
          </cell>
        </row>
        <row r="198">
          <cell r="A198" t="str">
            <v>ACCL-25450</v>
          </cell>
          <cell r="B198" t="str">
            <v>AC</v>
          </cell>
          <cell r="C198">
            <v>450</v>
          </cell>
          <cell r="D198" t="str">
            <v>CL-25</v>
          </cell>
          <cell r="E198">
            <v>450</v>
          </cell>
        </row>
        <row r="199">
          <cell r="A199" t="str">
            <v>ACCL-25500</v>
          </cell>
          <cell r="B199" t="str">
            <v>AC</v>
          </cell>
          <cell r="C199">
            <v>500</v>
          </cell>
          <cell r="D199" t="str">
            <v>CL-25</v>
          </cell>
          <cell r="E199">
            <v>500</v>
          </cell>
        </row>
        <row r="200">
          <cell r="A200" t="str">
            <v>ACCL-25600</v>
          </cell>
          <cell r="B200" t="str">
            <v>AC</v>
          </cell>
          <cell r="C200">
            <v>600</v>
          </cell>
          <cell r="D200" t="str">
            <v>CL-25</v>
          </cell>
          <cell r="E200">
            <v>600</v>
          </cell>
        </row>
        <row r="201">
          <cell r="A201" t="str">
            <v>ACCL-25700</v>
          </cell>
          <cell r="B201" t="str">
            <v>AC</v>
          </cell>
          <cell r="C201">
            <v>700</v>
          </cell>
          <cell r="D201" t="str">
            <v>CL-25</v>
          </cell>
          <cell r="E201">
            <v>700</v>
          </cell>
        </row>
        <row r="202">
          <cell r="A202" t="str">
            <v>ACCL-25800</v>
          </cell>
          <cell r="B202" t="str">
            <v>AC</v>
          </cell>
          <cell r="C202">
            <v>800</v>
          </cell>
          <cell r="D202" t="str">
            <v>CL-25</v>
          </cell>
          <cell r="E202">
            <v>800</v>
          </cell>
        </row>
        <row r="203">
          <cell r="A203" t="str">
            <v>ACCL-25900</v>
          </cell>
          <cell r="B203" t="str">
            <v>AC</v>
          </cell>
          <cell r="C203">
            <v>900</v>
          </cell>
          <cell r="D203" t="str">
            <v>CL-25</v>
          </cell>
          <cell r="E203">
            <v>900</v>
          </cell>
        </row>
        <row r="204">
          <cell r="A204" t="str">
            <v>ACCL-251000</v>
          </cell>
          <cell r="B204" t="str">
            <v>AC</v>
          </cell>
          <cell r="C204">
            <v>1000</v>
          </cell>
          <cell r="D204" t="str">
            <v>CL-25</v>
          </cell>
          <cell r="E204">
            <v>1000</v>
          </cell>
        </row>
        <row r="205">
          <cell r="A205" t="str">
            <v>BWSC12350</v>
          </cell>
          <cell r="B205" t="str">
            <v>BWSC</v>
          </cell>
          <cell r="C205">
            <v>350</v>
          </cell>
          <cell r="D205">
            <v>12</v>
          </cell>
          <cell r="E205">
            <v>350</v>
          </cell>
        </row>
        <row r="206">
          <cell r="A206" t="str">
            <v>BWSC12400</v>
          </cell>
          <cell r="B206" t="str">
            <v>BWSC</v>
          </cell>
          <cell r="C206">
            <v>400</v>
          </cell>
          <cell r="D206">
            <v>12</v>
          </cell>
          <cell r="E206">
            <v>400</v>
          </cell>
        </row>
        <row r="207">
          <cell r="A207" t="str">
            <v>BWSC12450</v>
          </cell>
          <cell r="B207" t="str">
            <v>BWSC</v>
          </cell>
          <cell r="C207">
            <v>450</v>
          </cell>
          <cell r="D207">
            <v>12</v>
          </cell>
          <cell r="E207">
            <v>450</v>
          </cell>
        </row>
        <row r="208">
          <cell r="A208" t="str">
            <v>BWSC12500</v>
          </cell>
          <cell r="B208" t="str">
            <v>BWSC</v>
          </cell>
          <cell r="C208">
            <v>500</v>
          </cell>
          <cell r="D208">
            <v>12</v>
          </cell>
          <cell r="E208">
            <v>500</v>
          </cell>
        </row>
        <row r="209">
          <cell r="A209" t="str">
            <v>BWSC12600</v>
          </cell>
          <cell r="B209" t="str">
            <v>BWSC</v>
          </cell>
          <cell r="C209">
            <v>600</v>
          </cell>
          <cell r="D209">
            <v>12</v>
          </cell>
          <cell r="E209">
            <v>600</v>
          </cell>
        </row>
        <row r="210">
          <cell r="A210" t="str">
            <v>BWSC12700</v>
          </cell>
          <cell r="B210" t="str">
            <v>BWSC</v>
          </cell>
          <cell r="C210">
            <v>700</v>
          </cell>
          <cell r="D210">
            <v>12</v>
          </cell>
          <cell r="E210">
            <v>700</v>
          </cell>
        </row>
        <row r="211">
          <cell r="A211" t="str">
            <v>BWSC12800</v>
          </cell>
          <cell r="B211" t="str">
            <v>BWSC</v>
          </cell>
          <cell r="C211">
            <v>800</v>
          </cell>
          <cell r="D211">
            <v>12</v>
          </cell>
          <cell r="E211">
            <v>800</v>
          </cell>
        </row>
        <row r="212">
          <cell r="A212" t="str">
            <v>BWSC12900</v>
          </cell>
          <cell r="B212" t="str">
            <v>BWSC</v>
          </cell>
          <cell r="C212">
            <v>900</v>
          </cell>
          <cell r="D212">
            <v>12</v>
          </cell>
          <cell r="E212">
            <v>900</v>
          </cell>
        </row>
        <row r="213">
          <cell r="A213" t="str">
            <v>BWSC121000</v>
          </cell>
          <cell r="B213" t="str">
            <v>BWSC</v>
          </cell>
          <cell r="C213">
            <v>1000</v>
          </cell>
          <cell r="D213">
            <v>12</v>
          </cell>
          <cell r="E213">
            <v>1000</v>
          </cell>
        </row>
        <row r="214">
          <cell r="A214" t="str">
            <v>BWSC14350</v>
          </cell>
          <cell r="B214" t="str">
            <v>BWSC</v>
          </cell>
          <cell r="C214">
            <v>350</v>
          </cell>
          <cell r="D214">
            <v>14</v>
          </cell>
          <cell r="E214">
            <v>350</v>
          </cell>
        </row>
        <row r="215">
          <cell r="A215" t="str">
            <v>BWSC14400</v>
          </cell>
          <cell r="B215" t="str">
            <v>BWSC</v>
          </cell>
          <cell r="C215">
            <v>400</v>
          </cell>
          <cell r="D215">
            <v>14</v>
          </cell>
          <cell r="E215">
            <v>400</v>
          </cell>
        </row>
        <row r="216">
          <cell r="A216" t="str">
            <v>BWSC14450</v>
          </cell>
          <cell r="B216" t="str">
            <v>BWSC</v>
          </cell>
          <cell r="C216">
            <v>450</v>
          </cell>
          <cell r="D216">
            <v>14</v>
          </cell>
          <cell r="E216">
            <v>450</v>
          </cell>
        </row>
        <row r="217">
          <cell r="A217" t="str">
            <v>BWSC14500</v>
          </cell>
          <cell r="B217" t="str">
            <v>BWSC</v>
          </cell>
          <cell r="C217">
            <v>500</v>
          </cell>
          <cell r="D217">
            <v>14</v>
          </cell>
          <cell r="E217">
            <v>500</v>
          </cell>
        </row>
        <row r="218">
          <cell r="A218" t="str">
            <v>BWSC14600</v>
          </cell>
          <cell r="B218" t="str">
            <v>BWSC</v>
          </cell>
          <cell r="C218">
            <v>600</v>
          </cell>
          <cell r="D218">
            <v>14</v>
          </cell>
          <cell r="E218">
            <v>600</v>
          </cell>
        </row>
        <row r="219">
          <cell r="A219" t="str">
            <v>BWSC14700</v>
          </cell>
          <cell r="B219" t="str">
            <v>BWSC</v>
          </cell>
          <cell r="C219">
            <v>700</v>
          </cell>
          <cell r="D219">
            <v>14</v>
          </cell>
          <cell r="E219">
            <v>700</v>
          </cell>
        </row>
        <row r="220">
          <cell r="A220" t="str">
            <v>BWSC14800</v>
          </cell>
          <cell r="B220" t="str">
            <v>BWSC</v>
          </cell>
          <cell r="C220">
            <v>800</v>
          </cell>
          <cell r="D220">
            <v>14</v>
          </cell>
          <cell r="E220">
            <v>800</v>
          </cell>
        </row>
        <row r="221">
          <cell r="A221" t="str">
            <v>BWSC14900</v>
          </cell>
          <cell r="B221" t="str">
            <v>BWSC</v>
          </cell>
          <cell r="C221">
            <v>900</v>
          </cell>
          <cell r="D221">
            <v>14</v>
          </cell>
          <cell r="E221">
            <v>900</v>
          </cell>
        </row>
        <row r="222">
          <cell r="A222" t="str">
            <v>BWSC141000</v>
          </cell>
          <cell r="B222" t="str">
            <v>BWSC</v>
          </cell>
          <cell r="C222">
            <v>1000</v>
          </cell>
          <cell r="D222">
            <v>14</v>
          </cell>
          <cell r="E222">
            <v>1000</v>
          </cell>
        </row>
        <row r="223">
          <cell r="A223" t="str">
            <v>BWSC16350</v>
          </cell>
          <cell r="B223" t="str">
            <v>BWSC</v>
          </cell>
          <cell r="C223">
            <v>350</v>
          </cell>
          <cell r="D223">
            <v>16</v>
          </cell>
          <cell r="E223">
            <v>350</v>
          </cell>
        </row>
        <row r="224">
          <cell r="A224" t="str">
            <v>BWSC16400</v>
          </cell>
          <cell r="B224" t="str">
            <v>BWSC</v>
          </cell>
          <cell r="C224">
            <v>400</v>
          </cell>
          <cell r="D224">
            <v>16</v>
          </cell>
          <cell r="E224">
            <v>400</v>
          </cell>
        </row>
        <row r="225">
          <cell r="A225" t="str">
            <v>BWSC16450</v>
          </cell>
          <cell r="B225" t="str">
            <v>BWSC</v>
          </cell>
          <cell r="C225">
            <v>450</v>
          </cell>
          <cell r="D225">
            <v>16</v>
          </cell>
          <cell r="E225">
            <v>450</v>
          </cell>
        </row>
        <row r="226">
          <cell r="A226" t="str">
            <v>BWSC16500</v>
          </cell>
          <cell r="B226" t="str">
            <v>BWSC</v>
          </cell>
          <cell r="C226">
            <v>500</v>
          </cell>
          <cell r="D226">
            <v>16</v>
          </cell>
          <cell r="E226">
            <v>500</v>
          </cell>
        </row>
        <row r="227">
          <cell r="A227" t="str">
            <v>BWSC16600</v>
          </cell>
          <cell r="B227" t="str">
            <v>BWSC</v>
          </cell>
          <cell r="C227">
            <v>600</v>
          </cell>
          <cell r="D227">
            <v>16</v>
          </cell>
          <cell r="E227">
            <v>600</v>
          </cell>
        </row>
        <row r="228">
          <cell r="A228" t="str">
            <v>BWSC16700</v>
          </cell>
          <cell r="B228" t="str">
            <v>BWSC</v>
          </cell>
          <cell r="C228">
            <v>700</v>
          </cell>
          <cell r="D228">
            <v>16</v>
          </cell>
          <cell r="E228">
            <v>700</v>
          </cell>
        </row>
        <row r="229">
          <cell r="A229" t="str">
            <v>BWSC16800</v>
          </cell>
          <cell r="B229" t="str">
            <v>BWSC</v>
          </cell>
          <cell r="C229">
            <v>800</v>
          </cell>
          <cell r="D229">
            <v>16</v>
          </cell>
          <cell r="E229">
            <v>800</v>
          </cell>
        </row>
        <row r="230">
          <cell r="A230" t="str">
            <v>BWSC16900</v>
          </cell>
          <cell r="B230" t="str">
            <v>BWSC</v>
          </cell>
          <cell r="C230">
            <v>900</v>
          </cell>
          <cell r="D230">
            <v>16</v>
          </cell>
          <cell r="E230">
            <v>900</v>
          </cell>
        </row>
        <row r="231">
          <cell r="A231" t="str">
            <v>BWSC161000</v>
          </cell>
          <cell r="B231" t="str">
            <v>BWSC</v>
          </cell>
          <cell r="C231">
            <v>1000</v>
          </cell>
          <cell r="D231">
            <v>16</v>
          </cell>
          <cell r="E231">
            <v>1000</v>
          </cell>
        </row>
        <row r="232">
          <cell r="A232" t="str">
            <v>BWSC18350</v>
          </cell>
          <cell r="B232" t="str">
            <v>BWSC</v>
          </cell>
          <cell r="C232">
            <v>350</v>
          </cell>
          <cell r="D232">
            <v>18</v>
          </cell>
          <cell r="E232">
            <v>350</v>
          </cell>
        </row>
        <row r="233">
          <cell r="A233" t="str">
            <v>BWSC18400</v>
          </cell>
          <cell r="B233" t="str">
            <v>BWSC</v>
          </cell>
          <cell r="C233">
            <v>400</v>
          </cell>
          <cell r="D233">
            <v>18</v>
          </cell>
          <cell r="E233">
            <v>400</v>
          </cell>
        </row>
        <row r="234">
          <cell r="A234" t="str">
            <v>BWSC18450</v>
          </cell>
          <cell r="B234" t="str">
            <v>BWSC</v>
          </cell>
          <cell r="C234">
            <v>450</v>
          </cell>
          <cell r="D234">
            <v>18</v>
          </cell>
          <cell r="E234">
            <v>450</v>
          </cell>
        </row>
        <row r="235">
          <cell r="A235" t="str">
            <v>BWSC18500</v>
          </cell>
          <cell r="B235" t="str">
            <v>BWSC</v>
          </cell>
          <cell r="C235">
            <v>500</v>
          </cell>
          <cell r="D235">
            <v>18</v>
          </cell>
          <cell r="E235">
            <v>500</v>
          </cell>
        </row>
        <row r="236">
          <cell r="A236" t="str">
            <v>BWSC18600</v>
          </cell>
          <cell r="B236" t="str">
            <v>BWSC</v>
          </cell>
          <cell r="C236">
            <v>600</v>
          </cell>
          <cell r="D236">
            <v>18</v>
          </cell>
          <cell r="E236">
            <v>600</v>
          </cell>
        </row>
        <row r="237">
          <cell r="A237" t="str">
            <v>BWSC18700</v>
          </cell>
          <cell r="B237" t="str">
            <v>BWSC</v>
          </cell>
          <cell r="C237">
            <v>700</v>
          </cell>
          <cell r="D237">
            <v>18</v>
          </cell>
          <cell r="E237">
            <v>700</v>
          </cell>
        </row>
        <row r="238">
          <cell r="A238" t="str">
            <v>BWSC18800</v>
          </cell>
          <cell r="B238" t="str">
            <v>BWSC</v>
          </cell>
          <cell r="C238">
            <v>800</v>
          </cell>
          <cell r="D238">
            <v>18</v>
          </cell>
          <cell r="E238">
            <v>800</v>
          </cell>
        </row>
        <row r="239">
          <cell r="A239" t="str">
            <v>BWSC18900</v>
          </cell>
          <cell r="B239" t="str">
            <v>BWSC</v>
          </cell>
          <cell r="C239">
            <v>900</v>
          </cell>
          <cell r="D239">
            <v>18</v>
          </cell>
          <cell r="E239">
            <v>900</v>
          </cell>
        </row>
        <row r="240">
          <cell r="A240" t="str">
            <v>BWSC181000</v>
          </cell>
          <cell r="B240" t="str">
            <v>BWSC</v>
          </cell>
          <cell r="C240">
            <v>1000</v>
          </cell>
          <cell r="D240">
            <v>18</v>
          </cell>
          <cell r="E240">
            <v>1000</v>
          </cell>
        </row>
        <row r="241">
          <cell r="A241" t="str">
            <v>BWSC20350</v>
          </cell>
          <cell r="B241" t="str">
            <v>BWSC</v>
          </cell>
          <cell r="C241">
            <v>350</v>
          </cell>
          <cell r="D241">
            <v>20</v>
          </cell>
          <cell r="E241">
            <v>350</v>
          </cell>
        </row>
        <row r="242">
          <cell r="A242" t="str">
            <v>BWSC20400</v>
          </cell>
          <cell r="B242" t="str">
            <v>BWSC</v>
          </cell>
          <cell r="C242">
            <v>400</v>
          </cell>
          <cell r="D242">
            <v>20</v>
          </cell>
          <cell r="E242">
            <v>400</v>
          </cell>
        </row>
        <row r="243">
          <cell r="A243" t="str">
            <v>BWSC20450</v>
          </cell>
          <cell r="B243" t="str">
            <v>BWSC</v>
          </cell>
          <cell r="C243">
            <v>450</v>
          </cell>
          <cell r="D243">
            <v>20</v>
          </cell>
          <cell r="E243">
            <v>450</v>
          </cell>
        </row>
        <row r="244">
          <cell r="A244" t="str">
            <v>BWSC20500</v>
          </cell>
          <cell r="B244" t="str">
            <v>BWSC</v>
          </cell>
          <cell r="C244">
            <v>500</v>
          </cell>
          <cell r="D244">
            <v>20</v>
          </cell>
          <cell r="E244">
            <v>500</v>
          </cell>
        </row>
        <row r="245">
          <cell r="A245" t="str">
            <v>BWSC20600</v>
          </cell>
          <cell r="B245" t="str">
            <v>BWSC</v>
          </cell>
          <cell r="C245">
            <v>600</v>
          </cell>
          <cell r="D245">
            <v>20</v>
          </cell>
          <cell r="E245">
            <v>600</v>
          </cell>
        </row>
        <row r="246">
          <cell r="A246" t="str">
            <v>BWSC20700</v>
          </cell>
          <cell r="B246" t="str">
            <v>BWSC</v>
          </cell>
          <cell r="C246">
            <v>700</v>
          </cell>
          <cell r="D246">
            <v>20</v>
          </cell>
          <cell r="E246">
            <v>700</v>
          </cell>
        </row>
        <row r="247">
          <cell r="A247" t="str">
            <v>BWSC20800</v>
          </cell>
          <cell r="B247" t="str">
            <v>BWSC</v>
          </cell>
          <cell r="C247">
            <v>800</v>
          </cell>
          <cell r="D247">
            <v>20</v>
          </cell>
          <cell r="E247">
            <v>800</v>
          </cell>
        </row>
        <row r="248">
          <cell r="A248" t="str">
            <v>BWSC20900</v>
          </cell>
          <cell r="B248" t="str">
            <v>BWSC</v>
          </cell>
          <cell r="C248">
            <v>900</v>
          </cell>
          <cell r="D248">
            <v>20</v>
          </cell>
          <cell r="E248">
            <v>900</v>
          </cell>
        </row>
        <row r="249">
          <cell r="A249" t="str">
            <v>BWSC201000</v>
          </cell>
          <cell r="B249" t="str">
            <v>BWSC</v>
          </cell>
          <cell r="C249">
            <v>1000</v>
          </cell>
          <cell r="D249">
            <v>20</v>
          </cell>
          <cell r="E249">
            <v>1000</v>
          </cell>
        </row>
        <row r="250">
          <cell r="A250" t="str">
            <v>BWSC22350</v>
          </cell>
          <cell r="B250" t="str">
            <v>BWSC</v>
          </cell>
          <cell r="C250">
            <v>350</v>
          </cell>
          <cell r="D250">
            <v>22</v>
          </cell>
          <cell r="E250">
            <v>350</v>
          </cell>
        </row>
        <row r="251">
          <cell r="A251" t="str">
            <v>BWSC22400</v>
          </cell>
          <cell r="B251" t="str">
            <v>BWSC</v>
          </cell>
          <cell r="C251">
            <v>400</v>
          </cell>
          <cell r="D251">
            <v>22</v>
          </cell>
          <cell r="E251">
            <v>400</v>
          </cell>
        </row>
        <row r="252">
          <cell r="A252" t="str">
            <v>BWSC22450</v>
          </cell>
          <cell r="B252" t="str">
            <v>BWSC</v>
          </cell>
          <cell r="C252">
            <v>450</v>
          </cell>
          <cell r="D252">
            <v>22</v>
          </cell>
          <cell r="E252">
            <v>450</v>
          </cell>
        </row>
        <row r="253">
          <cell r="A253" t="str">
            <v>BWSC22500</v>
          </cell>
          <cell r="B253" t="str">
            <v>BWSC</v>
          </cell>
          <cell r="C253">
            <v>500</v>
          </cell>
          <cell r="D253">
            <v>22</v>
          </cell>
          <cell r="E253">
            <v>500</v>
          </cell>
        </row>
        <row r="254">
          <cell r="A254" t="str">
            <v>BWSC22600</v>
          </cell>
          <cell r="B254" t="str">
            <v>BWSC</v>
          </cell>
          <cell r="C254">
            <v>600</v>
          </cell>
          <cell r="D254">
            <v>22</v>
          </cell>
          <cell r="E254">
            <v>600</v>
          </cell>
        </row>
        <row r="255">
          <cell r="A255" t="str">
            <v>BWSC22700</v>
          </cell>
          <cell r="B255" t="str">
            <v>BWSC</v>
          </cell>
          <cell r="C255">
            <v>700</v>
          </cell>
          <cell r="D255">
            <v>22</v>
          </cell>
          <cell r="E255">
            <v>700</v>
          </cell>
        </row>
        <row r="256">
          <cell r="A256" t="str">
            <v>BWSC22800</v>
          </cell>
          <cell r="B256" t="str">
            <v>BWSC</v>
          </cell>
          <cell r="C256">
            <v>800</v>
          </cell>
          <cell r="D256">
            <v>22</v>
          </cell>
          <cell r="E256">
            <v>800</v>
          </cell>
        </row>
        <row r="257">
          <cell r="A257" t="str">
            <v>BWSC22900</v>
          </cell>
          <cell r="B257" t="str">
            <v>BWSC</v>
          </cell>
          <cell r="C257">
            <v>900</v>
          </cell>
          <cell r="D257">
            <v>22</v>
          </cell>
          <cell r="E257">
            <v>900</v>
          </cell>
        </row>
        <row r="258">
          <cell r="A258" t="str">
            <v>BWSC221000</v>
          </cell>
          <cell r="B258" t="str">
            <v>BWSC</v>
          </cell>
          <cell r="C258">
            <v>1000</v>
          </cell>
          <cell r="D258">
            <v>22</v>
          </cell>
          <cell r="E258">
            <v>1000</v>
          </cell>
        </row>
        <row r="259">
          <cell r="A259" t="str">
            <v>BWSC24350</v>
          </cell>
          <cell r="B259" t="str">
            <v>BWSC</v>
          </cell>
          <cell r="C259">
            <v>350</v>
          </cell>
          <cell r="D259">
            <v>24</v>
          </cell>
          <cell r="E259">
            <v>350</v>
          </cell>
        </row>
        <row r="260">
          <cell r="A260" t="str">
            <v>BWSC24400</v>
          </cell>
          <cell r="B260" t="str">
            <v>BWSC</v>
          </cell>
          <cell r="C260">
            <v>400</v>
          </cell>
          <cell r="D260">
            <v>24</v>
          </cell>
          <cell r="E260">
            <v>400</v>
          </cell>
        </row>
        <row r="261">
          <cell r="A261" t="str">
            <v>BWSC24450</v>
          </cell>
          <cell r="B261" t="str">
            <v>BWSC</v>
          </cell>
          <cell r="C261">
            <v>450</v>
          </cell>
          <cell r="D261">
            <v>24</v>
          </cell>
          <cell r="E261">
            <v>450</v>
          </cell>
        </row>
        <row r="262">
          <cell r="A262" t="str">
            <v>BWSC24500</v>
          </cell>
          <cell r="B262" t="str">
            <v>BWSC</v>
          </cell>
          <cell r="C262">
            <v>500</v>
          </cell>
          <cell r="D262">
            <v>24</v>
          </cell>
          <cell r="E262">
            <v>500</v>
          </cell>
        </row>
        <row r="263">
          <cell r="A263" t="str">
            <v>BWSC24600</v>
          </cell>
          <cell r="B263" t="str">
            <v>BWSC</v>
          </cell>
          <cell r="C263">
            <v>600</v>
          </cell>
          <cell r="D263">
            <v>24</v>
          </cell>
          <cell r="E263">
            <v>600</v>
          </cell>
        </row>
        <row r="264">
          <cell r="A264" t="str">
            <v>BWSC24700</v>
          </cell>
          <cell r="B264" t="str">
            <v>BWSC</v>
          </cell>
          <cell r="C264">
            <v>700</v>
          </cell>
          <cell r="D264">
            <v>24</v>
          </cell>
          <cell r="E264">
            <v>700</v>
          </cell>
        </row>
        <row r="265">
          <cell r="A265" t="str">
            <v>BWSC24800</v>
          </cell>
          <cell r="B265" t="str">
            <v>BWSC</v>
          </cell>
          <cell r="C265">
            <v>800</v>
          </cell>
          <cell r="D265">
            <v>24</v>
          </cell>
          <cell r="E265">
            <v>800</v>
          </cell>
        </row>
        <row r="266">
          <cell r="A266" t="str">
            <v>BWSC24900</v>
          </cell>
          <cell r="B266" t="str">
            <v>BWSC</v>
          </cell>
          <cell r="C266">
            <v>900</v>
          </cell>
          <cell r="D266">
            <v>24</v>
          </cell>
          <cell r="E266">
            <v>900</v>
          </cell>
        </row>
        <row r="267">
          <cell r="A267" t="str">
            <v>BWSC241000</v>
          </cell>
          <cell r="B267" t="str">
            <v>BWSC</v>
          </cell>
          <cell r="C267">
            <v>1000</v>
          </cell>
          <cell r="D267">
            <v>24</v>
          </cell>
          <cell r="E267">
            <v>1000</v>
          </cell>
        </row>
        <row r="268">
          <cell r="A268" t="str">
            <v>BWSC26350</v>
          </cell>
          <cell r="B268" t="str">
            <v>BWSC</v>
          </cell>
          <cell r="C268">
            <v>350</v>
          </cell>
          <cell r="D268">
            <v>26</v>
          </cell>
          <cell r="E268">
            <v>350</v>
          </cell>
        </row>
        <row r="269">
          <cell r="A269" t="str">
            <v>BWSC26400</v>
          </cell>
          <cell r="B269" t="str">
            <v>BWSC</v>
          </cell>
          <cell r="C269">
            <v>400</v>
          </cell>
          <cell r="D269">
            <v>26</v>
          </cell>
          <cell r="E269">
            <v>400</v>
          </cell>
        </row>
        <row r="270">
          <cell r="A270" t="str">
            <v>BWSC26450</v>
          </cell>
          <cell r="B270" t="str">
            <v>BWSC</v>
          </cell>
          <cell r="C270">
            <v>450</v>
          </cell>
          <cell r="D270">
            <v>26</v>
          </cell>
          <cell r="E270">
            <v>450</v>
          </cell>
        </row>
        <row r="271">
          <cell r="A271" t="str">
            <v>BWSC26500</v>
          </cell>
          <cell r="B271" t="str">
            <v>BWSC</v>
          </cell>
          <cell r="C271">
            <v>500</v>
          </cell>
          <cell r="D271">
            <v>26</v>
          </cell>
          <cell r="E271">
            <v>500</v>
          </cell>
        </row>
        <row r="272">
          <cell r="A272" t="str">
            <v>BWSC26600</v>
          </cell>
          <cell r="B272" t="str">
            <v>BWSC</v>
          </cell>
          <cell r="C272">
            <v>600</v>
          </cell>
          <cell r="D272">
            <v>26</v>
          </cell>
          <cell r="E272">
            <v>600</v>
          </cell>
        </row>
        <row r="273">
          <cell r="A273" t="str">
            <v>BWSC26700</v>
          </cell>
          <cell r="B273" t="str">
            <v>BWSC</v>
          </cell>
          <cell r="C273">
            <v>700</v>
          </cell>
          <cell r="D273">
            <v>26</v>
          </cell>
          <cell r="E273">
            <v>700</v>
          </cell>
        </row>
        <row r="274">
          <cell r="A274" t="str">
            <v>BWSC26800</v>
          </cell>
          <cell r="B274" t="str">
            <v>BWSC</v>
          </cell>
          <cell r="C274">
            <v>800</v>
          </cell>
          <cell r="D274">
            <v>26</v>
          </cell>
          <cell r="E274">
            <v>800</v>
          </cell>
        </row>
        <row r="275">
          <cell r="A275" t="str">
            <v>BWSC26900</v>
          </cell>
          <cell r="B275" t="str">
            <v>BWSC</v>
          </cell>
          <cell r="C275">
            <v>900</v>
          </cell>
          <cell r="D275">
            <v>26</v>
          </cell>
          <cell r="E275">
            <v>900</v>
          </cell>
        </row>
        <row r="276">
          <cell r="A276" t="str">
            <v>BWSC261000</v>
          </cell>
          <cell r="B276" t="str">
            <v>BWSC</v>
          </cell>
          <cell r="C276">
            <v>1000</v>
          </cell>
          <cell r="D276">
            <v>26</v>
          </cell>
          <cell r="E276">
            <v>1000</v>
          </cell>
        </row>
        <row r="277">
          <cell r="A277" t="str">
            <v>BWSC28350</v>
          </cell>
          <cell r="B277" t="str">
            <v>BWSC</v>
          </cell>
          <cell r="C277">
            <v>350</v>
          </cell>
          <cell r="D277">
            <v>28</v>
          </cell>
          <cell r="E277">
            <v>350</v>
          </cell>
        </row>
        <row r="278">
          <cell r="A278" t="str">
            <v>BWSC28400</v>
          </cell>
          <cell r="B278" t="str">
            <v>BWSC</v>
          </cell>
          <cell r="C278">
            <v>400</v>
          </cell>
          <cell r="D278">
            <v>28</v>
          </cell>
          <cell r="E278">
            <v>400</v>
          </cell>
        </row>
        <row r="279">
          <cell r="A279" t="str">
            <v>BWSC28450</v>
          </cell>
          <cell r="B279" t="str">
            <v>BWSC</v>
          </cell>
          <cell r="C279">
            <v>450</v>
          </cell>
          <cell r="D279">
            <v>28</v>
          </cell>
          <cell r="E279">
            <v>450</v>
          </cell>
        </row>
        <row r="280">
          <cell r="A280" t="str">
            <v>BWSC28500</v>
          </cell>
          <cell r="B280" t="str">
            <v>BWSC</v>
          </cell>
          <cell r="C280">
            <v>500</v>
          </cell>
          <cell r="D280">
            <v>28</v>
          </cell>
          <cell r="E280">
            <v>500</v>
          </cell>
        </row>
        <row r="281">
          <cell r="A281" t="str">
            <v>BWSC28600</v>
          </cell>
          <cell r="B281" t="str">
            <v>BWSC</v>
          </cell>
          <cell r="C281">
            <v>600</v>
          </cell>
          <cell r="D281">
            <v>28</v>
          </cell>
          <cell r="E281">
            <v>600</v>
          </cell>
        </row>
        <row r="282">
          <cell r="A282" t="str">
            <v>BWSC28700</v>
          </cell>
          <cell r="B282" t="str">
            <v>BWSC</v>
          </cell>
          <cell r="C282">
            <v>700</v>
          </cell>
          <cell r="D282">
            <v>28</v>
          </cell>
          <cell r="E282">
            <v>700</v>
          </cell>
        </row>
        <row r="283">
          <cell r="A283" t="str">
            <v>BWSC28800</v>
          </cell>
          <cell r="B283" t="str">
            <v>BWSC</v>
          </cell>
          <cell r="C283">
            <v>800</v>
          </cell>
          <cell r="D283">
            <v>28</v>
          </cell>
          <cell r="E283">
            <v>800</v>
          </cell>
        </row>
        <row r="284">
          <cell r="A284" t="str">
            <v>BWSC28900</v>
          </cell>
          <cell r="B284" t="str">
            <v>BWSC</v>
          </cell>
          <cell r="C284">
            <v>900</v>
          </cell>
          <cell r="D284">
            <v>28</v>
          </cell>
          <cell r="E284">
            <v>900</v>
          </cell>
        </row>
        <row r="285">
          <cell r="A285" t="str">
            <v>BWSC281000</v>
          </cell>
          <cell r="B285" t="str">
            <v>BWSC</v>
          </cell>
          <cell r="C285">
            <v>1000</v>
          </cell>
          <cell r="D285">
            <v>28</v>
          </cell>
          <cell r="E285">
            <v>1000</v>
          </cell>
        </row>
        <row r="286">
          <cell r="A286" t="str">
            <v>BWSC30350</v>
          </cell>
          <cell r="B286" t="str">
            <v>BWSC</v>
          </cell>
          <cell r="C286">
            <v>350</v>
          </cell>
          <cell r="D286">
            <v>30</v>
          </cell>
          <cell r="E286">
            <v>350</v>
          </cell>
        </row>
        <row r="287">
          <cell r="A287" t="str">
            <v>BWSC30400</v>
          </cell>
          <cell r="B287" t="str">
            <v>BWSC</v>
          </cell>
          <cell r="C287">
            <v>400</v>
          </cell>
          <cell r="D287">
            <v>30</v>
          </cell>
          <cell r="E287">
            <v>400</v>
          </cell>
        </row>
        <row r="288">
          <cell r="A288" t="str">
            <v>BWSC30450</v>
          </cell>
          <cell r="B288" t="str">
            <v>BWSC</v>
          </cell>
          <cell r="C288">
            <v>450</v>
          </cell>
          <cell r="D288">
            <v>30</v>
          </cell>
          <cell r="E288">
            <v>450</v>
          </cell>
        </row>
        <row r="289">
          <cell r="A289" t="str">
            <v>BWSC30500</v>
          </cell>
          <cell r="B289" t="str">
            <v>BWSC</v>
          </cell>
          <cell r="C289">
            <v>500</v>
          </cell>
          <cell r="D289">
            <v>30</v>
          </cell>
          <cell r="E289">
            <v>500</v>
          </cell>
        </row>
        <row r="290">
          <cell r="A290" t="str">
            <v>BWSC30600</v>
          </cell>
          <cell r="B290" t="str">
            <v>BWSC</v>
          </cell>
          <cell r="C290">
            <v>600</v>
          </cell>
          <cell r="D290">
            <v>30</v>
          </cell>
          <cell r="E290">
            <v>600</v>
          </cell>
        </row>
        <row r="291">
          <cell r="A291" t="str">
            <v>BWSC30700</v>
          </cell>
          <cell r="B291" t="str">
            <v>BWSC</v>
          </cell>
          <cell r="C291">
            <v>700</v>
          </cell>
          <cell r="D291">
            <v>30</v>
          </cell>
          <cell r="E291">
            <v>700</v>
          </cell>
        </row>
        <row r="292">
          <cell r="A292" t="str">
            <v>BWSC30800</v>
          </cell>
          <cell r="B292" t="str">
            <v>BWSC</v>
          </cell>
          <cell r="C292">
            <v>800</v>
          </cell>
          <cell r="D292">
            <v>30</v>
          </cell>
          <cell r="E292">
            <v>800</v>
          </cell>
        </row>
        <row r="293">
          <cell r="A293" t="str">
            <v>BWSC30900</v>
          </cell>
          <cell r="B293" t="str">
            <v>BWSC</v>
          </cell>
          <cell r="C293">
            <v>900</v>
          </cell>
          <cell r="D293">
            <v>30</v>
          </cell>
          <cell r="E293">
            <v>900</v>
          </cell>
        </row>
        <row r="294">
          <cell r="A294" t="str">
            <v>BWSC301000</v>
          </cell>
          <cell r="B294" t="str">
            <v>BWSC</v>
          </cell>
          <cell r="C294">
            <v>1000</v>
          </cell>
          <cell r="D294">
            <v>30</v>
          </cell>
          <cell r="E294">
            <v>1000</v>
          </cell>
        </row>
        <row r="295">
          <cell r="A295" t="str">
            <v>GRP3350</v>
          </cell>
          <cell r="B295" t="str">
            <v>GRP</v>
          </cell>
          <cell r="C295">
            <v>350</v>
          </cell>
          <cell r="D295">
            <v>3</v>
          </cell>
          <cell r="E295">
            <v>350</v>
          </cell>
        </row>
        <row r="296">
          <cell r="A296" t="str">
            <v>GRP3400</v>
          </cell>
          <cell r="B296" t="str">
            <v>GRP</v>
          </cell>
          <cell r="C296">
            <v>400</v>
          </cell>
          <cell r="D296">
            <v>3</v>
          </cell>
          <cell r="E296">
            <v>400</v>
          </cell>
        </row>
        <row r="297">
          <cell r="A297" t="str">
            <v>GRP3450</v>
          </cell>
          <cell r="B297" t="str">
            <v>GRP</v>
          </cell>
          <cell r="C297">
            <v>450</v>
          </cell>
          <cell r="D297">
            <v>3</v>
          </cell>
          <cell r="E297">
            <v>450</v>
          </cell>
        </row>
        <row r="298">
          <cell r="A298" t="str">
            <v>GRP3500</v>
          </cell>
          <cell r="B298" t="str">
            <v>GRP</v>
          </cell>
          <cell r="C298">
            <v>500</v>
          </cell>
          <cell r="D298">
            <v>3</v>
          </cell>
          <cell r="E298">
            <v>500</v>
          </cell>
        </row>
        <row r="299">
          <cell r="A299" t="str">
            <v>GRP3600</v>
          </cell>
          <cell r="B299" t="str">
            <v>GRP</v>
          </cell>
          <cell r="C299">
            <v>600</v>
          </cell>
          <cell r="D299">
            <v>3</v>
          </cell>
          <cell r="E299">
            <v>600</v>
          </cell>
        </row>
        <row r="300">
          <cell r="A300" t="str">
            <v>GRP3700</v>
          </cell>
          <cell r="B300" t="str">
            <v>GRP</v>
          </cell>
          <cell r="C300">
            <v>700</v>
          </cell>
          <cell r="D300">
            <v>3</v>
          </cell>
          <cell r="E300">
            <v>700</v>
          </cell>
        </row>
        <row r="301">
          <cell r="A301" t="str">
            <v>GRP3800</v>
          </cell>
          <cell r="B301" t="str">
            <v>GRP</v>
          </cell>
          <cell r="C301">
            <v>800</v>
          </cell>
          <cell r="D301">
            <v>3</v>
          </cell>
          <cell r="E301">
            <v>800</v>
          </cell>
        </row>
        <row r="302">
          <cell r="A302" t="str">
            <v>GRP3900</v>
          </cell>
          <cell r="B302" t="str">
            <v>GRP</v>
          </cell>
          <cell r="C302">
            <v>900</v>
          </cell>
          <cell r="D302">
            <v>3</v>
          </cell>
          <cell r="E302">
            <v>900</v>
          </cell>
        </row>
        <row r="303">
          <cell r="A303" t="str">
            <v>GRP31000</v>
          </cell>
          <cell r="B303" t="str">
            <v>GRP</v>
          </cell>
          <cell r="C303">
            <v>1000</v>
          </cell>
          <cell r="D303">
            <v>3</v>
          </cell>
          <cell r="E303">
            <v>1000</v>
          </cell>
        </row>
        <row r="304">
          <cell r="A304" t="str">
            <v>GRP6350</v>
          </cell>
          <cell r="B304" t="str">
            <v>GRP</v>
          </cell>
          <cell r="C304">
            <v>350</v>
          </cell>
          <cell r="D304">
            <v>6</v>
          </cell>
          <cell r="E304">
            <v>350</v>
          </cell>
        </row>
        <row r="305">
          <cell r="A305" t="str">
            <v>GRP6400</v>
          </cell>
          <cell r="B305" t="str">
            <v>GRP</v>
          </cell>
          <cell r="C305">
            <v>400</v>
          </cell>
          <cell r="D305">
            <v>6</v>
          </cell>
          <cell r="E305">
            <v>400</v>
          </cell>
        </row>
        <row r="306">
          <cell r="A306" t="str">
            <v>GRP6450</v>
          </cell>
          <cell r="B306" t="str">
            <v>GRP</v>
          </cell>
          <cell r="C306">
            <v>450</v>
          </cell>
          <cell r="D306">
            <v>6</v>
          </cell>
          <cell r="E306">
            <v>450</v>
          </cell>
        </row>
        <row r="307">
          <cell r="A307" t="str">
            <v>GRP6500</v>
          </cell>
          <cell r="B307" t="str">
            <v>GRP</v>
          </cell>
          <cell r="C307">
            <v>500</v>
          </cell>
          <cell r="D307">
            <v>6</v>
          </cell>
          <cell r="E307">
            <v>500</v>
          </cell>
        </row>
        <row r="308">
          <cell r="A308" t="str">
            <v>GRP6600</v>
          </cell>
          <cell r="B308" t="str">
            <v>GRP</v>
          </cell>
          <cell r="C308">
            <v>600</v>
          </cell>
          <cell r="D308">
            <v>6</v>
          </cell>
          <cell r="E308">
            <v>600</v>
          </cell>
        </row>
        <row r="309">
          <cell r="A309" t="str">
            <v>GRP6700</v>
          </cell>
          <cell r="B309" t="str">
            <v>GRP</v>
          </cell>
          <cell r="C309">
            <v>700</v>
          </cell>
          <cell r="D309">
            <v>6</v>
          </cell>
          <cell r="E309">
            <v>700</v>
          </cell>
        </row>
        <row r="310">
          <cell r="A310" t="str">
            <v>GRP6800</v>
          </cell>
          <cell r="B310" t="str">
            <v>GRP</v>
          </cell>
          <cell r="C310">
            <v>800</v>
          </cell>
          <cell r="D310">
            <v>6</v>
          </cell>
          <cell r="E310">
            <v>800</v>
          </cell>
        </row>
        <row r="311">
          <cell r="A311" t="str">
            <v>GRP6900</v>
          </cell>
          <cell r="B311" t="str">
            <v>GRP</v>
          </cell>
          <cell r="C311">
            <v>900</v>
          </cell>
          <cell r="D311">
            <v>6</v>
          </cell>
          <cell r="E311">
            <v>900</v>
          </cell>
        </row>
        <row r="312">
          <cell r="A312" t="str">
            <v>GRP61000</v>
          </cell>
          <cell r="B312" t="str">
            <v>GRP</v>
          </cell>
          <cell r="C312">
            <v>1000</v>
          </cell>
          <cell r="D312">
            <v>6</v>
          </cell>
          <cell r="E312">
            <v>1000</v>
          </cell>
        </row>
        <row r="313">
          <cell r="A313" t="str">
            <v>GRP9350</v>
          </cell>
          <cell r="B313" t="str">
            <v>GRP</v>
          </cell>
          <cell r="C313">
            <v>350</v>
          </cell>
          <cell r="D313">
            <v>9</v>
          </cell>
          <cell r="E313">
            <v>350</v>
          </cell>
        </row>
        <row r="314">
          <cell r="A314" t="str">
            <v>GRP9400</v>
          </cell>
          <cell r="B314" t="str">
            <v>GRP</v>
          </cell>
          <cell r="C314">
            <v>400</v>
          </cell>
          <cell r="D314">
            <v>9</v>
          </cell>
          <cell r="E314">
            <v>400</v>
          </cell>
        </row>
        <row r="315">
          <cell r="A315" t="str">
            <v>GRP9450</v>
          </cell>
          <cell r="B315" t="str">
            <v>GRP</v>
          </cell>
          <cell r="C315">
            <v>450</v>
          </cell>
          <cell r="D315">
            <v>9</v>
          </cell>
          <cell r="E315">
            <v>450</v>
          </cell>
        </row>
        <row r="316">
          <cell r="A316" t="str">
            <v>GRP9500</v>
          </cell>
          <cell r="B316" t="str">
            <v>GRP</v>
          </cell>
          <cell r="C316">
            <v>500</v>
          </cell>
          <cell r="D316">
            <v>9</v>
          </cell>
          <cell r="E316">
            <v>500</v>
          </cell>
        </row>
        <row r="317">
          <cell r="A317" t="str">
            <v>GRP9600</v>
          </cell>
          <cell r="B317" t="str">
            <v>GRP</v>
          </cell>
          <cell r="C317">
            <v>600</v>
          </cell>
          <cell r="D317">
            <v>9</v>
          </cell>
          <cell r="E317">
            <v>600</v>
          </cell>
        </row>
        <row r="318">
          <cell r="A318" t="str">
            <v>GRP9700</v>
          </cell>
          <cell r="B318" t="str">
            <v>GRP</v>
          </cell>
          <cell r="C318">
            <v>700</v>
          </cell>
          <cell r="D318">
            <v>9</v>
          </cell>
          <cell r="E318">
            <v>700</v>
          </cell>
        </row>
        <row r="319">
          <cell r="A319" t="str">
            <v>GRP9800</v>
          </cell>
          <cell r="B319" t="str">
            <v>GRP</v>
          </cell>
          <cell r="C319">
            <v>800</v>
          </cell>
          <cell r="D319">
            <v>9</v>
          </cell>
          <cell r="E319">
            <v>800</v>
          </cell>
        </row>
        <row r="320">
          <cell r="A320" t="str">
            <v>GRP9900</v>
          </cell>
          <cell r="B320" t="str">
            <v>GRP</v>
          </cell>
          <cell r="C320">
            <v>900</v>
          </cell>
          <cell r="D320">
            <v>9</v>
          </cell>
          <cell r="E320">
            <v>900</v>
          </cell>
        </row>
        <row r="321">
          <cell r="A321" t="str">
            <v>GRP91000</v>
          </cell>
          <cell r="B321" t="str">
            <v>GRP</v>
          </cell>
          <cell r="C321">
            <v>1000</v>
          </cell>
          <cell r="D321">
            <v>9</v>
          </cell>
          <cell r="E321">
            <v>1000</v>
          </cell>
        </row>
        <row r="322">
          <cell r="A322" t="str">
            <v>GRP12350</v>
          </cell>
          <cell r="B322" t="str">
            <v>GRP</v>
          </cell>
          <cell r="C322">
            <v>350</v>
          </cell>
          <cell r="D322">
            <v>12</v>
          </cell>
          <cell r="E322">
            <v>350</v>
          </cell>
        </row>
        <row r="323">
          <cell r="A323" t="str">
            <v>GRP12400</v>
          </cell>
          <cell r="B323" t="str">
            <v>GRP</v>
          </cell>
          <cell r="C323">
            <v>400</v>
          </cell>
          <cell r="D323">
            <v>12</v>
          </cell>
          <cell r="E323">
            <v>400</v>
          </cell>
        </row>
        <row r="324">
          <cell r="A324" t="str">
            <v>GRP12450</v>
          </cell>
          <cell r="B324" t="str">
            <v>GRP</v>
          </cell>
          <cell r="C324">
            <v>450</v>
          </cell>
          <cell r="D324">
            <v>12</v>
          </cell>
          <cell r="E324">
            <v>450</v>
          </cell>
        </row>
        <row r="325">
          <cell r="A325" t="str">
            <v>GRP12500</v>
          </cell>
          <cell r="B325" t="str">
            <v>GRP</v>
          </cell>
          <cell r="C325">
            <v>500</v>
          </cell>
          <cell r="D325">
            <v>12</v>
          </cell>
          <cell r="E325">
            <v>500</v>
          </cell>
        </row>
        <row r="326">
          <cell r="A326" t="str">
            <v>GRP12600</v>
          </cell>
          <cell r="B326" t="str">
            <v>GRP</v>
          </cell>
          <cell r="C326">
            <v>600</v>
          </cell>
          <cell r="D326">
            <v>12</v>
          </cell>
          <cell r="E326">
            <v>600</v>
          </cell>
        </row>
        <row r="327">
          <cell r="A327" t="str">
            <v>GRP12700</v>
          </cell>
          <cell r="B327" t="str">
            <v>GRP</v>
          </cell>
          <cell r="C327">
            <v>700</v>
          </cell>
          <cell r="D327">
            <v>12</v>
          </cell>
          <cell r="E327">
            <v>700</v>
          </cell>
        </row>
        <row r="328">
          <cell r="A328" t="str">
            <v>GRP12800</v>
          </cell>
          <cell r="B328" t="str">
            <v>GRP</v>
          </cell>
          <cell r="C328">
            <v>800</v>
          </cell>
          <cell r="D328">
            <v>12</v>
          </cell>
          <cell r="E328">
            <v>800</v>
          </cell>
        </row>
        <row r="329">
          <cell r="A329" t="str">
            <v>GRP12900</v>
          </cell>
          <cell r="B329" t="str">
            <v>GRP</v>
          </cell>
          <cell r="C329">
            <v>900</v>
          </cell>
          <cell r="D329">
            <v>12</v>
          </cell>
          <cell r="E329">
            <v>900</v>
          </cell>
        </row>
        <row r="330">
          <cell r="A330" t="str">
            <v>GRP121000</v>
          </cell>
          <cell r="B330" t="str">
            <v>GRP</v>
          </cell>
          <cell r="C330">
            <v>1000</v>
          </cell>
          <cell r="D330">
            <v>12</v>
          </cell>
          <cell r="E330">
            <v>1000</v>
          </cell>
        </row>
        <row r="331">
          <cell r="A331" t="str">
            <v>GRP15350</v>
          </cell>
          <cell r="B331" t="str">
            <v>GRP</v>
          </cell>
          <cell r="C331">
            <v>350</v>
          </cell>
          <cell r="D331">
            <v>15</v>
          </cell>
          <cell r="E331">
            <v>350</v>
          </cell>
        </row>
        <row r="332">
          <cell r="A332" t="str">
            <v>GRP15400</v>
          </cell>
          <cell r="B332" t="str">
            <v>GRP</v>
          </cell>
          <cell r="C332">
            <v>400</v>
          </cell>
          <cell r="D332">
            <v>15</v>
          </cell>
          <cell r="E332">
            <v>400</v>
          </cell>
        </row>
        <row r="333">
          <cell r="A333" t="str">
            <v>GRP15450</v>
          </cell>
          <cell r="B333" t="str">
            <v>GRP</v>
          </cell>
          <cell r="C333">
            <v>450</v>
          </cell>
          <cell r="D333">
            <v>15</v>
          </cell>
          <cell r="E333">
            <v>450</v>
          </cell>
        </row>
        <row r="334">
          <cell r="A334" t="str">
            <v>GRP15500</v>
          </cell>
          <cell r="B334" t="str">
            <v>GRP</v>
          </cell>
          <cell r="C334">
            <v>500</v>
          </cell>
          <cell r="D334">
            <v>15</v>
          </cell>
          <cell r="E334">
            <v>500</v>
          </cell>
        </row>
        <row r="335">
          <cell r="A335" t="str">
            <v>GRP15600</v>
          </cell>
          <cell r="B335" t="str">
            <v>GRP</v>
          </cell>
          <cell r="C335">
            <v>600</v>
          </cell>
          <cell r="D335">
            <v>15</v>
          </cell>
          <cell r="E335">
            <v>600</v>
          </cell>
        </row>
        <row r="336">
          <cell r="A336" t="str">
            <v>GRP15700</v>
          </cell>
          <cell r="B336" t="str">
            <v>GRP</v>
          </cell>
          <cell r="C336">
            <v>700</v>
          </cell>
          <cell r="D336">
            <v>15</v>
          </cell>
          <cell r="E336">
            <v>700</v>
          </cell>
        </row>
        <row r="337">
          <cell r="A337" t="str">
            <v>GRP15800</v>
          </cell>
          <cell r="B337" t="str">
            <v>GRP</v>
          </cell>
          <cell r="C337">
            <v>800</v>
          </cell>
          <cell r="D337">
            <v>15</v>
          </cell>
          <cell r="E337">
            <v>800</v>
          </cell>
        </row>
        <row r="338">
          <cell r="A338" t="str">
            <v>GRP15900</v>
          </cell>
          <cell r="B338" t="str">
            <v>GRP</v>
          </cell>
          <cell r="C338">
            <v>900</v>
          </cell>
          <cell r="D338">
            <v>15</v>
          </cell>
          <cell r="E338">
            <v>900</v>
          </cell>
        </row>
        <row r="339">
          <cell r="A339" t="str">
            <v>GRP151000</v>
          </cell>
          <cell r="B339" t="str">
            <v>GRP</v>
          </cell>
          <cell r="C339">
            <v>1000</v>
          </cell>
          <cell r="D339">
            <v>15</v>
          </cell>
          <cell r="E339">
            <v>1000</v>
          </cell>
        </row>
        <row r="340">
          <cell r="A340" t="str">
            <v>MS580</v>
          </cell>
          <cell r="B340" t="str">
            <v>MS</v>
          </cell>
          <cell r="C340">
            <v>80</v>
          </cell>
          <cell r="D340">
            <v>5</v>
          </cell>
          <cell r="E340">
            <v>80</v>
          </cell>
        </row>
        <row r="341">
          <cell r="A341" t="str">
            <v>MS5100</v>
          </cell>
          <cell r="B341" t="str">
            <v>MS</v>
          </cell>
          <cell r="C341">
            <v>100</v>
          </cell>
          <cell r="D341">
            <v>5</v>
          </cell>
          <cell r="E341">
            <v>100</v>
          </cell>
        </row>
        <row r="342">
          <cell r="A342" t="str">
            <v>MS5125</v>
          </cell>
          <cell r="B342" t="str">
            <v>MS</v>
          </cell>
          <cell r="C342">
            <v>125</v>
          </cell>
          <cell r="D342">
            <v>5</v>
          </cell>
          <cell r="E342">
            <v>125</v>
          </cell>
        </row>
        <row r="343">
          <cell r="A343" t="str">
            <v>MS5150</v>
          </cell>
          <cell r="B343" t="str">
            <v>MS</v>
          </cell>
          <cell r="C343">
            <v>150</v>
          </cell>
          <cell r="D343">
            <v>5</v>
          </cell>
          <cell r="E343">
            <v>150</v>
          </cell>
        </row>
        <row r="344">
          <cell r="A344" t="str">
            <v>MS5200</v>
          </cell>
          <cell r="B344" t="str">
            <v>MS</v>
          </cell>
          <cell r="C344">
            <v>200</v>
          </cell>
          <cell r="D344">
            <v>5</v>
          </cell>
          <cell r="E344">
            <v>200</v>
          </cell>
        </row>
        <row r="345">
          <cell r="A345" t="str">
            <v>MS5250</v>
          </cell>
          <cell r="B345" t="str">
            <v>MS</v>
          </cell>
          <cell r="C345">
            <v>250</v>
          </cell>
          <cell r="D345">
            <v>5</v>
          </cell>
          <cell r="E345">
            <v>250</v>
          </cell>
        </row>
        <row r="346">
          <cell r="A346" t="str">
            <v>MS5300</v>
          </cell>
          <cell r="B346" t="str">
            <v>MS</v>
          </cell>
          <cell r="C346">
            <v>300</v>
          </cell>
          <cell r="D346">
            <v>5</v>
          </cell>
          <cell r="E346">
            <v>300</v>
          </cell>
        </row>
        <row r="347">
          <cell r="A347" t="str">
            <v>MS5350</v>
          </cell>
          <cell r="B347" t="str">
            <v>MS</v>
          </cell>
          <cell r="C347">
            <v>350</v>
          </cell>
          <cell r="D347">
            <v>5</v>
          </cell>
          <cell r="E347">
            <v>350</v>
          </cell>
        </row>
        <row r="348">
          <cell r="A348" t="str">
            <v>MS5400</v>
          </cell>
          <cell r="B348" t="str">
            <v>MS</v>
          </cell>
          <cell r="C348">
            <v>400</v>
          </cell>
          <cell r="D348">
            <v>5</v>
          </cell>
          <cell r="E348">
            <v>400</v>
          </cell>
        </row>
        <row r="349">
          <cell r="A349" t="str">
            <v>MS5450</v>
          </cell>
          <cell r="B349" t="str">
            <v>MS</v>
          </cell>
          <cell r="C349">
            <v>450</v>
          </cell>
          <cell r="D349">
            <v>5</v>
          </cell>
          <cell r="E349">
            <v>450</v>
          </cell>
        </row>
        <row r="350">
          <cell r="A350" t="str">
            <v>MS5500</v>
          </cell>
          <cell r="B350" t="str">
            <v>MS</v>
          </cell>
          <cell r="C350">
            <v>500</v>
          </cell>
          <cell r="D350">
            <v>5</v>
          </cell>
          <cell r="E350">
            <v>500</v>
          </cell>
        </row>
        <row r="351">
          <cell r="A351" t="str">
            <v>MS5600</v>
          </cell>
          <cell r="B351" t="str">
            <v>MS</v>
          </cell>
          <cell r="C351">
            <v>600</v>
          </cell>
          <cell r="D351">
            <v>5</v>
          </cell>
          <cell r="E351">
            <v>600</v>
          </cell>
        </row>
        <row r="352">
          <cell r="A352" t="str">
            <v>MS5700</v>
          </cell>
          <cell r="B352" t="str">
            <v>MS</v>
          </cell>
          <cell r="C352">
            <v>700</v>
          </cell>
          <cell r="D352">
            <v>5</v>
          </cell>
          <cell r="E352">
            <v>700</v>
          </cell>
        </row>
        <row r="353">
          <cell r="A353" t="str">
            <v>MS5800</v>
          </cell>
          <cell r="B353" t="str">
            <v>MS</v>
          </cell>
          <cell r="C353">
            <v>800</v>
          </cell>
          <cell r="D353">
            <v>5</v>
          </cell>
          <cell r="E353">
            <v>800</v>
          </cell>
        </row>
        <row r="354">
          <cell r="A354" t="str">
            <v>MS5900</v>
          </cell>
          <cell r="B354" t="str">
            <v>MS</v>
          </cell>
          <cell r="C354">
            <v>900</v>
          </cell>
          <cell r="D354">
            <v>5</v>
          </cell>
          <cell r="E354">
            <v>900</v>
          </cell>
        </row>
        <row r="355">
          <cell r="A355" t="str">
            <v>MS51000</v>
          </cell>
          <cell r="B355" t="str">
            <v>MS</v>
          </cell>
          <cell r="C355">
            <v>1000</v>
          </cell>
          <cell r="D355">
            <v>5</v>
          </cell>
          <cell r="E355">
            <v>1000</v>
          </cell>
        </row>
        <row r="356">
          <cell r="A356" t="str">
            <v>MS680</v>
          </cell>
          <cell r="B356" t="str">
            <v>MS</v>
          </cell>
          <cell r="C356">
            <v>80</v>
          </cell>
          <cell r="D356">
            <v>6</v>
          </cell>
          <cell r="E356">
            <v>80</v>
          </cell>
        </row>
        <row r="357">
          <cell r="A357" t="str">
            <v>MS6100</v>
          </cell>
          <cell r="B357" t="str">
            <v>MS</v>
          </cell>
          <cell r="C357">
            <v>100</v>
          </cell>
          <cell r="D357">
            <v>6</v>
          </cell>
          <cell r="E357">
            <v>100</v>
          </cell>
        </row>
        <row r="358">
          <cell r="A358" t="str">
            <v>MS6125</v>
          </cell>
          <cell r="B358" t="str">
            <v>MS</v>
          </cell>
          <cell r="C358">
            <v>125</v>
          </cell>
          <cell r="D358">
            <v>6</v>
          </cell>
          <cell r="E358">
            <v>125</v>
          </cell>
        </row>
        <row r="359">
          <cell r="A359" t="str">
            <v>MS6150</v>
          </cell>
          <cell r="B359" t="str">
            <v>MS</v>
          </cell>
          <cell r="C359">
            <v>150</v>
          </cell>
          <cell r="D359">
            <v>6</v>
          </cell>
          <cell r="E359">
            <v>150</v>
          </cell>
        </row>
        <row r="360">
          <cell r="A360" t="str">
            <v>MS6200</v>
          </cell>
          <cell r="B360" t="str">
            <v>MS</v>
          </cell>
          <cell r="C360">
            <v>200</v>
          </cell>
          <cell r="D360">
            <v>6</v>
          </cell>
          <cell r="E360">
            <v>200</v>
          </cell>
        </row>
        <row r="361">
          <cell r="A361" t="str">
            <v>MS6250</v>
          </cell>
          <cell r="B361" t="str">
            <v>MS</v>
          </cell>
          <cell r="C361">
            <v>250</v>
          </cell>
          <cell r="D361">
            <v>6</v>
          </cell>
          <cell r="E361">
            <v>250</v>
          </cell>
        </row>
        <row r="362">
          <cell r="A362" t="str">
            <v>MS6300</v>
          </cell>
          <cell r="B362" t="str">
            <v>MS</v>
          </cell>
          <cell r="C362">
            <v>300</v>
          </cell>
          <cell r="D362">
            <v>6</v>
          </cell>
          <cell r="E362">
            <v>300</v>
          </cell>
        </row>
        <row r="363">
          <cell r="A363" t="str">
            <v>MS6350</v>
          </cell>
          <cell r="B363" t="str">
            <v>MS</v>
          </cell>
          <cell r="C363">
            <v>350</v>
          </cell>
          <cell r="D363">
            <v>6</v>
          </cell>
          <cell r="E363">
            <v>350</v>
          </cell>
        </row>
        <row r="364">
          <cell r="A364" t="str">
            <v>MS6400</v>
          </cell>
          <cell r="B364" t="str">
            <v>MS</v>
          </cell>
          <cell r="C364">
            <v>400</v>
          </cell>
          <cell r="D364">
            <v>6</v>
          </cell>
          <cell r="E364">
            <v>400</v>
          </cell>
        </row>
        <row r="365">
          <cell r="A365" t="str">
            <v>MS6450</v>
          </cell>
          <cell r="B365" t="str">
            <v>MS</v>
          </cell>
          <cell r="C365">
            <v>450</v>
          </cell>
          <cell r="D365">
            <v>6</v>
          </cell>
          <cell r="E365">
            <v>450</v>
          </cell>
        </row>
        <row r="366">
          <cell r="A366" t="str">
            <v>MS6500</v>
          </cell>
          <cell r="B366" t="str">
            <v>MS</v>
          </cell>
          <cell r="C366">
            <v>500</v>
          </cell>
          <cell r="D366">
            <v>6</v>
          </cell>
          <cell r="E366">
            <v>500</v>
          </cell>
        </row>
        <row r="367">
          <cell r="A367" t="str">
            <v>MS6600</v>
          </cell>
          <cell r="B367" t="str">
            <v>MS</v>
          </cell>
          <cell r="C367">
            <v>600</v>
          </cell>
          <cell r="D367">
            <v>6</v>
          </cell>
          <cell r="E367">
            <v>600</v>
          </cell>
        </row>
        <row r="368">
          <cell r="A368" t="str">
            <v>MS6700</v>
          </cell>
          <cell r="B368" t="str">
            <v>MS</v>
          </cell>
          <cell r="C368">
            <v>700</v>
          </cell>
          <cell r="D368">
            <v>6</v>
          </cell>
          <cell r="E368">
            <v>700</v>
          </cell>
        </row>
        <row r="369">
          <cell r="A369" t="str">
            <v>MS6800</v>
          </cell>
          <cell r="B369" t="str">
            <v>MS</v>
          </cell>
          <cell r="C369">
            <v>800</v>
          </cell>
          <cell r="D369">
            <v>6</v>
          </cell>
          <cell r="E369">
            <v>800</v>
          </cell>
        </row>
        <row r="370">
          <cell r="A370" t="str">
            <v>MS6900</v>
          </cell>
          <cell r="B370" t="str">
            <v>MS</v>
          </cell>
          <cell r="C370">
            <v>900</v>
          </cell>
          <cell r="D370">
            <v>6</v>
          </cell>
          <cell r="E370">
            <v>900</v>
          </cell>
        </row>
        <row r="371">
          <cell r="A371" t="str">
            <v>MS61000</v>
          </cell>
          <cell r="B371" t="str">
            <v>MS</v>
          </cell>
          <cell r="C371">
            <v>1000</v>
          </cell>
          <cell r="D371">
            <v>6</v>
          </cell>
          <cell r="E371">
            <v>1000</v>
          </cell>
        </row>
        <row r="372">
          <cell r="A372" t="str">
            <v>MS880</v>
          </cell>
          <cell r="B372" t="str">
            <v>MS</v>
          </cell>
          <cell r="C372">
            <v>80</v>
          </cell>
          <cell r="D372">
            <v>8</v>
          </cell>
          <cell r="E372">
            <v>80</v>
          </cell>
        </row>
        <row r="373">
          <cell r="A373" t="str">
            <v>MS8100</v>
          </cell>
          <cell r="B373" t="str">
            <v>MS</v>
          </cell>
          <cell r="C373">
            <v>100</v>
          </cell>
          <cell r="D373">
            <v>8</v>
          </cell>
          <cell r="E373">
            <v>100</v>
          </cell>
        </row>
        <row r="374">
          <cell r="A374" t="str">
            <v>MS8125</v>
          </cell>
          <cell r="B374" t="str">
            <v>MS</v>
          </cell>
          <cell r="C374">
            <v>125</v>
          </cell>
          <cell r="D374">
            <v>8</v>
          </cell>
          <cell r="E374">
            <v>125</v>
          </cell>
        </row>
        <row r="375">
          <cell r="A375" t="str">
            <v>MS8150</v>
          </cell>
          <cell r="B375" t="str">
            <v>MS</v>
          </cell>
          <cell r="C375">
            <v>150</v>
          </cell>
          <cell r="D375">
            <v>8</v>
          </cell>
          <cell r="E375">
            <v>150</v>
          </cell>
        </row>
        <row r="376">
          <cell r="A376" t="str">
            <v>MS8200</v>
          </cell>
          <cell r="B376" t="str">
            <v>MS</v>
          </cell>
          <cell r="C376">
            <v>200</v>
          </cell>
          <cell r="D376">
            <v>8</v>
          </cell>
          <cell r="E376">
            <v>200</v>
          </cell>
        </row>
        <row r="377">
          <cell r="A377" t="str">
            <v>MS8250</v>
          </cell>
          <cell r="B377" t="str">
            <v>MS</v>
          </cell>
          <cell r="C377">
            <v>250</v>
          </cell>
          <cell r="D377">
            <v>8</v>
          </cell>
          <cell r="E377">
            <v>250</v>
          </cell>
        </row>
        <row r="378">
          <cell r="A378" t="str">
            <v>MS8300</v>
          </cell>
          <cell r="B378" t="str">
            <v>MS</v>
          </cell>
          <cell r="C378">
            <v>300</v>
          </cell>
          <cell r="D378">
            <v>8</v>
          </cell>
          <cell r="E378">
            <v>300</v>
          </cell>
        </row>
        <row r="379">
          <cell r="A379" t="str">
            <v>MS8350</v>
          </cell>
          <cell r="B379" t="str">
            <v>MS</v>
          </cell>
          <cell r="C379">
            <v>350</v>
          </cell>
          <cell r="D379">
            <v>8</v>
          </cell>
          <cell r="E379">
            <v>350</v>
          </cell>
        </row>
        <row r="380">
          <cell r="A380" t="str">
            <v>MS8400</v>
          </cell>
          <cell r="B380" t="str">
            <v>MS</v>
          </cell>
          <cell r="C380">
            <v>400</v>
          </cell>
          <cell r="D380">
            <v>8</v>
          </cell>
          <cell r="E380">
            <v>400</v>
          </cell>
        </row>
        <row r="381">
          <cell r="A381" t="str">
            <v>MS8450</v>
          </cell>
          <cell r="B381" t="str">
            <v>MS</v>
          </cell>
          <cell r="C381">
            <v>450</v>
          </cell>
          <cell r="D381">
            <v>8</v>
          </cell>
          <cell r="E381">
            <v>450</v>
          </cell>
        </row>
        <row r="382">
          <cell r="A382" t="str">
            <v>MS8500</v>
          </cell>
          <cell r="B382" t="str">
            <v>MS</v>
          </cell>
          <cell r="C382">
            <v>500</v>
          </cell>
          <cell r="D382">
            <v>8</v>
          </cell>
          <cell r="E382">
            <v>500</v>
          </cell>
        </row>
        <row r="383">
          <cell r="A383" t="str">
            <v>MS8600</v>
          </cell>
          <cell r="B383" t="str">
            <v>MS</v>
          </cell>
          <cell r="C383">
            <v>600</v>
          </cell>
          <cell r="D383">
            <v>8</v>
          </cell>
          <cell r="E383">
            <v>600</v>
          </cell>
        </row>
        <row r="384">
          <cell r="A384" t="str">
            <v>MS8700</v>
          </cell>
          <cell r="B384" t="str">
            <v>MS</v>
          </cell>
          <cell r="C384">
            <v>700</v>
          </cell>
          <cell r="D384">
            <v>8</v>
          </cell>
          <cell r="E384">
            <v>700</v>
          </cell>
        </row>
        <row r="385">
          <cell r="A385" t="str">
            <v>MS8800</v>
          </cell>
          <cell r="B385" t="str">
            <v>MS</v>
          </cell>
          <cell r="C385">
            <v>800</v>
          </cell>
          <cell r="D385">
            <v>8</v>
          </cell>
          <cell r="E385">
            <v>800</v>
          </cell>
        </row>
        <row r="386">
          <cell r="A386" t="str">
            <v>MS8900</v>
          </cell>
          <cell r="B386" t="str">
            <v>MS</v>
          </cell>
          <cell r="C386">
            <v>900</v>
          </cell>
          <cell r="D386">
            <v>8</v>
          </cell>
          <cell r="E386">
            <v>900</v>
          </cell>
        </row>
        <row r="387">
          <cell r="A387" t="str">
            <v>MS81000</v>
          </cell>
          <cell r="B387" t="str">
            <v>MS</v>
          </cell>
          <cell r="C387">
            <v>1000</v>
          </cell>
          <cell r="D387">
            <v>8</v>
          </cell>
          <cell r="E387">
            <v>1000</v>
          </cell>
        </row>
        <row r="388">
          <cell r="A388" t="str">
            <v>MS1080</v>
          </cell>
          <cell r="B388" t="str">
            <v>MS</v>
          </cell>
          <cell r="C388">
            <v>80</v>
          </cell>
          <cell r="D388">
            <v>10</v>
          </cell>
          <cell r="E388">
            <v>80</v>
          </cell>
        </row>
        <row r="389">
          <cell r="A389" t="str">
            <v>MS10100</v>
          </cell>
          <cell r="B389" t="str">
            <v>MS</v>
          </cell>
          <cell r="C389">
            <v>100</v>
          </cell>
          <cell r="D389">
            <v>10</v>
          </cell>
          <cell r="E389">
            <v>100</v>
          </cell>
        </row>
        <row r="390">
          <cell r="A390" t="str">
            <v>MS10125</v>
          </cell>
          <cell r="B390" t="str">
            <v>MS</v>
          </cell>
          <cell r="C390">
            <v>125</v>
          </cell>
          <cell r="D390">
            <v>10</v>
          </cell>
          <cell r="E390">
            <v>125</v>
          </cell>
        </row>
        <row r="391">
          <cell r="A391" t="str">
            <v>MS10150</v>
          </cell>
          <cell r="B391" t="str">
            <v>MS</v>
          </cell>
          <cell r="C391">
            <v>150</v>
          </cell>
          <cell r="D391">
            <v>10</v>
          </cell>
          <cell r="E391">
            <v>150</v>
          </cell>
        </row>
        <row r="392">
          <cell r="A392" t="str">
            <v>MS10200</v>
          </cell>
          <cell r="B392" t="str">
            <v>MS</v>
          </cell>
          <cell r="C392">
            <v>200</v>
          </cell>
          <cell r="D392">
            <v>10</v>
          </cell>
          <cell r="E392">
            <v>200</v>
          </cell>
        </row>
        <row r="393">
          <cell r="A393" t="str">
            <v>MS10250</v>
          </cell>
          <cell r="B393" t="str">
            <v>MS</v>
          </cell>
          <cell r="C393">
            <v>250</v>
          </cell>
          <cell r="D393">
            <v>10</v>
          </cell>
          <cell r="E393">
            <v>250</v>
          </cell>
        </row>
        <row r="394">
          <cell r="A394" t="str">
            <v>MS10300</v>
          </cell>
          <cell r="B394" t="str">
            <v>MS</v>
          </cell>
          <cell r="C394">
            <v>300</v>
          </cell>
          <cell r="D394">
            <v>10</v>
          </cell>
          <cell r="E394">
            <v>300</v>
          </cell>
        </row>
        <row r="395">
          <cell r="A395" t="str">
            <v>MS10350</v>
          </cell>
          <cell r="B395" t="str">
            <v>MS</v>
          </cell>
          <cell r="C395">
            <v>350</v>
          </cell>
          <cell r="D395">
            <v>10</v>
          </cell>
          <cell r="E395">
            <v>350</v>
          </cell>
        </row>
        <row r="396">
          <cell r="A396" t="str">
            <v>MS10400</v>
          </cell>
          <cell r="B396" t="str">
            <v>MS</v>
          </cell>
          <cell r="C396">
            <v>400</v>
          </cell>
          <cell r="D396">
            <v>10</v>
          </cell>
          <cell r="E396">
            <v>400</v>
          </cell>
        </row>
        <row r="397">
          <cell r="A397" t="str">
            <v>MS10450</v>
          </cell>
          <cell r="B397" t="str">
            <v>MS</v>
          </cell>
          <cell r="C397">
            <v>450</v>
          </cell>
          <cell r="D397">
            <v>10</v>
          </cell>
          <cell r="E397">
            <v>450</v>
          </cell>
        </row>
        <row r="398">
          <cell r="A398" t="str">
            <v>MS10500</v>
          </cell>
          <cell r="B398" t="str">
            <v>MS</v>
          </cell>
          <cell r="C398">
            <v>500</v>
          </cell>
          <cell r="D398">
            <v>10</v>
          </cell>
          <cell r="E398">
            <v>500</v>
          </cell>
        </row>
        <row r="399">
          <cell r="A399" t="str">
            <v>MS10600</v>
          </cell>
          <cell r="B399" t="str">
            <v>MS</v>
          </cell>
          <cell r="C399">
            <v>600</v>
          </cell>
          <cell r="D399">
            <v>10</v>
          </cell>
          <cell r="E399">
            <v>600</v>
          </cell>
        </row>
        <row r="400">
          <cell r="A400" t="str">
            <v>MS10700</v>
          </cell>
          <cell r="B400" t="str">
            <v>MS</v>
          </cell>
          <cell r="C400">
            <v>700</v>
          </cell>
          <cell r="D400">
            <v>10</v>
          </cell>
          <cell r="E400">
            <v>700</v>
          </cell>
        </row>
        <row r="401">
          <cell r="A401" t="str">
            <v>MS10800</v>
          </cell>
          <cell r="B401" t="str">
            <v>MS</v>
          </cell>
          <cell r="C401">
            <v>800</v>
          </cell>
          <cell r="D401">
            <v>10</v>
          </cell>
          <cell r="E401">
            <v>800</v>
          </cell>
        </row>
        <row r="402">
          <cell r="A402" t="str">
            <v>MS10900</v>
          </cell>
          <cell r="B402" t="str">
            <v>MS</v>
          </cell>
          <cell r="C402">
            <v>900</v>
          </cell>
          <cell r="D402">
            <v>10</v>
          </cell>
          <cell r="E402">
            <v>900</v>
          </cell>
        </row>
        <row r="403">
          <cell r="A403" t="str">
            <v>MS101000</v>
          </cell>
          <cell r="B403" t="str">
            <v>MS</v>
          </cell>
          <cell r="C403">
            <v>1000</v>
          </cell>
          <cell r="D403">
            <v>10</v>
          </cell>
          <cell r="E403">
            <v>1000</v>
          </cell>
        </row>
      </sheetData>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pm-tsb"/>
      <sheetName val="ssr-rates"/>
      <sheetName val="t_prsr"/>
      <sheetName val="id"/>
      <sheetName val="wh"/>
      <sheetName val="id_whmr"/>
      <sheetName val="sand"/>
      <sheetName val="stone"/>
      <sheetName val="index"/>
      <sheetName val="pvc-pipe-rates"/>
      <sheetName val="Road data"/>
      <sheetName val="DATA"/>
      <sheetName val="Lead statement"/>
      <sheetName val="Plant &amp;  Machinery"/>
      <sheetName val="detls"/>
      <sheetName val="WATER-HAMMER"/>
      <sheetName val="Labour"/>
      <sheetName val="R_Det"/>
      <sheetName val="PVC_dia"/>
      <sheetName val="LEAD"/>
    </sheetNames>
    <sheetDataSet>
      <sheetData sheetId="0"/>
      <sheetData sheetId="1"/>
      <sheetData sheetId="2">
        <row r="3">
          <cell r="A3" t="str">
            <v>CODE</v>
          </cell>
        </row>
      </sheetData>
      <sheetData sheetId="3"/>
      <sheetData sheetId="4">
        <row r="4">
          <cell r="A4" t="str">
            <v>PVC463</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P "/>
      <sheetName val="hyd "/>
      <sheetName val="maint est"/>
      <sheetName val="pm-est (NEW)"/>
      <sheetName val="pm-est (2)"/>
      <sheetName val="GM-est"/>
      <sheetName val="pm-est"/>
      <sheetName val="PVC_dia"/>
      <sheetName val="OHSR GOT"/>
      <sheetName val="Sheet3"/>
      <sheetName val="pvc-pipe-rates"/>
      <sheetName val="POP_"/>
      <sheetName val="hyd_"/>
      <sheetName val="maint_est"/>
      <sheetName val="pm-est_(NEW)"/>
      <sheetName val="pm-est_(2)"/>
      <sheetName val="OHSR_GOT"/>
      <sheetName val="data"/>
      <sheetName val="Data.F8.BTR"/>
      <sheetName val="t_prsr"/>
      <sheetName val="wh"/>
      <sheetName val="WATER-HAMMER"/>
      <sheetName val="Bill_amt_qty_cc_1"/>
      <sheetName val="WORK DONE"/>
      <sheetName val="sand"/>
      <sheetName val="stone"/>
      <sheetName val="index"/>
      <sheetName val="Labour"/>
      <sheetName val="Material"/>
      <sheetName val="Plant &amp;  Machinery"/>
      <sheetName val="R_Det"/>
      <sheetName val="sch"/>
      <sheetName val="Lead"/>
      <sheetName val="Road data"/>
      <sheetName val="Sheet1 (2)"/>
      <sheetName val="Data_Base"/>
      <sheetName val="hdpe-rates"/>
      <sheetName val="hdpe weights"/>
      <sheetName val="ssr-rates"/>
      <sheetName val="pvc-rates"/>
      <sheetName val="PVC weights"/>
      <sheetName val="Nspt-smp-final-ORIGINAL"/>
      <sheetName val="m"/>
      <sheetName val="detls"/>
      <sheetName val="Main sheet"/>
      <sheetName val="id"/>
      <sheetName val="m1"/>
      <sheetName val="Input"/>
      <sheetName val="HYDERAULIC STATMENT OHBR"/>
      <sheetName val="Abstract"/>
      <sheetName val="REcast Comperative"/>
      <sheetName val="RECAST RATES"/>
      <sheetName val="2017 OHSR DI -1 RC EST"/>
      <sheetName val="HH RC EST (2)"/>
      <sheetName val="OPD-Civil"/>
      <sheetName val="leads"/>
      <sheetName val="Sheet5"/>
      <sheetName val="Specification"/>
      <sheetName val="Data o"/>
      <sheetName val="data- Sewer -Final"/>
      <sheetName val="Mortars"/>
      <sheetName val="Sheet1"/>
      <sheetName val="int-Dia-pvc"/>
      <sheetName val="Levels"/>
      <sheetName val="r"/>
      <sheetName val="l"/>
      <sheetName val="RMR"/>
      <sheetName val="GA"/>
      <sheetName val="Cul_detail"/>
      <sheetName val="BTR (2)"/>
      <sheetName val="v"/>
      <sheetName val="Rate_Analysis"/>
      <sheetName val="Lead statement"/>
      <sheetName val="MRATES"/>
      <sheetName val="Conveyance"/>
      <sheetName val="CD Data"/>
      <sheetName val="office"/>
      <sheetName val="pop"/>
      <sheetName val="TOP SLAB-beams"/>
      <sheetName val="POP_1"/>
      <sheetName val="hyd_1"/>
      <sheetName val="maint_est1"/>
      <sheetName val="pm-est_(NEW)1"/>
      <sheetName val="pm-est_(2)1"/>
      <sheetName val="OHSR_GOT1"/>
      <sheetName val="Data_F8_BTR"/>
      <sheetName val="WORK_DONE"/>
      <sheetName val="Plant_&amp;__Machinery"/>
      <sheetName val="Road_data"/>
      <sheetName val="Sheet1_(2)"/>
      <sheetName val="hdpe_weights"/>
      <sheetName val="PVC_weights"/>
      <sheetName val="Data-Road "/>
      <sheetName val="other rates"/>
      <sheetName val="Hire"/>
      <sheetName val="7 Other Costs"/>
      <sheetName val="GEN-ABS Del"/>
      <sheetName val="pvc_basic"/>
      <sheetName val="Quotes"/>
      <sheetName val="ws-abs"/>
      <sheetName val="Input &amp; Calculations"/>
      <sheetName val="coverpage"/>
      <sheetName val="LEAD (2)"/>
      <sheetName val="HDPE"/>
      <sheetName val="habs-list"/>
      <sheetName val="nodes"/>
      <sheetName val="DATA_PRG"/>
      <sheetName val="Rate"/>
      <sheetName val="Cd"/>
      <sheetName val="Cs"/>
      <sheetName val="CPIPE"/>
      <sheetName val="THK"/>
      <sheetName val="CPIPE 1"/>
      <sheetName val="economic PM"/>
      <sheetName val="Estimate"/>
      <sheetName val="Plant Cost"/>
      <sheetName val="Cover"/>
      <sheetName val="0000000000000"/>
      <sheetName val="SubAnalysis"/>
      <sheetName val="HYDERAULIC_STATMENT_OHBR"/>
      <sheetName val="REcast_Comperative"/>
      <sheetName val="RECAST_RATES"/>
      <sheetName val="2017_OHSR_DI_-1_RC_EST"/>
      <sheetName val="HH_RC_EST_(2)"/>
      <sheetName val="Data_o"/>
      <sheetName val="Main_sheet"/>
      <sheetName val="CD_Data"/>
      <sheetName val="Lead_statement"/>
      <sheetName val="data-_Sewer_-Final"/>
      <sheetName val="BTR_(2)"/>
      <sheetName val="TOP_SLAB-beams"/>
      <sheetName val="Basic Rates"/>
      <sheetName val="HS 1"/>
      <sheetName val="PM&amp;GM"/>
      <sheetName val="Iocount"/>
      <sheetName val="int-Dia"/>
      <sheetName val="JAWAHAR-hyd-original"/>
      <sheetName val="Sheet2"/>
      <sheetName val="pvc"/>
      <sheetName val="SPT vs PHI"/>
      <sheetName val="Civil Boq"/>
      <sheetName val="clvrt_data"/>
      <sheetName val="mas_hab"/>
      <sheetName val="Inputs Line Est"/>
      <sheetName val="HDPE-pipe-rates"/>
      <sheetName val="int-Dia-hdpe"/>
      <sheetName val="DISCHARGE"/>
      <sheetName val="Longitudinal"/>
      <sheetName val="General"/>
      <sheetName val="WE CIVIL"/>
      <sheetName val="Steel Go 94"/>
      <sheetName val="Rates-1"/>
      <sheetName val="Summary"/>
      <sheetName val="quarry"/>
      <sheetName val="hdpe_basic"/>
      <sheetName val="DI"/>
      <sheetName val="GA (NABH)-Sklm (2)"/>
      <sheetName val="Gnl_Abstrct"/>
      <sheetName val="data existing_do not delete"/>
      <sheetName val="p&amp;m"/>
      <sheetName val="water-hammar-strenght"/>
      <sheetName val="DATA-ABSTRACT"/>
      <sheetName val="CLEAR OVER FALL DROP"/>
      <sheetName val="_5wgdhabfinal00_01"/>
      <sheetName val="zone-2"/>
      <sheetName val="Data rough"/>
      <sheetName val="I-CO"/>
      <sheetName val="rdamdata"/>
      <sheetName val="wh_data_R"/>
      <sheetName val="HS final-2"/>
      <sheetName val="Lookup"/>
      <sheetName val="mlead"/>
      <sheetName val="GM&amp;PM WE1 EST"/>
      <sheetName val="airvalve-AC PN 1.60"/>
      <sheetName val="AV_GRP ms bwsc"/>
      <sheetName val="BWSCP"/>
      <sheetName val="Soft-sluice-AC,GRP PN 1.6"/>
      <sheetName val="soft-sluice-BWSC-MS"/>
      <sheetName val="DI sluice valve"/>
      <sheetName val="Sorted"/>
      <sheetName val="data-WC"/>
      <sheetName val="Cover Page"/>
      <sheetName val="lead-st"/>
      <sheetName val="Bitumen trunk"/>
      <sheetName val="Feeder"/>
      <sheetName val="R99 etc"/>
      <sheetName val="Trunk unpaved"/>
      <sheetName val="FORM7"/>
      <sheetName val="RA-markate"/>
      <sheetName val="Rising Main"/>
    </sheetNames>
    <sheetDataSet>
      <sheetData sheetId="0">
        <row r="26">
          <cell r="A26">
            <v>63</v>
          </cell>
        </row>
      </sheetData>
      <sheetData sheetId="1"/>
      <sheetData sheetId="2"/>
      <sheetData sheetId="3"/>
      <sheetData sheetId="4"/>
      <sheetData sheetId="5"/>
      <sheetData sheetId="6"/>
      <sheetData sheetId="7" refreshError="1">
        <row r="26">
          <cell r="A26">
            <v>63</v>
          </cell>
          <cell r="B26">
            <v>0</v>
          </cell>
          <cell r="C26">
            <v>1.9</v>
          </cell>
          <cell r="D26">
            <v>2.7</v>
          </cell>
          <cell r="E26">
            <v>0</v>
          </cell>
          <cell r="F26">
            <v>4.0999999999999996</v>
          </cell>
          <cell r="G26">
            <v>0</v>
          </cell>
          <cell r="H26">
            <v>0</v>
          </cell>
          <cell r="I26">
            <v>59.2</v>
          </cell>
          <cell r="J26">
            <v>57.6</v>
          </cell>
          <cell r="K26">
            <v>0</v>
          </cell>
          <cell r="L26">
            <v>54.8</v>
          </cell>
        </row>
        <row r="27">
          <cell r="A27">
            <v>75</v>
          </cell>
          <cell r="B27">
            <v>0</v>
          </cell>
          <cell r="C27">
            <v>2.2000000000000002</v>
          </cell>
          <cell r="D27">
            <v>3.1</v>
          </cell>
          <cell r="E27">
            <v>0</v>
          </cell>
          <cell r="F27">
            <v>4.9000000000000004</v>
          </cell>
          <cell r="G27">
            <v>0</v>
          </cell>
          <cell r="H27">
            <v>0</v>
          </cell>
          <cell r="I27">
            <v>70.599999999999994</v>
          </cell>
          <cell r="J27">
            <v>68.8</v>
          </cell>
          <cell r="K27">
            <v>0</v>
          </cell>
          <cell r="L27">
            <v>65.2</v>
          </cell>
        </row>
        <row r="28">
          <cell r="A28">
            <v>90</v>
          </cell>
          <cell r="B28">
            <v>0</v>
          </cell>
          <cell r="C28">
            <v>2.6</v>
          </cell>
          <cell r="D28">
            <v>3.7</v>
          </cell>
          <cell r="E28">
            <v>0</v>
          </cell>
          <cell r="F28">
            <v>5.7</v>
          </cell>
          <cell r="G28">
            <v>0</v>
          </cell>
          <cell r="H28">
            <v>0</v>
          </cell>
          <cell r="I28">
            <v>84.8</v>
          </cell>
          <cell r="J28">
            <v>82.6</v>
          </cell>
          <cell r="K28">
            <v>0</v>
          </cell>
          <cell r="L28">
            <v>78.599999999999994</v>
          </cell>
        </row>
        <row r="29">
          <cell r="A29">
            <v>110</v>
          </cell>
          <cell r="B29">
            <v>0</v>
          </cell>
          <cell r="C29">
            <v>3</v>
          </cell>
          <cell r="D29">
            <v>4.3</v>
          </cell>
          <cell r="E29">
            <v>0</v>
          </cell>
          <cell r="F29">
            <v>7.1</v>
          </cell>
          <cell r="G29">
            <v>0</v>
          </cell>
          <cell r="H29">
            <v>0</v>
          </cell>
          <cell r="I29">
            <v>104</v>
          </cell>
          <cell r="J29">
            <v>101.4</v>
          </cell>
          <cell r="K29">
            <v>0</v>
          </cell>
          <cell r="L29">
            <v>95.8</v>
          </cell>
        </row>
        <row r="30">
          <cell r="A30">
            <v>125</v>
          </cell>
          <cell r="B30">
            <v>0</v>
          </cell>
          <cell r="C30">
            <v>3.4</v>
          </cell>
          <cell r="D30">
            <v>5</v>
          </cell>
          <cell r="E30">
            <v>0</v>
          </cell>
          <cell r="F30">
            <v>8</v>
          </cell>
          <cell r="G30">
            <v>0</v>
          </cell>
          <cell r="H30">
            <v>0</v>
          </cell>
          <cell r="I30">
            <v>118.2</v>
          </cell>
          <cell r="J30">
            <v>115</v>
          </cell>
          <cell r="K30">
            <v>0</v>
          </cell>
          <cell r="L30">
            <v>109</v>
          </cell>
        </row>
        <row r="31">
          <cell r="A31">
            <v>140</v>
          </cell>
          <cell r="B31">
            <v>0</v>
          </cell>
          <cell r="C31">
            <v>3.8</v>
          </cell>
          <cell r="D31">
            <v>5.5</v>
          </cell>
          <cell r="E31">
            <v>0</v>
          </cell>
          <cell r="F31">
            <v>8.9</v>
          </cell>
          <cell r="G31">
            <v>0</v>
          </cell>
          <cell r="H31">
            <v>0</v>
          </cell>
          <cell r="I31">
            <v>132.4</v>
          </cell>
          <cell r="J31">
            <v>129</v>
          </cell>
          <cell r="K31">
            <v>0</v>
          </cell>
          <cell r="L31">
            <v>122.2</v>
          </cell>
        </row>
        <row r="32">
          <cell r="A32">
            <v>160</v>
          </cell>
          <cell r="B32">
            <v>0</v>
          </cell>
          <cell r="C32">
            <v>4.3</v>
          </cell>
          <cell r="D32">
            <v>6.2</v>
          </cell>
          <cell r="E32">
            <v>0</v>
          </cell>
          <cell r="F32">
            <v>10.199999999999999</v>
          </cell>
          <cell r="G32">
            <v>0</v>
          </cell>
          <cell r="H32">
            <v>0</v>
          </cell>
          <cell r="I32">
            <v>151.4</v>
          </cell>
          <cell r="J32">
            <v>147.6</v>
          </cell>
          <cell r="K32">
            <v>0</v>
          </cell>
          <cell r="L32">
            <v>139.6</v>
          </cell>
        </row>
        <row r="33">
          <cell r="A33">
            <v>180</v>
          </cell>
          <cell r="B33">
            <v>0</v>
          </cell>
          <cell r="C33">
            <v>4.9000000000000004</v>
          </cell>
          <cell r="D33">
            <v>7.1</v>
          </cell>
          <cell r="E33">
            <v>0</v>
          </cell>
          <cell r="F33">
            <v>11.4</v>
          </cell>
          <cell r="G33">
            <v>0</v>
          </cell>
          <cell r="H33">
            <v>0</v>
          </cell>
          <cell r="I33">
            <v>170.2</v>
          </cell>
          <cell r="J33">
            <v>165.8</v>
          </cell>
          <cell r="K33">
            <v>0</v>
          </cell>
          <cell r="L33">
            <v>157.19999999999999</v>
          </cell>
        </row>
        <row r="34">
          <cell r="A34">
            <v>200</v>
          </cell>
          <cell r="B34">
            <v>0</v>
          </cell>
          <cell r="C34">
            <v>5.3</v>
          </cell>
          <cell r="D34">
            <v>7.9</v>
          </cell>
          <cell r="E34">
            <v>0</v>
          </cell>
          <cell r="F34">
            <v>12.7</v>
          </cell>
          <cell r="G34">
            <v>0</v>
          </cell>
          <cell r="H34">
            <v>0</v>
          </cell>
          <cell r="I34">
            <v>189.4</v>
          </cell>
          <cell r="J34">
            <v>184.2</v>
          </cell>
          <cell r="K34">
            <v>0</v>
          </cell>
          <cell r="L34">
            <v>174.6</v>
          </cell>
        </row>
        <row r="35">
          <cell r="A35">
            <v>225</v>
          </cell>
          <cell r="B35">
            <v>0</v>
          </cell>
          <cell r="C35">
            <v>6</v>
          </cell>
          <cell r="D35">
            <v>8.6</v>
          </cell>
          <cell r="E35">
            <v>0</v>
          </cell>
          <cell r="F35">
            <v>14.3</v>
          </cell>
          <cell r="G35">
            <v>0</v>
          </cell>
          <cell r="H35">
            <v>0</v>
          </cell>
          <cell r="I35">
            <v>213</v>
          </cell>
          <cell r="J35">
            <v>207.8</v>
          </cell>
          <cell r="K35">
            <v>0</v>
          </cell>
          <cell r="L35">
            <v>196.4</v>
          </cell>
        </row>
        <row r="36">
          <cell r="A36">
            <v>250</v>
          </cell>
          <cell r="B36">
            <v>0</v>
          </cell>
          <cell r="C36">
            <v>6.5</v>
          </cell>
          <cell r="D36">
            <v>9.8000000000000007</v>
          </cell>
          <cell r="E36">
            <v>0</v>
          </cell>
          <cell r="F36">
            <v>15.9</v>
          </cell>
          <cell r="G36">
            <v>0</v>
          </cell>
          <cell r="H36">
            <v>0</v>
          </cell>
          <cell r="I36">
            <v>237</v>
          </cell>
          <cell r="J36">
            <v>230.4</v>
          </cell>
          <cell r="K36">
            <v>0</v>
          </cell>
          <cell r="L36">
            <v>218.2</v>
          </cell>
        </row>
        <row r="37">
          <cell r="A37">
            <v>280</v>
          </cell>
          <cell r="B37">
            <v>0</v>
          </cell>
          <cell r="C37">
            <v>7.4</v>
          </cell>
          <cell r="D37">
            <v>11</v>
          </cell>
          <cell r="E37">
            <v>0</v>
          </cell>
          <cell r="F37">
            <v>17.8</v>
          </cell>
          <cell r="G37">
            <v>0</v>
          </cell>
          <cell r="H37">
            <v>0</v>
          </cell>
          <cell r="I37">
            <v>265.2</v>
          </cell>
          <cell r="J37">
            <v>258</v>
          </cell>
          <cell r="K37">
            <v>0</v>
          </cell>
          <cell r="L37">
            <v>244.4</v>
          </cell>
        </row>
        <row r="38">
          <cell r="A38">
            <v>315</v>
          </cell>
          <cell r="B38">
            <v>0</v>
          </cell>
          <cell r="C38">
            <v>8.3000000000000007</v>
          </cell>
          <cell r="D38">
            <v>12.4</v>
          </cell>
          <cell r="E38">
            <v>0</v>
          </cell>
          <cell r="F38">
            <v>19.899999999999999</v>
          </cell>
          <cell r="G38">
            <v>0</v>
          </cell>
          <cell r="H38">
            <v>0</v>
          </cell>
          <cell r="I38">
            <v>298.39999999999998</v>
          </cell>
          <cell r="J38">
            <v>290.2</v>
          </cell>
          <cell r="K38">
            <v>0</v>
          </cell>
          <cell r="L38">
            <v>275.2</v>
          </cell>
        </row>
      </sheetData>
      <sheetData sheetId="8"/>
      <sheetData sheetId="9">
        <row r="26">
          <cell r="A26">
            <v>63</v>
          </cell>
        </row>
      </sheetData>
      <sheetData sheetId="10" refreshError="1"/>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sheetData sheetId="127"/>
      <sheetData sheetId="128"/>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pm40"/>
      <sheetName val="SRs"/>
      <sheetName val="SRs-Rev"/>
      <sheetName val="PM 70"/>
      <sheetName val="GM 70"/>
      <sheetName val="PM estimate"/>
      <sheetName val="PM 40rev  (2)"/>
      <sheetName val="data"/>
      <sheetName val="PM 40rev "/>
      <sheetName val="GM estimate"/>
      <sheetName val="GM 40 OHs AC (2)"/>
      <sheetName val="GM 40 OHs AC"/>
      <sheetName val="GM 40 OHs"/>
      <sheetName val="GM 40 "/>
      <sheetName val="detls"/>
      <sheetName val="pm pipes"/>
      <sheetName val="gm pipes"/>
      <sheetName val="altr"/>
      <sheetName val="0000000000000"/>
      <sheetName val="GM 40  (AC) (2)"/>
      <sheetName val="GM 40  (AC)"/>
      <sheetName val="PM (2)"/>
      <sheetName val="PM"/>
      <sheetName val="population"/>
      <sheetName val="POP "/>
      <sheetName val="HYD STA M"/>
      <sheetName val="PVC_dia"/>
      <sheetName val="pm-est (NEW)"/>
      <sheetName val="hyd "/>
      <sheetName val="maint est"/>
      <sheetName val="pm-est (2)"/>
      <sheetName val="GM-est"/>
      <sheetName val="pm-est"/>
      <sheetName val="OHSR GOT"/>
      <sheetName val="Sheet3"/>
      <sheetName val="Original"/>
      <sheetName val="proposal"/>
      <sheetName val="proforma"/>
      <sheetName val="1000000000000"/>
      <sheetName val="2000000000000"/>
      <sheetName val="3000000000000"/>
      <sheetName val="4000000000000"/>
      <sheetName val="5000000000000"/>
      <sheetName val="6000000000000"/>
      <sheetName val="7000000000000"/>
      <sheetName val="8000000000000"/>
      <sheetName val="9000000000000"/>
      <sheetName val="a000000000000"/>
      <sheetName val="b000000000000"/>
      <sheetName val="c000000000000"/>
      <sheetName val="d000000000000"/>
      <sheetName val="e000000000000"/>
      <sheetName val="f000000000000"/>
      <sheetName val="g000000000000"/>
      <sheetName val="h000000000000"/>
      <sheetName val="Sheet1"/>
      <sheetName val="econ pm"/>
      <sheetName val="Infiltration well (2)"/>
      <sheetName val="STATUS"/>
      <sheetName val="Pop"/>
      <sheetName val="F.slip"/>
      <sheetName val="General  AB"/>
      <sheetName val="ABS(A&amp;B)"/>
      <sheetName val="OHSR 10KL 6.30"/>
      <sheetName val="OHSR10 kl11.5"/>
      <sheetName val="OHSR20kl6.3"/>
      <sheetName val="OHSR15 kl 6.3"/>
      <sheetName val="OHSR20KL8.3"/>
      <sheetName val="OHSR 40 9.45"/>
      <sheetName val="OHSR60 9.45"/>
      <sheetName val="OHBR40-det.est"/>
      <sheetName val="GLSR10"/>
      <sheetName val="SSR"/>
      <sheetName val="Hydraulic design"/>
      <sheetName val="cw 110kl"/>
      <sheetName val="sp dis"/>
      <sheetName val="Det-sp dis"/>
      <sheetName val="PH 6x4"/>
      <sheetName val="WMqrts"/>
      <sheetName val="road"/>
      <sheetName val="lead_data"/>
      <sheetName val="cWALLS"/>
      <sheetName val="diff steel qty"/>
      <sheetName val="Pmest-2"/>
      <sheetName val="PMest-1"/>
      <sheetName val="ABSTRACT"/>
      <sheetName val="GMest2"/>
      <sheetName val="GMest phase1"/>
      <sheetName val="GMest"/>
      <sheetName val="grp"/>
      <sheetName val="psc"/>
      <sheetName val="HDPE"/>
      <sheetName val="pvc"/>
      <sheetName val="CI"/>
      <sheetName val="DI"/>
      <sheetName val="ewelj "/>
      <sheetName val="EW,L &amp;J_pipes"/>
      <sheetName val="DI_on pedestals"/>
      <sheetName val="HDPE sluice valve"/>
      <sheetName val="PVC sluice val)"/>
      <sheetName val="Scour all"/>
      <sheetName val="PVC Air valves"/>
      <sheetName val="valves"/>
      <sheetName val="Valve Chambers"/>
      <sheetName val="O&amp;M"/>
      <sheetName val="annualmai "/>
      <sheetName val="Sheet1 (2)"/>
      <sheetName val="HYDRAULIC SSTATEMENT"/>
      <sheetName val="WATER-HAMMER"/>
      <sheetName val="PM_70"/>
      <sheetName val="GM_70"/>
      <sheetName val="PM_estimate"/>
      <sheetName val="PM_40rev__(2)"/>
      <sheetName val="PM_40rev_"/>
      <sheetName val="GM_estimate"/>
      <sheetName val="GM_40_OHs_AC_(2)"/>
      <sheetName val="GM_40_OHs_AC"/>
      <sheetName val="GM_40_OHs"/>
      <sheetName val="GM_40_"/>
      <sheetName val="pm_pipes"/>
      <sheetName val="gm_pipes"/>
      <sheetName val="GM_40__(AC)_(2)"/>
      <sheetName val="GM_40__(AC)"/>
      <sheetName val="PM_(2)"/>
      <sheetName val="POP_"/>
      <sheetName val="HYD_STA_M"/>
      <sheetName val="pm-est_(NEW)"/>
      <sheetName val="hyd_"/>
      <sheetName val="maint_est"/>
      <sheetName val="pm-est_(2)"/>
      <sheetName val="OHSR_GOT"/>
      <sheetName val="econ_pm"/>
      <sheetName val="Infiltration_well_(2)"/>
      <sheetName val="F_slip"/>
      <sheetName val="General__AB"/>
      <sheetName val="OHSR_10KL_6_30"/>
      <sheetName val="OHSR10_kl11_5"/>
      <sheetName val="OHSR20kl6_3"/>
      <sheetName val="OHSR15_kl_6_3"/>
      <sheetName val="OHSR20KL8_3"/>
      <sheetName val="OHSR_40_9_45"/>
      <sheetName val="OHSR60_9_45"/>
      <sheetName val="OHBR40-det_est"/>
      <sheetName val="Hydraulic_design"/>
      <sheetName val="cw_110kl"/>
      <sheetName val="sp_dis"/>
      <sheetName val="Det-sp_dis"/>
      <sheetName val="PH_6x4"/>
      <sheetName val="diff_steel_qty"/>
      <sheetName val="GMest_phase1"/>
      <sheetName val="ewelj_"/>
      <sheetName val="EW,L_&amp;J_pipes"/>
      <sheetName val="DI_on_pedestals"/>
      <sheetName val="HDPE_sluice_valve"/>
      <sheetName val="PVC_sluice_val)"/>
      <sheetName val="Scour_all"/>
      <sheetName val="PVC_Air_valves"/>
      <sheetName val="Valve_Chambers"/>
      <sheetName val="annualmai_"/>
      <sheetName val="Sheet1_(2)"/>
      <sheetName val="HYDRAULIC_SSTATEMENT"/>
      <sheetName val="hdpe_basic"/>
      <sheetName val="pvc_basic"/>
      <sheetName val="t_prsr"/>
      <sheetName val="wh"/>
      <sheetName val="mcon pm"/>
      <sheetName val="RMR"/>
      <sheetName val="r"/>
      <sheetName val="v"/>
      <sheetName val="PH 6x"/>
      <sheetName val="GA"/>
      <sheetName val="Labour"/>
      <sheetName val="sand"/>
      <sheetName val="stone"/>
      <sheetName val="index"/>
      <sheetName val="Plant &amp;  Machinery"/>
      <sheetName val="pvc-pipe-rates"/>
      <sheetName val="Sheet2"/>
      <sheetName val="l"/>
      <sheetName val="Lead"/>
      <sheetName val="Material"/>
      <sheetName val="Road data"/>
      <sheetName val="data existing_do not delete"/>
      <sheetName val="m"/>
      <sheetName val="sch"/>
      <sheetName val="Data.F8.BTR"/>
      <sheetName val="Global factors"/>
      <sheetName val="mcon_pm"/>
      <sheetName val="PM_701"/>
      <sheetName val="GM_701"/>
      <sheetName val="PM_estimate1"/>
      <sheetName val="PM_40rev__(2)1"/>
      <sheetName val="PM_40rev_1"/>
      <sheetName val="GM_estimate1"/>
      <sheetName val="GM_40_OHs_AC_(2)1"/>
      <sheetName val="GM_40_OHs_AC1"/>
      <sheetName val="GM_40_OHs1"/>
      <sheetName val="GM_40_1"/>
      <sheetName val="pm_pipes1"/>
      <sheetName val="gm_pipes1"/>
      <sheetName val="GM_40__(AC)_(2)1"/>
      <sheetName val="GM_40__(AC)1"/>
      <sheetName val="PM_(2)1"/>
      <sheetName val="POP_1"/>
      <sheetName val="HYD_STA_M1"/>
      <sheetName val="pm-est_(NEW)1"/>
      <sheetName val="hyd_1"/>
      <sheetName val="maint_est1"/>
      <sheetName val="pm-est_(2)1"/>
      <sheetName val="OHSR_GOT1"/>
      <sheetName val="econ_pm1"/>
      <sheetName val="Infiltration_well_(2)1"/>
      <sheetName val="F_slip1"/>
      <sheetName val="General__AB1"/>
      <sheetName val="OHSR_10KL_6_301"/>
      <sheetName val="OHSR10_kl11_51"/>
      <sheetName val="OHSR20kl6_31"/>
      <sheetName val="OHSR15_kl_6_31"/>
      <sheetName val="OHSR20KL8_31"/>
      <sheetName val="OHSR_40_9_451"/>
      <sheetName val="OHSR60_9_451"/>
      <sheetName val="OHBR40-det_est1"/>
      <sheetName val="Hydraulic_design1"/>
      <sheetName val="cw_110kl1"/>
      <sheetName val="sp_dis1"/>
      <sheetName val="Det-sp_dis1"/>
      <sheetName val="PH_6x41"/>
      <sheetName val="diff_steel_qty1"/>
      <sheetName val="GMest_phase11"/>
      <sheetName val="ewelj_1"/>
      <sheetName val="EW,L_&amp;J_pipes1"/>
      <sheetName val="DI_on_pedestals1"/>
      <sheetName val="HDPE_sluice_valve1"/>
      <sheetName val="PVC_sluice_val)1"/>
      <sheetName val="Scour_all1"/>
      <sheetName val="PVC_Air_valves1"/>
      <sheetName val="Valve_Chambers1"/>
      <sheetName val="annualmai_1"/>
      <sheetName val="Sheet1_(2)1"/>
      <sheetName val="HYDRAULIC_SSTATEMENT1"/>
      <sheetName val="mcon_pm1"/>
      <sheetName val="m1"/>
      <sheetName val="R_Det"/>
      <sheetName val="Levels"/>
      <sheetName val="ESTIMATE"/>
      <sheetName val="ssr-rates"/>
      <sheetName val="Data_"/>
      <sheetName val="Main sheet"/>
      <sheetName val="Nspt-smp-final-ORIGINAL"/>
      <sheetName val="other rates"/>
      <sheetName val="PM_705"/>
      <sheetName val="GM_705"/>
      <sheetName val="PM_estimate5"/>
      <sheetName val="PM_40rev__(2)5"/>
      <sheetName val="PM_40rev_5"/>
      <sheetName val="GM_estimate5"/>
      <sheetName val="GM_40_OHs_AC_(2)5"/>
      <sheetName val="GM_40_OHs_AC5"/>
      <sheetName val="GM_40_OHs5"/>
      <sheetName val="GM_40_5"/>
      <sheetName val="pm_pipes5"/>
      <sheetName val="gm_pipes5"/>
      <sheetName val="GM_40__(AC)_(2)5"/>
      <sheetName val="GM_40__(AC)5"/>
      <sheetName val="PM_(2)5"/>
      <sheetName val="POP_5"/>
      <sheetName val="HYD_STA_M5"/>
      <sheetName val="pm-est_(NEW)5"/>
      <sheetName val="hyd_5"/>
      <sheetName val="maint_est5"/>
      <sheetName val="pm-est_(2)5"/>
      <sheetName val="OHSR_GOT5"/>
      <sheetName val="econ_pm5"/>
      <sheetName val="Infiltration_well_(2)5"/>
      <sheetName val="F_slip5"/>
      <sheetName val="General__AB5"/>
      <sheetName val="OHSR_10KL_6_305"/>
      <sheetName val="OHSR10_kl11_55"/>
      <sheetName val="OHSR20kl6_35"/>
      <sheetName val="OHSR15_kl_6_35"/>
      <sheetName val="OHSR20KL8_35"/>
      <sheetName val="OHSR_40_9_455"/>
      <sheetName val="OHSR60_9_455"/>
      <sheetName val="OHBR40-det_est5"/>
      <sheetName val="Hydraulic_design5"/>
      <sheetName val="cw_110kl5"/>
      <sheetName val="sp_dis5"/>
      <sheetName val="Det-sp_dis5"/>
      <sheetName val="PH_6x45"/>
      <sheetName val="diff_steel_qty5"/>
      <sheetName val="GMest_phase15"/>
      <sheetName val="ewelj_5"/>
      <sheetName val="EW,L_&amp;J_pipes5"/>
      <sheetName val="DI_on_pedestals5"/>
      <sheetName val="HDPE_sluice_valve5"/>
      <sheetName val="PVC_sluice_val)5"/>
      <sheetName val="Scour_all5"/>
      <sheetName val="PVC_Air_valves5"/>
      <sheetName val="Valve_Chambers5"/>
      <sheetName val="annualmai_5"/>
      <sheetName val="Sheet1_(2)5"/>
      <sheetName val="HYDRAULIC_SSTATEMENT5"/>
      <sheetName val="mcon_pm5"/>
      <sheetName val="PH_6x2"/>
      <sheetName val="Plant_&amp;__Machinery2"/>
      <sheetName val="Road_data2"/>
      <sheetName val="data_existing_do_not_delete2"/>
      <sheetName val="Data_F8_BTR2"/>
      <sheetName val="Global_factors2"/>
      <sheetName val="PM_703"/>
      <sheetName val="GM_703"/>
      <sheetName val="PM_estimate3"/>
      <sheetName val="PM_40rev__(2)3"/>
      <sheetName val="PM_40rev_3"/>
      <sheetName val="GM_estimate3"/>
      <sheetName val="GM_40_OHs_AC_(2)3"/>
      <sheetName val="GM_40_OHs_AC3"/>
      <sheetName val="GM_40_OHs3"/>
      <sheetName val="GM_40_3"/>
      <sheetName val="pm_pipes3"/>
      <sheetName val="gm_pipes3"/>
      <sheetName val="GM_40__(AC)_(2)3"/>
      <sheetName val="GM_40__(AC)3"/>
      <sheetName val="PM_(2)3"/>
      <sheetName val="POP_3"/>
      <sheetName val="HYD_STA_M3"/>
      <sheetName val="pm-est_(NEW)3"/>
      <sheetName val="hyd_3"/>
      <sheetName val="maint_est3"/>
      <sheetName val="pm-est_(2)3"/>
      <sheetName val="OHSR_GOT3"/>
      <sheetName val="econ_pm3"/>
      <sheetName val="Infiltration_well_(2)3"/>
      <sheetName val="F_slip3"/>
      <sheetName val="General__AB3"/>
      <sheetName val="OHSR_10KL_6_303"/>
      <sheetName val="OHSR10_kl11_53"/>
      <sheetName val="OHSR20kl6_33"/>
      <sheetName val="OHSR15_kl_6_33"/>
      <sheetName val="OHSR20KL8_33"/>
      <sheetName val="OHSR_40_9_453"/>
      <sheetName val="OHSR60_9_453"/>
      <sheetName val="OHBR40-det_est3"/>
      <sheetName val="Hydraulic_design3"/>
      <sheetName val="cw_110kl3"/>
      <sheetName val="sp_dis3"/>
      <sheetName val="Det-sp_dis3"/>
      <sheetName val="PH_6x43"/>
      <sheetName val="diff_steel_qty3"/>
      <sheetName val="GMest_phase13"/>
      <sheetName val="ewelj_3"/>
      <sheetName val="EW,L_&amp;J_pipes3"/>
      <sheetName val="DI_on_pedestals3"/>
      <sheetName val="HDPE_sluice_valve3"/>
      <sheetName val="PVC_sluice_val)3"/>
      <sheetName val="Scour_all3"/>
      <sheetName val="PVC_Air_valves3"/>
      <sheetName val="Valve_Chambers3"/>
      <sheetName val="annualmai_3"/>
      <sheetName val="Sheet1_(2)3"/>
      <sheetName val="HYDRAULIC_SSTATEMENT3"/>
      <sheetName val="mcon_pm3"/>
      <sheetName val="PM_702"/>
      <sheetName val="GM_702"/>
      <sheetName val="PM_estimate2"/>
      <sheetName val="PM_40rev__(2)2"/>
      <sheetName val="PM_40rev_2"/>
      <sheetName val="GM_estimate2"/>
      <sheetName val="GM_40_OHs_AC_(2)2"/>
      <sheetName val="GM_40_OHs_AC2"/>
      <sheetName val="GM_40_OHs2"/>
      <sheetName val="GM_40_2"/>
      <sheetName val="pm_pipes2"/>
      <sheetName val="gm_pipes2"/>
      <sheetName val="GM_40__(AC)_(2)2"/>
      <sheetName val="GM_40__(AC)2"/>
      <sheetName val="PM_(2)2"/>
      <sheetName val="POP_2"/>
      <sheetName val="HYD_STA_M2"/>
      <sheetName val="pm-est_(NEW)2"/>
      <sheetName val="hyd_2"/>
      <sheetName val="maint_est2"/>
      <sheetName val="pm-est_(2)2"/>
      <sheetName val="OHSR_GOT2"/>
      <sheetName val="econ_pm2"/>
      <sheetName val="Infiltration_well_(2)2"/>
      <sheetName val="F_slip2"/>
      <sheetName val="General__AB2"/>
      <sheetName val="OHSR_10KL_6_302"/>
      <sheetName val="OHSR10_kl11_52"/>
      <sheetName val="OHSR20kl6_32"/>
      <sheetName val="OHSR15_kl_6_32"/>
      <sheetName val="OHSR20KL8_32"/>
      <sheetName val="OHSR_40_9_452"/>
      <sheetName val="OHSR60_9_452"/>
      <sheetName val="OHBR40-det_est2"/>
      <sheetName val="Hydraulic_design2"/>
      <sheetName val="cw_110kl2"/>
      <sheetName val="sp_dis2"/>
      <sheetName val="Det-sp_dis2"/>
      <sheetName val="PH_6x42"/>
      <sheetName val="diff_steel_qty2"/>
      <sheetName val="GMest_phase12"/>
      <sheetName val="ewelj_2"/>
      <sheetName val="EW,L_&amp;J_pipes2"/>
      <sheetName val="DI_on_pedestals2"/>
      <sheetName val="HDPE_sluice_valve2"/>
      <sheetName val="PVC_sluice_val)2"/>
      <sheetName val="Scour_all2"/>
      <sheetName val="PVC_Air_valves2"/>
      <sheetName val="Valve_Chambers2"/>
      <sheetName val="annualmai_2"/>
      <sheetName val="Sheet1_(2)2"/>
      <sheetName val="HYDRAULIC_SSTATEMENT2"/>
      <sheetName val="mcon_pm2"/>
      <sheetName val="PH_6x"/>
      <sheetName val="Plant_&amp;__Machinery"/>
      <sheetName val="Road_data"/>
      <sheetName val="data_existing_do_not_delete"/>
      <sheetName val="Data_F8_BTR"/>
      <sheetName val="Global_factors"/>
      <sheetName val="PM_704"/>
      <sheetName val="GM_704"/>
      <sheetName val="PM_estimate4"/>
      <sheetName val="PM_40rev__(2)4"/>
      <sheetName val="PM_40rev_4"/>
      <sheetName val="GM_estimate4"/>
      <sheetName val="GM_40_OHs_AC_(2)4"/>
      <sheetName val="GM_40_OHs_AC4"/>
      <sheetName val="GM_40_OHs4"/>
      <sheetName val="GM_40_4"/>
      <sheetName val="pm_pipes4"/>
      <sheetName val="gm_pipes4"/>
      <sheetName val="GM_40__(AC)_(2)4"/>
      <sheetName val="GM_40__(AC)4"/>
      <sheetName val="PM_(2)4"/>
      <sheetName val="POP_4"/>
      <sheetName val="HYD_STA_M4"/>
      <sheetName val="pm-est_(NEW)4"/>
      <sheetName val="hyd_4"/>
      <sheetName val="maint_est4"/>
      <sheetName val="pm-est_(2)4"/>
      <sheetName val="OHSR_GOT4"/>
      <sheetName val="econ_pm4"/>
      <sheetName val="Infiltration_well_(2)4"/>
      <sheetName val="F_slip4"/>
      <sheetName val="General__AB4"/>
      <sheetName val="OHSR_10KL_6_304"/>
      <sheetName val="OHSR10_kl11_54"/>
      <sheetName val="OHSR20kl6_34"/>
      <sheetName val="OHSR15_kl_6_34"/>
      <sheetName val="OHSR20KL8_34"/>
      <sheetName val="OHSR_40_9_454"/>
      <sheetName val="OHSR60_9_454"/>
      <sheetName val="OHBR40-det_est4"/>
      <sheetName val="Hydraulic_design4"/>
      <sheetName val="cw_110kl4"/>
      <sheetName val="sp_dis4"/>
      <sheetName val="Det-sp_dis4"/>
      <sheetName val="PH_6x44"/>
      <sheetName val="diff_steel_qty4"/>
      <sheetName val="GMest_phase14"/>
      <sheetName val="ewelj_4"/>
      <sheetName val="EW,L_&amp;J_pipes4"/>
      <sheetName val="DI_on_pedestals4"/>
      <sheetName val="HDPE_sluice_valve4"/>
      <sheetName val="PVC_sluice_val)4"/>
      <sheetName val="Scour_all4"/>
      <sheetName val="PVC_Air_valves4"/>
      <sheetName val="Valve_Chambers4"/>
      <sheetName val="annualmai_4"/>
      <sheetName val="Sheet1_(2)4"/>
      <sheetName val="HYDRAULIC_SSTATEMENT4"/>
      <sheetName val="mcon_pm4"/>
      <sheetName val="PH_6x1"/>
      <sheetName val="Plant_&amp;__Machinery1"/>
      <sheetName val="Road_data1"/>
      <sheetName val="data_existing_do_not_delete1"/>
      <sheetName val="Data_F8_BTR1"/>
      <sheetName val="Global_factors1"/>
      <sheetName val="Iocount"/>
      <sheetName val="Lead statement"/>
      <sheetName val="Data o"/>
      <sheetName val="PRICE BID"/>
      <sheetName val="DISCHARGE"/>
      <sheetName val="LEAD-c"/>
      <sheetName val="other rates-C"/>
      <sheetName val="int-Dia-pvc"/>
      <sheetName val="id"/>
      <sheetName val="LEAD (2)"/>
      <sheetName val="leads"/>
      <sheetName val="RATES"/>
      <sheetName val="MRATES"/>
      <sheetName val="sp di"/>
      <sheetName val="EDWise"/>
      <sheetName val="PVC weights"/>
      <sheetName val="JAWAHAR-hyd-original"/>
      <sheetName val="mas_hab"/>
      <sheetName val="sp dip"/>
      <sheetName val="hdpe weights"/>
      <sheetName val="bASICDATA"/>
      <sheetName val="Data-Road "/>
      <sheetName val="DATA-CD "/>
      <sheetName val="abs road"/>
      <sheetName val="CD Data"/>
      <sheetName val="Conveyance"/>
      <sheetName val="General"/>
      <sheetName val="CLEAR OVER FALL DROP"/>
      <sheetName val="TELs"/>
      <sheetName val="Bitumen trunk"/>
      <sheetName val="Feeder"/>
      <sheetName val="R99 etc"/>
      <sheetName val="Trunk unpaved"/>
      <sheetName val="DATA_PRG"/>
      <sheetName val="AUTDATA"/>
      <sheetName val="Mortars"/>
      <sheetName val="Leads Entry"/>
      <sheetName val="Gen Abs"/>
      <sheetName val="Title"/>
      <sheetName val="Note"/>
      <sheetName val="Data_Base"/>
      <sheetName val="OPD-Civil"/>
      <sheetName val="segments-details"/>
      <sheetName val="int-Dia-hdpe"/>
      <sheetName val="habs-list"/>
      <sheetName val="sp_dip"/>
      <sheetName val="hdpe_weights"/>
      <sheetName val="other_rates"/>
      <sheetName val=" data sheet "/>
      <sheetName val="Cul_detail"/>
      <sheetName val="Longitudinal"/>
      <sheetName val="Input"/>
      <sheetName val="Input &amp; Calculations"/>
      <sheetName val="Design"/>
      <sheetName val="REL"/>
      <sheetName val="RA-markate"/>
      <sheetName val="prs"/>
      <sheetName val="Schdl"/>
      <sheetName val="Boq"/>
      <sheetName val="economic PM"/>
      <sheetName val="Sheet9"/>
      <sheetName val="DATA SHEET"/>
      <sheetName val="Road Detail Est."/>
      <sheetName val="Rate"/>
      <sheetName val="coverpage"/>
      <sheetName val="PM&amp;GM"/>
      <sheetName val="Coversheet"/>
      <sheetName val="Measurment"/>
      <sheetName val="MPR_PA_1"/>
      <sheetName val="KGP.hyd rev GLBR"/>
      <sheetName val="Valves workable"/>
      <sheetName val="Rates_PVC"/>
      <sheetName val="Sheet5"/>
      <sheetName val="int-Dia"/>
      <sheetName val="Usage"/>
      <sheetName val="Common "/>
      <sheetName val="PRELIM5"/>
      <sheetName val="wh_data_R"/>
      <sheetName val="Habcodes"/>
      <sheetName val="p&amp;m"/>
      <sheetName val="Boq - Flats"/>
      <sheetName val="BTR"/>
      <sheetName val="BM-HOOP"/>
      <sheetName val="Detailed"/>
      <sheetName val="hdpe-int-Dia"/>
      <sheetName val="E-Table"/>
      <sheetName val="pvc-int-Dia"/>
      <sheetName val="Work_sheet"/>
      <sheetName val="water-hammar-strenght"/>
      <sheetName val="mlead"/>
      <sheetName val="BWSCPlt"/>
      <sheetName val="G.R.P"/>
      <sheetName val="PSC REVISED"/>
      <sheetName val="Staff Acco."/>
      <sheetName val="AV-HDPE"/>
      <sheetName val="Di_gate-HDPE"/>
      <sheetName val="rdamdata"/>
      <sheetName val="Lead statement ss5"/>
      <sheetName val="CPHEEO"/>
      <sheetName val="wh_data"/>
      <sheetName val="lead-st"/>
      <sheetName val="hdpe-rates"/>
      <sheetName val="pvc-rates"/>
      <sheetName val="GF SB Ok "/>
      <sheetName val="Labour &amp; Plant"/>
      <sheetName val="AV-PVC"/>
      <sheetName val="DIgate_PVC "/>
      <sheetName val="DI gate-DI"/>
      <sheetName val="HDPE-pipe-rates"/>
      <sheetName val="loadcal"/>
      <sheetName val="sectorwise"/>
      <sheetName val="WORK DONE"/>
      <sheetName val="Gnl_Abstrct"/>
      <sheetName val="SUMP1420KL@HW"/>
      <sheetName val="Mp-team 1"/>
      <sheetName val="capacity-ohsrs"/>
      <sheetName val="PH Sanctioned"/>
      <sheetName val="7.Ben reg"/>
      <sheetName val="ew OG machine manual"/>
      <sheetName val="PVC mac"/>
      <sheetName val="Revised rates(SSR 2021-22)"/>
      <sheetName val="ew OG total manual"/>
      <sheetName val="HS 1"/>
      <sheetName val="co_5"/>
      <sheetName val="Gravity Main-Jukkal"/>
      <sheetName val="HS final-2"/>
      <sheetName val="elec-data"/>
      <sheetName val="Bill_amt_qty_cc_1"/>
      <sheetName val="ws-abs"/>
      <sheetName val="Lead  RATES"/>
      <sheetName val="quarry"/>
      <sheetName val="Rd.Det.Est"/>
      <sheetName val="C.D.Data (Morth)"/>
      <sheetName val="Rd.Data"/>
      <sheetName val="Basic 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26">
          <cell r="A26">
            <v>63</v>
          </cell>
          <cell r="B26">
            <v>0</v>
          </cell>
          <cell r="C26">
            <v>1.9</v>
          </cell>
          <cell r="D26">
            <v>2.7</v>
          </cell>
          <cell r="E26">
            <v>4.0999999999999996</v>
          </cell>
          <cell r="F26">
            <v>0</v>
          </cell>
          <cell r="G26">
            <v>0</v>
          </cell>
          <cell r="H26">
            <v>59.2</v>
          </cell>
          <cell r="I26">
            <v>57.6</v>
          </cell>
          <cell r="J26">
            <v>0</v>
          </cell>
          <cell r="K26">
            <v>54.8</v>
          </cell>
          <cell r="L26">
            <v>0</v>
          </cell>
          <cell r="M26">
            <v>0.18543008999999999</v>
          </cell>
          <cell r="N26">
            <v>0.23433302</v>
          </cell>
          <cell r="O26">
            <v>0.32104532000000002</v>
          </cell>
        </row>
        <row r="27">
          <cell r="A27">
            <v>75</v>
          </cell>
          <cell r="B27">
            <v>0</v>
          </cell>
          <cell r="C27">
            <v>2.2000000000000002</v>
          </cell>
          <cell r="D27">
            <v>3.1</v>
          </cell>
          <cell r="E27">
            <v>4.9000000000000004</v>
          </cell>
          <cell r="F27">
            <v>0</v>
          </cell>
          <cell r="G27">
            <v>0</v>
          </cell>
          <cell r="H27">
            <v>70.599999999999994</v>
          </cell>
          <cell r="I27">
            <v>68.8</v>
          </cell>
          <cell r="J27">
            <v>0</v>
          </cell>
          <cell r="K27">
            <v>65.2</v>
          </cell>
          <cell r="L27">
            <v>0</v>
          </cell>
          <cell r="M27">
            <v>0.12855473000000001</v>
          </cell>
          <cell r="N27">
            <v>0.16123288999999999</v>
          </cell>
          <cell r="O27">
            <v>0.22725295000000001</v>
          </cell>
        </row>
        <row r="28">
          <cell r="A28">
            <v>90</v>
          </cell>
          <cell r="B28">
            <v>0</v>
          </cell>
          <cell r="C28">
            <v>2.6</v>
          </cell>
          <cell r="D28">
            <v>3.7</v>
          </cell>
          <cell r="E28">
            <v>5.7</v>
          </cell>
          <cell r="F28">
            <v>0</v>
          </cell>
          <cell r="G28">
            <v>0</v>
          </cell>
          <cell r="H28">
            <v>84.8</v>
          </cell>
          <cell r="I28">
            <v>82.6</v>
          </cell>
          <cell r="J28">
            <v>0</v>
          </cell>
          <cell r="K28">
            <v>78.599999999999994</v>
          </cell>
          <cell r="L28">
            <v>0</v>
          </cell>
          <cell r="M28">
            <v>8.8417140000000005E-2</v>
          </cell>
          <cell r="N28">
            <v>0.11155078</v>
          </cell>
          <cell r="O28">
            <v>0.15387228999999999</v>
          </cell>
        </row>
        <row r="29">
          <cell r="A29">
            <v>110</v>
          </cell>
          <cell r="B29">
            <v>0</v>
          </cell>
          <cell r="C29">
            <v>3</v>
          </cell>
          <cell r="D29">
            <v>4.3</v>
          </cell>
          <cell r="E29">
            <v>7.1</v>
          </cell>
          <cell r="F29">
            <v>0</v>
          </cell>
          <cell r="G29">
            <v>0</v>
          </cell>
          <cell r="H29">
            <v>104</v>
          </cell>
          <cell r="I29">
            <v>101.4</v>
          </cell>
          <cell r="J29">
            <v>0</v>
          </cell>
          <cell r="K29">
            <v>95.8</v>
          </cell>
          <cell r="L29">
            <v>0</v>
          </cell>
          <cell r="M29">
            <v>5.7090519999999999E-2</v>
          </cell>
          <cell r="N29">
            <v>7.2138649999999999E-2</v>
          </cell>
          <cell r="O29">
            <v>0.10460234</v>
          </cell>
        </row>
        <row r="30">
          <cell r="A30">
            <v>125</v>
          </cell>
          <cell r="B30">
            <v>0</v>
          </cell>
          <cell r="C30">
            <v>3.4</v>
          </cell>
          <cell r="D30">
            <v>5</v>
          </cell>
          <cell r="E30">
            <v>8</v>
          </cell>
          <cell r="F30">
            <v>0</v>
          </cell>
          <cell r="G30">
            <v>0</v>
          </cell>
          <cell r="H30">
            <v>118.2</v>
          </cell>
          <cell r="I30">
            <v>115</v>
          </cell>
          <cell r="J30">
            <v>0</v>
          </cell>
          <cell r="K30">
            <v>109</v>
          </cell>
          <cell r="L30">
            <v>0</v>
          </cell>
          <cell r="M30">
            <v>4.4137429999999998E-2</v>
          </cell>
          <cell r="N30">
            <v>5.6748119999999999E-2</v>
          </cell>
          <cell r="O30">
            <v>8.0446829999999997E-2</v>
          </cell>
        </row>
        <row r="31">
          <cell r="A31">
            <v>140</v>
          </cell>
          <cell r="B31">
            <v>0</v>
          </cell>
          <cell r="C31">
            <v>3.8</v>
          </cell>
          <cell r="D31">
            <v>5.5</v>
          </cell>
          <cell r="E31">
            <v>8.9</v>
          </cell>
          <cell r="F31">
            <v>0</v>
          </cell>
          <cell r="G31">
            <v>0</v>
          </cell>
          <cell r="H31">
            <v>132.4</v>
          </cell>
          <cell r="I31">
            <v>129</v>
          </cell>
          <cell r="J31">
            <v>0</v>
          </cell>
          <cell r="K31">
            <v>122.2</v>
          </cell>
          <cell r="L31">
            <v>0</v>
          </cell>
          <cell r="M31">
            <v>3.5140060000000001E-2</v>
          </cell>
          <cell r="N31">
            <v>4.4685620000000002E-2</v>
          </cell>
          <cell r="O31">
            <v>6.3783359999999997E-2</v>
          </cell>
        </row>
        <row r="32">
          <cell r="A32">
            <v>160</v>
          </cell>
          <cell r="B32">
            <v>0</v>
          </cell>
          <cell r="C32">
            <v>4.3</v>
          </cell>
          <cell r="D32">
            <v>6.2</v>
          </cell>
          <cell r="E32">
            <v>10.199999999999999</v>
          </cell>
          <cell r="F32">
            <v>0</v>
          </cell>
          <cell r="G32">
            <v>0</v>
          </cell>
          <cell r="H32">
            <v>151.4</v>
          </cell>
          <cell r="I32">
            <v>147.6</v>
          </cell>
          <cell r="J32">
            <v>0</v>
          </cell>
          <cell r="K32">
            <v>139.6</v>
          </cell>
          <cell r="L32">
            <v>0</v>
          </cell>
          <cell r="M32">
            <v>2.6738720000000001E-2</v>
          </cell>
          <cell r="N32">
            <v>3.389437E-2</v>
          </cell>
          <cell r="O32">
            <v>4.8945219999999998E-2</v>
          </cell>
        </row>
        <row r="33">
          <cell r="A33">
            <v>180</v>
          </cell>
          <cell r="B33">
            <v>0</v>
          </cell>
          <cell r="C33">
            <v>4.9000000000000004</v>
          </cell>
          <cell r="D33">
            <v>7.1</v>
          </cell>
          <cell r="E33">
            <v>11.4</v>
          </cell>
          <cell r="F33">
            <v>0</v>
          </cell>
          <cell r="G33">
            <v>0</v>
          </cell>
          <cell r="H33">
            <v>170.2</v>
          </cell>
          <cell r="I33">
            <v>165.8</v>
          </cell>
          <cell r="J33">
            <v>0</v>
          </cell>
          <cell r="K33">
            <v>157.19999999999999</v>
          </cell>
          <cell r="L33">
            <v>0</v>
          </cell>
          <cell r="M33">
            <v>2.1296240000000001E-2</v>
          </cell>
          <cell r="N33">
            <v>2.7106479999999999E-2</v>
          </cell>
          <cell r="O33">
            <v>3.846807E-2</v>
          </cell>
        </row>
        <row r="34">
          <cell r="A34">
            <v>200</v>
          </cell>
          <cell r="B34">
            <v>0</v>
          </cell>
          <cell r="C34">
            <v>5.3</v>
          </cell>
          <cell r="D34">
            <v>7.9</v>
          </cell>
          <cell r="E34">
            <v>12.7</v>
          </cell>
          <cell r="F34">
            <v>0</v>
          </cell>
          <cell r="G34">
            <v>0</v>
          </cell>
          <cell r="H34">
            <v>189.4</v>
          </cell>
          <cell r="I34">
            <v>184.2</v>
          </cell>
          <cell r="J34">
            <v>0</v>
          </cell>
          <cell r="K34">
            <v>174.6</v>
          </cell>
          <cell r="L34">
            <v>0</v>
          </cell>
          <cell r="M34">
            <v>1.696429E-2</v>
          </cell>
          <cell r="N34">
            <v>2.197735E-2</v>
          </cell>
          <cell r="O34">
            <v>3.1225429999999998E-2</v>
          </cell>
        </row>
        <row r="35">
          <cell r="A35">
            <v>225</v>
          </cell>
          <cell r="B35">
            <v>0</v>
          </cell>
          <cell r="C35">
            <v>6</v>
          </cell>
          <cell r="D35">
            <v>8.6</v>
          </cell>
          <cell r="E35">
            <v>14.3</v>
          </cell>
          <cell r="F35">
            <v>0</v>
          </cell>
          <cell r="G35">
            <v>0</v>
          </cell>
          <cell r="H35">
            <v>213</v>
          </cell>
          <cell r="I35">
            <v>207.8</v>
          </cell>
          <cell r="J35">
            <v>0</v>
          </cell>
          <cell r="K35">
            <v>196.4</v>
          </cell>
          <cell r="L35">
            <v>0</v>
          </cell>
          <cell r="M35">
            <v>1.3456060000000001E-2</v>
          </cell>
          <cell r="N35">
            <v>1.6981139999999999E-2</v>
          </cell>
          <cell r="O35">
            <v>2.4689409999999998E-2</v>
          </cell>
        </row>
        <row r="36">
          <cell r="A36">
            <v>250</v>
          </cell>
          <cell r="B36">
            <v>0</v>
          </cell>
          <cell r="C36">
            <v>6.5</v>
          </cell>
          <cell r="D36">
            <v>9.8000000000000007</v>
          </cell>
          <cell r="E36">
            <v>15.9</v>
          </cell>
          <cell r="F36">
            <v>0</v>
          </cell>
          <cell r="G36">
            <v>0</v>
          </cell>
          <cell r="H36">
            <v>237</v>
          </cell>
          <cell r="I36">
            <v>230.4</v>
          </cell>
          <cell r="J36">
            <v>0</v>
          </cell>
          <cell r="K36">
            <v>218.2</v>
          </cell>
          <cell r="L36">
            <v>0</v>
          </cell>
          <cell r="M36">
            <v>1.073005E-2</v>
          </cell>
          <cell r="N36">
            <v>1.3992569999999999E-2</v>
          </cell>
          <cell r="O36">
            <v>2.0009740000000002E-2</v>
          </cell>
        </row>
        <row r="37">
          <cell r="A37">
            <v>280</v>
          </cell>
          <cell r="B37">
            <v>0</v>
          </cell>
          <cell r="C37">
            <v>7.4</v>
          </cell>
          <cell r="D37">
            <v>11</v>
          </cell>
          <cell r="E37">
            <v>17.8</v>
          </cell>
          <cell r="F37">
            <v>0</v>
          </cell>
          <cell r="G37">
            <v>0</v>
          </cell>
          <cell r="H37">
            <v>265.2</v>
          </cell>
          <cell r="I37">
            <v>258</v>
          </cell>
          <cell r="J37">
            <v>0</v>
          </cell>
          <cell r="K37">
            <v>244.4</v>
          </cell>
          <cell r="L37">
            <v>0</v>
          </cell>
          <cell r="M37">
            <v>8.6408000000000006E-3</v>
          </cell>
          <cell r="N37">
            <v>1.11714E-2</v>
          </cell>
          <cell r="O37">
            <v>1.5945839999999999E-2</v>
          </cell>
        </row>
        <row r="38">
          <cell r="A38">
            <v>315</v>
          </cell>
          <cell r="B38">
            <v>0</v>
          </cell>
          <cell r="C38">
            <v>8.3000000000000007</v>
          </cell>
          <cell r="D38">
            <v>12.4</v>
          </cell>
          <cell r="E38">
            <v>19.899999999999999</v>
          </cell>
          <cell r="F38">
            <v>0</v>
          </cell>
          <cell r="G38">
            <v>0</v>
          </cell>
          <cell r="H38">
            <v>298.39999999999998</v>
          </cell>
          <cell r="I38">
            <v>290.2</v>
          </cell>
          <cell r="J38">
            <v>0</v>
          </cell>
          <cell r="K38">
            <v>275.2</v>
          </cell>
          <cell r="L38">
            <v>0</v>
          </cell>
          <cell r="M38">
            <v>6.8145999999999997E-3</v>
          </cell>
          <cell r="N38">
            <v>8.83894E-3</v>
          </cell>
          <cell r="O38">
            <v>1.2535569999999999E-2</v>
          </cell>
        </row>
      </sheetData>
      <sheetData sheetId="16" refreshError="1"/>
      <sheetData sheetId="17" refreshError="1"/>
      <sheetData sheetId="18" refreshError="1"/>
      <sheetData sheetId="19" refreshError="1"/>
      <sheetData sheetId="20">
        <row r="26">
          <cell r="A26">
            <v>18</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refreshError="1"/>
      <sheetData sheetId="110" refreshError="1"/>
      <sheetData sheetId="111" refreshError="1"/>
      <sheetData sheetId="112" refreshError="1"/>
      <sheetData sheetId="113" refreshError="1"/>
      <sheetData sheetId="114"/>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sheetData sheetId="245" refreshError="1"/>
      <sheetData sheetId="246" refreshError="1"/>
      <sheetData sheetId="247"/>
      <sheetData sheetId="248" refreshError="1"/>
      <sheetData sheetId="249" refreshError="1"/>
      <sheetData sheetId="250" refreshError="1"/>
      <sheetData sheetId="251" refreshError="1"/>
      <sheetData sheetId="252" refreshError="1"/>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refreshError="1"/>
      <sheetData sheetId="482" refreshError="1"/>
      <sheetData sheetId="483" refreshError="1"/>
      <sheetData sheetId="484"/>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sheetData sheetId="527"/>
      <sheetData sheetId="528"/>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1"/>
      <sheetName val="Poforma-1"/>
      <sheetName val="Proforma-1A"/>
      <sheetName val="SEA"/>
      <sheetName val="Status of Seasonal bores (2)"/>
      <sheetName val="Status of Seasonal bores"/>
      <sheetName val="data"/>
      <sheetName val="R_Det"/>
      <sheetName val="detls"/>
      <sheetName val="PVC_dia"/>
      <sheetName val="sand"/>
      <sheetName val="Plant &amp;  Machinery"/>
      <sheetName val="t_prsr"/>
      <sheetName val="wh"/>
      <sheetName val="Lead Statement"/>
      <sheetName val="stone"/>
      <sheetName val="index"/>
      <sheetName val="Road data"/>
      <sheetName val="mlead"/>
      <sheetName val="abs road"/>
      <sheetName val="p&amp;m"/>
      <sheetName val="MRATES"/>
      <sheetName val="quarry"/>
      <sheetName val="RMR"/>
      <sheetName val="LEAD"/>
      <sheetName val="r"/>
      <sheetName val="l"/>
      <sheetName val="OPD-Civil"/>
      <sheetName val="conc-foot-gradeslab"/>
      <sheetName val="CLEAR OVER FALL DROP"/>
      <sheetName val="C.D.Abs.Est."/>
      <sheetName val="pvc-pipe-rates"/>
      <sheetName val="Leads"/>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1"/>
      <sheetName val="Poforma-1"/>
      <sheetName val="Proforma-1A"/>
      <sheetName val="SEA"/>
      <sheetName val="Status of Seasonal bores (2)"/>
      <sheetName val="Status of Seasonal bores"/>
      <sheetName val="data"/>
    </sheetNames>
    <sheetDataSet>
      <sheetData sheetId="0"/>
      <sheetData sheetId="1"/>
      <sheetData sheetId="2"/>
      <sheetData sheetId="3"/>
      <sheetData sheetId="4"/>
      <sheetData sheetId="5"/>
      <sheetData sheetId="6"/>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Line_Est"/>
      <sheetName val="certificates"/>
      <sheetName val="coverpage"/>
      <sheetName val="TS memo"/>
      <sheetName val="Spn report"/>
      <sheetName val="BTR"/>
      <sheetName val="RMR"/>
      <sheetName val="Road data"/>
      <sheetName val="R_Det"/>
      <sheetName val="abs road"/>
      <sheetName val="Gen abs"/>
      <sheetName val="CBR"/>
      <sheetName val="mlead"/>
      <sheetName val="TS_memo"/>
      <sheetName val="Spn_report"/>
      <sheetName val="Road_data"/>
      <sheetName val="abs_road"/>
      <sheetName val="Gen_abs"/>
      <sheetName val="data"/>
      <sheetName val=" data sheet "/>
      <sheetName val="Bill_amt_qty_cc_1"/>
      <sheetName val="WATER-HAMMER"/>
      <sheetName val="pvc-pipe-rates"/>
      <sheetName val="PVC_dia"/>
      <sheetName val="sch"/>
      <sheetName val="Road Detail Est."/>
      <sheetName val="Labour"/>
      <sheetName val="Material"/>
      <sheetName val="Summary"/>
      <sheetName val="MRATES"/>
      <sheetName val="Sheet5"/>
      <sheetName val="v"/>
      <sheetName val="temp-SDData (2)"/>
      <sheetName val="sand"/>
      <sheetName val="stone"/>
      <sheetName val="index"/>
      <sheetName val="quarry"/>
      <sheetName val="Lead"/>
      <sheetName val="t_prsr"/>
      <sheetName val="GF SB Ok "/>
      <sheetName val="DATA SHEET"/>
      <sheetName val="1V800"/>
      <sheetName val="Analy"/>
      <sheetName val="Line"/>
      <sheetName val="C-data"/>
      <sheetName val="Footings"/>
      <sheetName val="Nspt-smp-final-ORIGINAL"/>
      <sheetName val="Levels"/>
      <sheetName val="detls"/>
      <sheetName val="Data_Bit_I"/>
      <sheetName val="Suppl-data"/>
      <sheetName val="m"/>
      <sheetName val="pvc_basic"/>
      <sheetName val="HDPE"/>
      <sheetName val="LEAD STATEMENT"/>
      <sheetName val=" EST"/>
      <sheetName val="leads"/>
      <sheetName val="maya"/>
      <sheetName val="Sheet1"/>
      <sheetName val="wh"/>
      <sheetName val="Leads Entry"/>
      <sheetName val="Plant &amp;  Machinery"/>
      <sheetName val="DATA-ABSTRACT"/>
      <sheetName val="words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EST_TELK"/>
      <sheetName val="SPEC"/>
      <sheetName val="Sheet4"/>
      <sheetName val="Sheet5"/>
      <sheetName val="Sheet6"/>
      <sheetName val="Sheet7"/>
      <sheetName val="Sheet8"/>
      <sheetName val="Sheet9"/>
      <sheetName val="Sheet10"/>
      <sheetName val="MRATES"/>
      <sheetName val="ssr-rates"/>
      <sheetName val="Lead"/>
      <sheetName val="sand"/>
      <sheetName val="stone"/>
      <sheetName val="rdamdata"/>
      <sheetName val="lead-st"/>
      <sheetName val="DATA_PRG"/>
      <sheetName val="data existing_do not delete"/>
      <sheetName val="DATA"/>
      <sheetName val="v"/>
      <sheetName val="r"/>
      <sheetName val="Plant &amp;  Machinery"/>
      <sheetName val="Labour"/>
      <sheetName val="leads"/>
      <sheetName val="Nspt-smp-final-ORIGINAL"/>
      <sheetName val="Abs"/>
      <sheetName val="hdpe weights"/>
      <sheetName val="PVC weights"/>
      <sheetName val="index"/>
      <sheetName val="DI"/>
      <sheetName val="pvc"/>
      <sheetName val="HDPE"/>
      <sheetName val="AV-HDPE"/>
      <sheetName val="Di_gate-HDPE"/>
      <sheetName val="wh_data"/>
      <sheetName val="wh_data_R"/>
      <sheetName val="CPHEEO"/>
      <sheetName val="input"/>
      <sheetName val="Sheet2"/>
      <sheetName val="Road data"/>
      <sheetName val="RA"/>
      <sheetName val="ESTIMATE"/>
      <sheetName val="maya"/>
      <sheetName val="Road data-TDR"/>
      <sheetName val="MRoad data"/>
      <sheetName val="Cover"/>
      <sheetName val="hdpe-rates"/>
      <sheetName val="pvc-rates"/>
      <sheetName val="wordsdata"/>
      <sheetName val="pvc_basic"/>
      <sheetName val="DL CAL"/>
      <sheetName val="ROADS"/>
      <sheetName val="p&amp;m"/>
      <sheetName val="Rate Analysis"/>
      <sheetName val="hdpe_basic"/>
      <sheetName val="t_prsr"/>
      <sheetName val="detls"/>
      <sheetName val="0000000000000"/>
      <sheetName val="_5wgdhabfinal00_01"/>
      <sheetName val="ANAL-PIPE LINE"/>
      <sheetName val="Rate"/>
      <sheetName val="1-Pop Proj"/>
      <sheetName val="int-Dia-pvc"/>
      <sheetName val="Quarry"/>
      <sheetName val="RMR"/>
      <sheetName val="Line"/>
      <sheetName val="BTR"/>
      <sheetName val="CRUST"/>
      <sheetName val="QDTS"/>
      <sheetName val="Rates"/>
      <sheetName val="C.D.Abs.Est."/>
      <sheetName val="not req 3"/>
      <sheetName val="l"/>
      <sheetName val="pvc-pipe-rates"/>
      <sheetName val="Levels"/>
      <sheetName val="R_Det"/>
      <sheetName val="DATA-2005-06"/>
      <sheetName val="water-hammar-strenght"/>
      <sheetName val="Bitumen trunk"/>
      <sheetName val="bom"/>
      <sheetName val="BWSCPlt"/>
      <sheetName val="CI"/>
      <sheetName val="G.R.P"/>
      <sheetName val="PSC REVISED"/>
      <sheetName val="PM&amp;GM"/>
      <sheetName val="AV-DI"/>
      <sheetName val="AV-PVC"/>
      <sheetName val="DI gate-DI"/>
      <sheetName val="DIgate_PVC "/>
      <sheetName val="scour-DI-CI"/>
      <sheetName val="scour-pvc-hdpe-psc-bwsc"/>
      <sheetName val="Work_sheet"/>
      <sheetName val="Iocount"/>
      <sheetName val="co_5"/>
      <sheetName val="labour rates"/>
      <sheetName val="abs road"/>
      <sheetName val="GM&amp;PM WE1 EST"/>
      <sheetName val="airvalve-AC PN 1.60"/>
      <sheetName val="AV_GRP ms bwsc"/>
      <sheetName val="BWSCP"/>
      <sheetName val="Soft-sluice-AC,GRP PN 1.6"/>
      <sheetName val="soft-sluice-BWSC-MS"/>
      <sheetName val="DI sluice valve"/>
      <sheetName val="ewst"/>
      <sheetName val="Material"/>
      <sheetName val="GA"/>
      <sheetName val="WATER-HAMMER"/>
      <sheetName val="m"/>
      <sheetName val="Usage"/>
      <sheetName val="Common "/>
      <sheetName val="General"/>
      <sheetName val="pop"/>
      <sheetName val="Data rough"/>
      <sheetName val="HDPE-pipe-rates"/>
      <sheetName val="Data_Base"/>
      <sheetName val="clvrt_data"/>
      <sheetName val="mlead"/>
      <sheetName val="Abs_CD_2"/>
      <sheetName val="coverpage"/>
      <sheetName val="road est"/>
      <sheetName val="ECV"/>
      <sheetName val="C-data"/>
      <sheetName val="int-dia-hdpe"/>
      <sheetName val="Estt"/>
      <sheetName val="Lead statement"/>
      <sheetName val="Gen_Abs"/>
      <sheetName val="FORM7"/>
      <sheetName val="civ data"/>
      <sheetName val="MTC-estimate"/>
      <sheetName val="PUMP_DATA"/>
      <sheetName val="Sorted"/>
      <sheetName val="HS final-2"/>
      <sheetName val="Data.F8.BTR"/>
      <sheetName val="Data-2011-12"/>
      <sheetName val="PRELIM5"/>
      <sheetName val="Specification report"/>
      <sheetName val="Works"/>
    </sheetNames>
    <sheetDataSet>
      <sheetData sheetId="0">
        <row r="15">
          <cell r="C15" t="str">
            <v>Filling Basement with excavated soils with watering and tamping etc.complete.</v>
          </cell>
        </row>
        <row r="18">
          <cell r="C18" t="str">
            <v>C.C.(1:2:4) mix using 20mm guage HG metal including cost and conveyance of  all materials and labour charges, seig.charges etc.,complete for Bed Blocks.</v>
          </cell>
        </row>
        <row r="24">
          <cell r="C24" t="str">
            <v>Impervious coat plastering with C.M.(1:3) 20mm thick 2kgs of Acco-proof powder  including cost and conveyance of all materials and labour charges, seig.charges etc., complete.</v>
          </cell>
        </row>
      </sheetData>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3R800"/>
      <sheetName val="Ret wall"/>
      <sheetName val="Road data"/>
      <sheetName val="BTR"/>
      <sheetName val="RMR"/>
      <sheetName val="certificates"/>
      <sheetName val="mlead"/>
      <sheetName val="TS_memo"/>
      <sheetName val="Spn_report"/>
      <sheetName val="Gen_abs"/>
      <sheetName val="abs_road"/>
      <sheetName val="HP_abs"/>
      <sheetName val="1R_800"/>
      <sheetName val="Ret_wall"/>
      <sheetName val="Road_data"/>
      <sheetName val="HDPE"/>
      <sheetName val="pvc_basic"/>
      <sheetName val="Cover"/>
      <sheetName val="MRATES"/>
      <sheetName val="data"/>
      <sheetName val="sand"/>
      <sheetName val="stone"/>
      <sheetName val="index"/>
      <sheetName val="detls"/>
      <sheetName val="Road Detail Est."/>
      <sheetName val="Labour"/>
      <sheetName val="Material"/>
      <sheetName val="wh"/>
      <sheetName val="Rates SSR 2008-09"/>
      <sheetName val="m"/>
      <sheetName val="Plant &amp;  Machinery"/>
      <sheetName val="Lead"/>
      <sheetName val="r"/>
      <sheetName val="Lookup"/>
      <sheetName val="DATA_ENTRY"/>
      <sheetName val="BTLeads"/>
      <sheetName val="GF SB Ok "/>
      <sheetName val="C-data"/>
      <sheetName val="elec-data"/>
      <sheetName val="DATA SHEET"/>
      <sheetName val="1-Pop Proj"/>
      <sheetName val="quarry"/>
      <sheetName val=" data sheet "/>
      <sheetName val="v"/>
      <sheetName val="estimate "/>
      <sheetName val="Levels"/>
      <sheetName val="Sheet3"/>
      <sheetName val="Data_Bit_I"/>
      <sheetName val="Global factors"/>
      <sheetName val="DATA_PRG"/>
      <sheetName val="LEAD STATEMENT"/>
      <sheetName val="t_prsr"/>
      <sheetName val="PVC_dia"/>
      <sheetName val="TS_memo1"/>
      <sheetName val="Spn_report1"/>
      <sheetName val="Gen_abs1"/>
      <sheetName val="abs_road1"/>
      <sheetName val="HP_abs1"/>
      <sheetName val="1R_8001"/>
      <sheetName val="Ret_wall1"/>
      <sheetName val="Road_data1"/>
      <sheetName val="Road_Detail_Est_"/>
      <sheetName val="Rates_SSR_2008-09"/>
      <sheetName val="Plant_&amp;__Machinery"/>
      <sheetName val="GF_SB_Ok_"/>
      <sheetName val="DATA_SHEET"/>
      <sheetName val="1-Pop_Proj"/>
      <sheetName val="_data_sheet_"/>
      <sheetName val="Pipe data"/>
      <sheetName val="Box Culvert data"/>
      <sheetName val="Usage"/>
      <sheetName val="General"/>
      <sheetName val="Common "/>
      <sheetName val="Analy"/>
      <sheetName val="rates"/>
      <sheetName val="Lead  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row r="15">
          <cell r="C15" t="str">
            <v>Earthwork excavation by mechanical means and depositing on bank with initial  lead and lift in all soils upto SDR and laying earth in layers including breaking clods, sectioning and rolling with Power Road Roller 8 to 10 Tonnes capacity  @ FMC including a</v>
          </cell>
        </row>
        <row r="49">
          <cell r="K49">
            <v>108</v>
          </cell>
        </row>
        <row r="77">
          <cell r="K77">
            <v>1009</v>
          </cell>
        </row>
        <row r="79">
          <cell r="C79" t="str">
            <v>Picking old metalled surface to a depth of 40 mm to 100 mm and sectioning including all labour and incidental charges complete for finished item of work and as directed by the Engineer-in-Charge.</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quarry"/>
      <sheetName val="GN-ST-10"/>
      <sheetName val="data"/>
      <sheetName val="Lead"/>
      <sheetName val="Road data"/>
      <sheetName val="lead-st"/>
      <sheetName val="Road Detail Est."/>
      <sheetName val="R_Det"/>
      <sheetName val="sch"/>
      <sheetName val="Plant &amp;  Machinery"/>
      <sheetName val="RMR"/>
      <sheetName val="0000000000000"/>
      <sheetName val="wh"/>
      <sheetName val="Material"/>
      <sheetName val="Labour"/>
      <sheetName val="ssr-rates"/>
      <sheetName val="t_prsr"/>
      <sheetName val="PVC_dia"/>
      <sheetName val="C-data"/>
      <sheetName val="leads"/>
      <sheetName val="Sheet1"/>
      <sheetName val="DATA_PRG"/>
      <sheetName val="rdamdata"/>
      <sheetName val="1-Pop Proj"/>
      <sheetName val="Pile cap"/>
      <sheetName val="Boq - Flats"/>
      <sheetName val="Lead-2014-15"/>
      <sheetName val="Pipe data"/>
      <sheetName val="Box Culvert data"/>
      <sheetName val="MRATES"/>
      <sheetName val="temp-SDData (2)"/>
      <sheetName val="LEAD STATEMENT"/>
      <sheetName val="maya"/>
      <sheetName val=" data sheet "/>
      <sheetName val="LEAD 2013-14"/>
      <sheetName val="Road_data"/>
      <sheetName val="Road_Detail_Est_"/>
      <sheetName val="Plant_&amp;__Machinery"/>
      <sheetName val="Suppl-data"/>
      <sheetName val="DRAINS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BTR"/>
      <sheetName val="RMR"/>
      <sheetName val="Road data"/>
      <sheetName val="Abstract"/>
      <sheetName val="Sheet1"/>
      <sheetName val="mlead"/>
      <sheetName val="Road_data"/>
      <sheetName val="Material"/>
      <sheetName val="Labour"/>
      <sheetName val="Bridge Data 2005-06"/>
      <sheetName val="Plant &amp;  Machinery"/>
      <sheetName val="Sheet9"/>
      <sheetName val="maya"/>
      <sheetName val="GN-ST-10"/>
      <sheetName val="GN_ST_10"/>
      <sheetName val="GF SB Ok "/>
      <sheetName val="HDPE-pipe-rates"/>
      <sheetName val="pvc-pipe-rates"/>
      <sheetName val="MRATES"/>
      <sheetName val="Lead statement"/>
      <sheetName val="SSR 2010-11 Rates"/>
      <sheetName val="lead"/>
      <sheetName val="leads"/>
      <sheetName val="Data"/>
      <sheetName val="Data - DI pipes -1"/>
      <sheetName val="Data-ELSR"/>
      <sheetName val="Mortars"/>
      <sheetName val=" Data -Valves"/>
      <sheetName val="Boq"/>
      <sheetName val="Main sheet"/>
      <sheetName val="MRoad data"/>
      <sheetName val="GF Columns"/>
      <sheetName val="data existing_do not delete"/>
      <sheetName val="labour coeff"/>
      <sheetName val="m"/>
      <sheetName val="m1"/>
      <sheetName val="Specification"/>
      <sheetName val="Road_data1"/>
      <sheetName val="Bridge_Data_2005-06"/>
      <sheetName val="Plant_&amp;__Machinery"/>
      <sheetName val="GF_SB_Ok_"/>
      <sheetName val="Lead_statement"/>
      <sheetName val="SSR_2010-11_Rates"/>
      <sheetName val="Data_-_DI_pipes_-1"/>
      <sheetName val="_Data_-Valves"/>
      <sheetName val="Main_sheet"/>
      <sheetName val="Road Detail Est."/>
      <sheetName val="detls"/>
      <sheetName val="water-hammar-strenght"/>
      <sheetName val="ewst"/>
      <sheetName val="DISCOUNT"/>
      <sheetName val="Sheet1 (2)"/>
      <sheetName val="sup dat"/>
      <sheetName val="mas_hab"/>
      <sheetName val="Data_Bit_I"/>
      <sheetName val="v"/>
    </sheetNames>
    <sheetDataSet>
      <sheetData sheetId="0" refreshError="1"/>
      <sheetData sheetId="1" refreshError="1"/>
      <sheetData sheetId="2" refreshError="1"/>
      <sheetData sheetId="3" refreshError="1"/>
      <sheetData sheetId="4" refreshError="1">
        <row r="418">
          <cell r="K418" t="e">
            <v>#REF!</v>
          </cell>
        </row>
        <row r="432">
          <cell r="K432" t="e">
            <v>#REF!</v>
          </cell>
        </row>
        <row r="446">
          <cell r="K446" t="e">
            <v>#REF!</v>
          </cell>
        </row>
      </sheetData>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MR"/>
      <sheetName val="Road Abst."/>
      <sheetName val="CD works Abst."/>
      <sheetName val="CC drains Abst."/>
      <sheetName val="Road Detail Est."/>
      <sheetName val="CD works detail Est."/>
      <sheetName val="CC drains detail Est."/>
      <sheetName val="Earth work Cal"/>
      <sheetName val="Earth Volume"/>
      <sheetName val="General Abst."/>
      <sheetName val="Lead Statement"/>
      <sheetName val="Road data"/>
      <sheetName val="CD works data"/>
      <sheetName val="data"/>
      <sheetName val="quarry"/>
      <sheetName val="Lead"/>
      <sheetName val="detls"/>
      <sheetName val="lead-st"/>
      <sheetName val="C-data"/>
      <sheetName val="R_Det"/>
      <sheetName val="COLUMN"/>
      <sheetName val="r"/>
      <sheetName val="Material"/>
      <sheetName val="PVC_dia"/>
      <sheetName val="Main sheet"/>
      <sheetName val="temp-SDData (2)"/>
      <sheetName val="Lead-2014-15"/>
      <sheetName val="Labour"/>
      <sheetName val="Plant &amp;  Machinery"/>
      <sheetName val="DATA-2005-06"/>
      <sheetName val="ssr-rates"/>
      <sheetName val="MRATES"/>
      <sheetName val="sand"/>
      <sheetName val="p&amp;m"/>
      <sheetName val="m"/>
      <sheetName val="CABLE DATA"/>
      <sheetName val="Det.SC2"/>
      <sheetName val="Sheet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_abst"/>
      <sheetName val="report"/>
      <sheetName val="trialpit"/>
      <sheetName val="abstract"/>
      <sheetName val="detailed"/>
      <sheetName val="data_new"/>
      <sheetName val="lead-st"/>
      <sheetName val="v"/>
      <sheetName val="r"/>
      <sheetName val="l"/>
      <sheetName val="leads"/>
      <sheetName val="Lead"/>
      <sheetName val="Road Detail Est."/>
      <sheetName val="Road data"/>
      <sheetName val="Data"/>
      <sheetName val="Roadlist"/>
      <sheetName val="temp-SDData (2)"/>
      <sheetName val="Levels"/>
      <sheetName val="Lead statement"/>
      <sheetName val="Data.F8.BTR"/>
      <sheetName val="quarry"/>
      <sheetName val="t_prsr"/>
      <sheetName val="PVC_dia"/>
      <sheetName val="Specification"/>
      <sheetName val="ssr-rates"/>
      <sheetName val="ESTIMATE"/>
      <sheetName val="RMR"/>
      <sheetName val="Data_Bit_I"/>
      <sheetName val="Summary"/>
      <sheetName val="MRATES"/>
      <sheetName val="Labour"/>
      <sheetName val="int-Dia-pvc"/>
      <sheetName val="Material"/>
      <sheetName val="COLUMN"/>
      <sheetName val="detls"/>
      <sheetName val="Data o"/>
      <sheetName val="Sheet2"/>
      <sheetName val="CD Data"/>
      <sheetName val="Plant &amp;  Machinery"/>
      <sheetName val="sup dat"/>
      <sheetName val="Sheet1"/>
      <sheetName val="rdamdata"/>
      <sheetName val="DATA_PRG"/>
      <sheetName val="m"/>
      <sheetName val="MPP_Vemulapally"/>
      <sheetName val="stone"/>
      <sheetName val="index"/>
      <sheetName val=" EST"/>
      <sheetName val="Road_Detail_Est_2"/>
      <sheetName val="Road_data2"/>
      <sheetName val="temp-SDData_(2)2"/>
      <sheetName val="Data_F8_BTR2"/>
      <sheetName val="Road_Detail_Est_"/>
      <sheetName val="Road_data"/>
      <sheetName val="temp-SDData_(2)"/>
      <sheetName val="Data_F8_BTR"/>
      <sheetName val="Road_Detail_Est_1"/>
      <sheetName val="Road_data1"/>
      <sheetName val="temp-SDData_(2)1"/>
      <sheetName val="Data_F8_BTR1"/>
      <sheetName val="segments-details"/>
      <sheetName val="int-Dia-hdpe"/>
      <sheetName val="habs-list"/>
      <sheetName val="Pipe data"/>
      <sheetName val="Box Culvert data"/>
      <sheetName val="Rising Main"/>
      <sheetName val="EDWise"/>
      <sheetName val="Cd"/>
      <sheetName val="Cs"/>
      <sheetName val="CPIPE"/>
      <sheetName val="THK"/>
      <sheetName val="CPIPE 1"/>
      <sheetName val="RECAPITULATION"/>
      <sheetName val="Trunk unpaved"/>
      <sheetName val="Data_Base"/>
      <sheetName val="data-sheet"/>
      <sheetName val="DATA-BASE"/>
      <sheetName val="DATA-ABSTRACT"/>
      <sheetName val="Sheet3"/>
      <sheetName val="data_sein"/>
      <sheetName val="m1"/>
      <sheetName val="Lookup"/>
      <sheetName val="Cover"/>
      <sheetName val="pvc-pipe-rates"/>
      <sheetName val="Boq - Flats"/>
      <sheetName val="LOCAL RATES"/>
      <sheetName val="BWSCPlt"/>
      <sheetName val="CI"/>
      <sheetName val="DI"/>
      <sheetName val="G.R.P"/>
      <sheetName val="HDPE"/>
      <sheetName val="PSC REVISED"/>
      <sheetName val="pvc"/>
      <sheetName val="data existing_do not delete"/>
      <sheetName val="0000000000000"/>
      <sheetName val="other rates"/>
      <sheetName val="CLEAR OVER FALL DROP"/>
      <sheetName val="Lead-2014-15"/>
      <sheetName val="Longitudinal"/>
      <sheetName val="Lead 09-10"/>
      <sheetName val="Legend"/>
      <sheetName val="id"/>
      <sheetName val="procurement"/>
      <sheetName val="abs road"/>
      <sheetName val="Convey"/>
      <sheetName val="Rates"/>
      <sheetName val="MRoad data"/>
      <sheetName val="Lead-1"/>
      <sheetName val="source"/>
      <sheetName val="coverpage"/>
      <sheetName val="Rd.Est"/>
      <sheetName val="HT-INTROD"/>
      <sheetName val="hdpe weights"/>
      <sheetName val="PVC weights"/>
      <sheetName val="Rate"/>
      <sheetName val="gen"/>
      <sheetName val="final abstract"/>
      <sheetName val="R_Det"/>
      <sheetName val="SubAnlysis"/>
      <sheetName val="Marteru"/>
      <sheetName val="Road_Detail_Est_3"/>
      <sheetName val="Road_data3"/>
      <sheetName val="temp-SDData_(2)3"/>
      <sheetName val="Data_F8_BTR3"/>
      <sheetName val="Lead_statement"/>
      <sheetName val="sup_dat"/>
      <sheetName val="Plant_&amp;__Machinery"/>
      <sheetName val="CD_Data"/>
      <sheetName val="Data_o"/>
      <sheetName val="Trunk_unpaved"/>
      <sheetName val="Rising_Main"/>
      <sheetName val="CPIPE_1"/>
      <sheetName val="Pipe_data"/>
      <sheetName val="Box_Culvert_data"/>
      <sheetName val="_EST"/>
      <sheetName val="Det.SC2"/>
      <sheetName val="Specification report"/>
      <sheetName val=" data sheet "/>
      <sheetName val="conc-foot-gradeslab"/>
      <sheetName val="Main-Material"/>
      <sheetName val="scheme area details_block__ c2"/>
      <sheetName val="Main sheet"/>
      <sheetName val="C-data"/>
      <sheetName val="GF SB Ok "/>
      <sheetName val="JAWAHAR-hyd-original"/>
      <sheetName val="dlvoid"/>
      <sheetName val="Data Road"/>
      <sheetName val="CABLE DATA"/>
      <sheetName val="maing1"/>
      <sheetName val="MA"/>
      <sheetName val="Common "/>
      <sheetName val="water-hammar-strenght"/>
      <sheetName val="Abs"/>
      <sheetName val="R99 etc"/>
      <sheetName val="Sorted"/>
      <sheetName val="sand"/>
      <sheetName val="Estt"/>
      <sheetName val="SSR"/>
      <sheetName val="SSR 2015-16"/>
      <sheetName val="est"/>
      <sheetName val="mlead"/>
      <sheetName val="Desgn(zone I)"/>
      <sheetName val="DATA-2005-06"/>
    </sheetNames>
    <sheetDataSet>
      <sheetData sheetId="0">
        <row r="7">
          <cell r="F7">
            <v>91</v>
          </cell>
        </row>
      </sheetData>
      <sheetData sheetId="1">
        <row r="7">
          <cell r="F7">
            <v>91</v>
          </cell>
        </row>
      </sheetData>
      <sheetData sheetId="2"/>
      <sheetData sheetId="3"/>
      <sheetData sheetId="4"/>
      <sheetData sheetId="5"/>
      <sheetData sheetId="6"/>
      <sheetData sheetId="7">
        <row r="7">
          <cell r="F7">
            <v>91</v>
          </cell>
        </row>
      </sheetData>
      <sheetData sheetId="8" refreshError="1">
        <row r="7">
          <cell r="F7">
            <v>91</v>
          </cell>
        </row>
      </sheetData>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tatement"/>
      <sheetName val="Building Datas"/>
      <sheetName val="SSR 2010-11 Rates"/>
      <sheetName val="Hire charges"/>
      <sheetName val="centering"/>
      <sheetName val="40KL-250KL Estimate &amp; data"/>
      <sheetName val="CI specials for OHSR"/>
      <sheetName val="bom"/>
      <sheetName val="r"/>
      <sheetName val="Rates SSR 2008-09"/>
      <sheetName val="Data"/>
      <sheetName val="MRATES"/>
      <sheetName val="Road Detail Est."/>
      <sheetName val="Lead"/>
      <sheetName val="CD Data"/>
      <sheetName val="hdpe_basic"/>
      <sheetName val="pvc_basic"/>
      <sheetName val="HDPE"/>
      <sheetName val="DI"/>
      <sheetName val="pvc"/>
      <sheetName val="Plant &amp;  Machinery"/>
      <sheetName val="Labour"/>
      <sheetName val="t_prsr"/>
      <sheetName val="id"/>
      <sheetName val="Data 07-08 "/>
      <sheetName val="C-data"/>
      <sheetName val="maya"/>
      <sheetName val="leads"/>
      <sheetName val="Input"/>
      <sheetName val="Rates"/>
      <sheetName val="SSR 2014-15 Rates"/>
    </sheetNames>
    <sheetDataSet>
      <sheetData sheetId="0">
        <row r="6">
          <cell r="P6">
            <v>233.97</v>
          </cell>
        </row>
        <row r="16">
          <cell r="P16" t="e">
            <v>#N/A</v>
          </cell>
        </row>
      </sheetData>
      <sheetData sheetId="1"/>
      <sheetData sheetId="2">
        <row r="41">
          <cell r="E41">
            <v>258</v>
          </cell>
        </row>
      </sheetData>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H"/>
      <sheetName val="VC rate"/>
      <sheetName val="DFjoints"/>
      <sheetName val="kintc-airvalve-DI"/>
      <sheetName val="dbl-airvalve-PVC"/>
      <sheetName val="dbl-airvalve-HDPE"/>
      <sheetName val="ssr-rates"/>
      <sheetName val="MS-BWSC-GRP-PSC"/>
      <sheetName val="airvalve-AC"/>
      <sheetName val="sluice-AC"/>
      <sheetName val="sluice-PSC"/>
      <sheetName val="sluice-BWSCP-MS"/>
      <sheetName val="sluice-GRP"/>
      <sheetName val="sluice-PVC"/>
      <sheetName val="sluice-HDPE"/>
      <sheetName val="sluice-DI"/>
      <sheetName val="scour-DI-CI"/>
      <sheetName val="scour-pvc-hdpe-psc-bwsc"/>
      <sheetName val="Non-DI "/>
      <sheetName val="Lead"/>
      <sheetName val="Data"/>
      <sheetName val="vc80"/>
      <sheetName val="vc200"/>
      <sheetName val="vc450"/>
      <sheetName val="vc600"/>
      <sheetName val="vc700"/>
      <sheetName val="vc1000"/>
      <sheetName val="leads"/>
      <sheetName val="Sheet1"/>
      <sheetName val="temp-SDData (2)"/>
      <sheetName val="detls"/>
      <sheetName val="r"/>
      <sheetName val="Road data"/>
      <sheetName val="MRATES"/>
      <sheetName val="Data.F8.BTR"/>
      <sheetName val="Lead statement"/>
      <sheetName val="DATA_PILE_RT2"/>
      <sheetName val="data existing_do not delete"/>
    </sheetNames>
    <sheetDataSet>
      <sheetData sheetId="0"/>
      <sheetData sheetId="1"/>
      <sheetData sheetId="2"/>
      <sheetData sheetId="3"/>
      <sheetData sheetId="4"/>
      <sheetData sheetId="5"/>
      <sheetData sheetId="6">
        <row r="1">
          <cell r="B1" t="str">
            <v>code</v>
          </cell>
          <cell r="C1" t="str">
            <v>Type</v>
          </cell>
          <cell r="D1" t="str">
            <v>Dia</v>
          </cell>
          <cell r="E1" t="str">
            <v>Class</v>
          </cell>
          <cell r="F1" t="str">
            <v>Unit</v>
          </cell>
          <cell r="G1" t="str">
            <v>2007-08</v>
          </cell>
          <cell r="H1" t="str">
            <v>2008-09</v>
          </cell>
          <cell r="I1" t="str">
            <v>2009-10</v>
          </cell>
          <cell r="J1" t="str">
            <v>2009-10</v>
          </cell>
        </row>
        <row r="2">
          <cell r="B2" t="str">
            <v>Sluice valve50PN-1</v>
          </cell>
          <cell r="C2" t="str">
            <v>Sluice valve</v>
          </cell>
          <cell r="D2">
            <v>50</v>
          </cell>
          <cell r="E2" t="str">
            <v>PN-1</v>
          </cell>
          <cell r="F2" t="str">
            <v>each</v>
          </cell>
          <cell r="G2">
            <v>2800</v>
          </cell>
          <cell r="H2">
            <v>3640</v>
          </cell>
          <cell r="I2">
            <v>3640</v>
          </cell>
          <cell r="J2">
            <v>3640</v>
          </cell>
        </row>
        <row r="3">
          <cell r="B3" t="str">
            <v>Sluice valve65PN-1</v>
          </cell>
          <cell r="C3" t="str">
            <v>Sluice valve</v>
          </cell>
          <cell r="D3">
            <v>65</v>
          </cell>
          <cell r="E3" t="str">
            <v>PN-1</v>
          </cell>
          <cell r="F3" t="str">
            <v>each</v>
          </cell>
          <cell r="G3">
            <v>3094</v>
          </cell>
          <cell r="H3">
            <v>4022</v>
          </cell>
          <cell r="I3">
            <v>4022</v>
          </cell>
          <cell r="J3">
            <v>4022</v>
          </cell>
        </row>
        <row r="4">
          <cell r="B4" t="str">
            <v>Sluice valve80PN-1</v>
          </cell>
          <cell r="C4" t="str">
            <v>Sluice valve</v>
          </cell>
          <cell r="D4">
            <v>80</v>
          </cell>
          <cell r="E4" t="str">
            <v>PN-1</v>
          </cell>
          <cell r="F4" t="str">
            <v>each</v>
          </cell>
          <cell r="G4">
            <v>3273</v>
          </cell>
          <cell r="H4">
            <v>4255</v>
          </cell>
          <cell r="I4">
            <v>4255</v>
          </cell>
          <cell r="J4">
            <v>4255</v>
          </cell>
        </row>
        <row r="5">
          <cell r="B5" t="str">
            <v>Sluice valve100PN-1</v>
          </cell>
          <cell r="C5" t="str">
            <v>Sluice valve</v>
          </cell>
          <cell r="D5">
            <v>100</v>
          </cell>
          <cell r="E5" t="str">
            <v>PN-1</v>
          </cell>
          <cell r="F5" t="str">
            <v>each</v>
          </cell>
          <cell r="G5">
            <v>4364</v>
          </cell>
          <cell r="H5">
            <v>5673</v>
          </cell>
          <cell r="I5">
            <v>5673</v>
          </cell>
          <cell r="J5">
            <v>5673</v>
          </cell>
        </row>
        <row r="6">
          <cell r="B6" t="str">
            <v>Sluice valve125PN-1</v>
          </cell>
          <cell r="C6" t="str">
            <v>Sluice valve</v>
          </cell>
          <cell r="D6">
            <v>125</v>
          </cell>
          <cell r="E6" t="str">
            <v>PN-1</v>
          </cell>
          <cell r="F6" t="str">
            <v>each</v>
          </cell>
          <cell r="G6">
            <v>5454</v>
          </cell>
          <cell r="H6">
            <v>7090</v>
          </cell>
          <cell r="I6">
            <v>7090</v>
          </cell>
          <cell r="J6">
            <v>7090</v>
          </cell>
        </row>
        <row r="7">
          <cell r="B7" t="str">
            <v>Sluice valve150PN-1</v>
          </cell>
          <cell r="C7" t="str">
            <v>Sluice valve</v>
          </cell>
          <cell r="D7">
            <v>150</v>
          </cell>
          <cell r="E7" t="str">
            <v>PN-1</v>
          </cell>
          <cell r="F7" t="str">
            <v>each</v>
          </cell>
          <cell r="G7">
            <v>6545</v>
          </cell>
          <cell r="H7">
            <v>8509</v>
          </cell>
          <cell r="I7">
            <v>8509</v>
          </cell>
          <cell r="J7">
            <v>8509</v>
          </cell>
        </row>
        <row r="8">
          <cell r="B8" t="str">
            <v>Sluice valve200PN-1</v>
          </cell>
          <cell r="C8" t="str">
            <v>Sluice valve</v>
          </cell>
          <cell r="D8">
            <v>200</v>
          </cell>
          <cell r="E8" t="str">
            <v>PN-1</v>
          </cell>
          <cell r="F8" t="str">
            <v>each</v>
          </cell>
          <cell r="G8">
            <v>11472</v>
          </cell>
          <cell r="H8">
            <v>14914</v>
          </cell>
          <cell r="I8">
            <v>14914</v>
          </cell>
          <cell r="J8">
            <v>14914</v>
          </cell>
        </row>
        <row r="9">
          <cell r="B9" t="str">
            <v>Sluice valve250PN-1</v>
          </cell>
          <cell r="C9" t="str">
            <v>Sluice valve</v>
          </cell>
          <cell r="D9">
            <v>250</v>
          </cell>
          <cell r="E9" t="str">
            <v>PN-1</v>
          </cell>
          <cell r="F9" t="str">
            <v>each</v>
          </cell>
          <cell r="G9">
            <v>16226</v>
          </cell>
          <cell r="H9">
            <v>21094</v>
          </cell>
          <cell r="I9">
            <v>21094</v>
          </cell>
          <cell r="J9">
            <v>21094</v>
          </cell>
        </row>
        <row r="10">
          <cell r="B10" t="str">
            <v>Sluice valve300PN-1</v>
          </cell>
          <cell r="C10" t="str">
            <v>Sluice valve</v>
          </cell>
          <cell r="D10">
            <v>300</v>
          </cell>
          <cell r="E10" t="str">
            <v>PN-1</v>
          </cell>
          <cell r="F10" t="str">
            <v>each</v>
          </cell>
          <cell r="G10">
            <v>22274</v>
          </cell>
          <cell r="H10">
            <v>28956</v>
          </cell>
          <cell r="I10">
            <v>28956</v>
          </cell>
          <cell r="J10">
            <v>28956</v>
          </cell>
        </row>
        <row r="11">
          <cell r="B11" t="str">
            <v>Sluice valve50PN-1.6</v>
          </cell>
          <cell r="C11" t="str">
            <v>Sluice valve</v>
          </cell>
          <cell r="D11">
            <v>50</v>
          </cell>
          <cell r="E11" t="str">
            <v>PN-1.6</v>
          </cell>
          <cell r="F11" t="str">
            <v>each</v>
          </cell>
          <cell r="G11">
            <v>3360</v>
          </cell>
          <cell r="H11">
            <v>4368</v>
          </cell>
          <cell r="I11">
            <v>4368</v>
          </cell>
          <cell r="J11">
            <v>4368</v>
          </cell>
        </row>
        <row r="12">
          <cell r="B12" t="str">
            <v>Sluice valve65PN-1.6</v>
          </cell>
          <cell r="C12" t="str">
            <v>Sluice valve</v>
          </cell>
          <cell r="D12">
            <v>65</v>
          </cell>
          <cell r="E12" t="str">
            <v>PN-1.6</v>
          </cell>
          <cell r="F12" t="str">
            <v>each</v>
          </cell>
          <cell r="G12">
            <v>3713</v>
          </cell>
          <cell r="H12">
            <v>4827</v>
          </cell>
          <cell r="I12">
            <v>4827</v>
          </cell>
          <cell r="J12">
            <v>4827</v>
          </cell>
        </row>
        <row r="13">
          <cell r="B13" t="str">
            <v>Sluice valve80PN-1.6</v>
          </cell>
          <cell r="C13" t="str">
            <v>Sluice valve</v>
          </cell>
          <cell r="D13">
            <v>80</v>
          </cell>
          <cell r="E13" t="str">
            <v>PN-1.6</v>
          </cell>
          <cell r="F13" t="str">
            <v>each</v>
          </cell>
          <cell r="G13">
            <v>3927</v>
          </cell>
          <cell r="H13">
            <v>5105</v>
          </cell>
          <cell r="I13">
            <v>5105</v>
          </cell>
          <cell r="J13">
            <v>5105</v>
          </cell>
        </row>
        <row r="14">
          <cell r="B14" t="str">
            <v>Sluice valve100PN-1.6</v>
          </cell>
          <cell r="C14" t="str">
            <v>Sluice valve</v>
          </cell>
          <cell r="D14">
            <v>100</v>
          </cell>
          <cell r="E14" t="str">
            <v>PN-1.6</v>
          </cell>
          <cell r="F14" t="str">
            <v>each</v>
          </cell>
          <cell r="G14">
            <v>5236</v>
          </cell>
          <cell r="H14">
            <v>6807</v>
          </cell>
          <cell r="I14">
            <v>6807</v>
          </cell>
          <cell r="J14">
            <v>6807</v>
          </cell>
        </row>
        <row r="15">
          <cell r="B15" t="str">
            <v>Sluice valve125PN-1.6</v>
          </cell>
          <cell r="C15" t="str">
            <v>Sluice valve</v>
          </cell>
          <cell r="D15">
            <v>125</v>
          </cell>
          <cell r="E15" t="str">
            <v>PN-1.6</v>
          </cell>
          <cell r="F15" t="str">
            <v>each</v>
          </cell>
          <cell r="G15">
            <v>6545</v>
          </cell>
          <cell r="H15">
            <v>8509</v>
          </cell>
          <cell r="I15">
            <v>8509</v>
          </cell>
          <cell r="J15">
            <v>8509</v>
          </cell>
        </row>
        <row r="16">
          <cell r="B16" t="str">
            <v>Sluice valve150PN-1.6</v>
          </cell>
          <cell r="C16" t="str">
            <v>Sluice valve</v>
          </cell>
          <cell r="D16">
            <v>150</v>
          </cell>
          <cell r="E16" t="str">
            <v>PN-1.6</v>
          </cell>
          <cell r="F16" t="str">
            <v>each</v>
          </cell>
          <cell r="G16">
            <v>7854</v>
          </cell>
          <cell r="H16">
            <v>10210</v>
          </cell>
          <cell r="I16">
            <v>10210</v>
          </cell>
          <cell r="J16">
            <v>10210</v>
          </cell>
        </row>
        <row r="17">
          <cell r="B17" t="str">
            <v>Sluice valve200PN-1.6</v>
          </cell>
          <cell r="C17" t="str">
            <v>Sluice valve</v>
          </cell>
          <cell r="D17">
            <v>200</v>
          </cell>
          <cell r="E17" t="str">
            <v>PN-1.6</v>
          </cell>
          <cell r="F17" t="str">
            <v>each</v>
          </cell>
          <cell r="G17">
            <v>13532</v>
          </cell>
          <cell r="H17">
            <v>17592</v>
          </cell>
          <cell r="I17">
            <v>17592</v>
          </cell>
          <cell r="J17">
            <v>17592</v>
          </cell>
        </row>
        <row r="18">
          <cell r="B18" t="str">
            <v>Sluice valve250PN-1.6</v>
          </cell>
          <cell r="C18" t="str">
            <v>Sluice valve</v>
          </cell>
          <cell r="D18">
            <v>250</v>
          </cell>
          <cell r="E18" t="str">
            <v>PN-1.6</v>
          </cell>
          <cell r="F18" t="str">
            <v>each</v>
          </cell>
          <cell r="G18">
            <v>19496</v>
          </cell>
          <cell r="H18">
            <v>25345</v>
          </cell>
          <cell r="I18">
            <v>25345</v>
          </cell>
          <cell r="J18">
            <v>25345</v>
          </cell>
        </row>
        <row r="19">
          <cell r="B19" t="str">
            <v>Sluice valve300PN-1.6</v>
          </cell>
          <cell r="C19" t="str">
            <v>Sluice valve</v>
          </cell>
          <cell r="D19">
            <v>300</v>
          </cell>
          <cell r="E19" t="str">
            <v>PN-1.6</v>
          </cell>
          <cell r="F19" t="str">
            <v>each</v>
          </cell>
          <cell r="G19">
            <v>25721</v>
          </cell>
          <cell r="H19">
            <v>33437</v>
          </cell>
          <cell r="I19">
            <v>33437</v>
          </cell>
          <cell r="J19">
            <v>33437</v>
          </cell>
        </row>
        <row r="20">
          <cell r="B20" t="str">
            <v>Sluice valve NR stem350PN-1</v>
          </cell>
          <cell r="C20" t="str">
            <v>Sluice valve NR stem</v>
          </cell>
          <cell r="D20">
            <v>350</v>
          </cell>
          <cell r="E20" t="str">
            <v>PN-1</v>
          </cell>
          <cell r="F20" t="str">
            <v>each</v>
          </cell>
          <cell r="G20">
            <v>50087</v>
          </cell>
          <cell r="H20">
            <v>65113</v>
          </cell>
          <cell r="I20">
            <v>65113</v>
          </cell>
          <cell r="J20">
            <v>65113</v>
          </cell>
        </row>
        <row r="21">
          <cell r="B21" t="str">
            <v>Sluice valve NR stem400PN-1</v>
          </cell>
          <cell r="C21" t="str">
            <v>Sluice valve NR stem</v>
          </cell>
          <cell r="D21">
            <v>400</v>
          </cell>
          <cell r="E21" t="str">
            <v>PN-1</v>
          </cell>
          <cell r="F21" t="str">
            <v>each</v>
          </cell>
          <cell r="G21">
            <v>59372</v>
          </cell>
          <cell r="H21">
            <v>77184</v>
          </cell>
          <cell r="I21">
            <v>77184</v>
          </cell>
          <cell r="J21">
            <v>77184</v>
          </cell>
        </row>
        <row r="22">
          <cell r="B22" t="str">
            <v>Sluice valve NR stem450PN-1</v>
          </cell>
          <cell r="C22" t="str">
            <v>Sluice valve NR stem</v>
          </cell>
          <cell r="D22">
            <v>450</v>
          </cell>
          <cell r="E22" t="str">
            <v>PN-1</v>
          </cell>
          <cell r="F22" t="str">
            <v>each</v>
          </cell>
          <cell r="G22">
            <v>74549</v>
          </cell>
          <cell r="H22">
            <v>96914</v>
          </cell>
          <cell r="I22">
            <v>96914</v>
          </cell>
          <cell r="J22">
            <v>96914</v>
          </cell>
        </row>
        <row r="23">
          <cell r="B23" t="str">
            <v>Sluice valve NR stem500PN-1</v>
          </cell>
          <cell r="C23" t="str">
            <v>Sluice valve NR stem</v>
          </cell>
          <cell r="D23">
            <v>500</v>
          </cell>
          <cell r="E23" t="str">
            <v>PN-1</v>
          </cell>
          <cell r="F23" t="str">
            <v>each</v>
          </cell>
          <cell r="G23">
            <v>85525</v>
          </cell>
          <cell r="H23">
            <v>111183</v>
          </cell>
          <cell r="I23">
            <v>111183</v>
          </cell>
          <cell r="J23">
            <v>111183</v>
          </cell>
        </row>
        <row r="24">
          <cell r="B24" t="str">
            <v>Sluice valve NR stem600PN-1</v>
          </cell>
          <cell r="C24" t="str">
            <v>Sluice valve NR stem</v>
          </cell>
          <cell r="D24">
            <v>600</v>
          </cell>
          <cell r="E24" t="str">
            <v>PN-1</v>
          </cell>
          <cell r="F24" t="str">
            <v>each</v>
          </cell>
          <cell r="G24">
            <v>125270</v>
          </cell>
          <cell r="H24">
            <v>162851</v>
          </cell>
          <cell r="I24">
            <v>162851</v>
          </cell>
          <cell r="J24">
            <v>162851</v>
          </cell>
        </row>
        <row r="25">
          <cell r="B25" t="str">
            <v>Sluice valve NR stem700PN-1</v>
          </cell>
          <cell r="C25" t="str">
            <v>Sluice valve NR stem</v>
          </cell>
          <cell r="D25">
            <v>700</v>
          </cell>
          <cell r="E25" t="str">
            <v>PN-1</v>
          </cell>
          <cell r="F25" t="str">
            <v>each</v>
          </cell>
          <cell r="G25">
            <v>207460</v>
          </cell>
          <cell r="H25">
            <v>269698</v>
          </cell>
          <cell r="I25">
            <v>269698</v>
          </cell>
          <cell r="J25">
            <v>269698</v>
          </cell>
        </row>
        <row r="26">
          <cell r="B26" t="str">
            <v>Sluice valve NR stem750PN-1</v>
          </cell>
          <cell r="C26" t="str">
            <v>Sluice valve NR stem</v>
          </cell>
          <cell r="D26">
            <v>750</v>
          </cell>
          <cell r="E26" t="str">
            <v>PN-1</v>
          </cell>
          <cell r="F26" t="str">
            <v>each</v>
          </cell>
          <cell r="G26">
            <v>291499</v>
          </cell>
          <cell r="H26">
            <v>378949</v>
          </cell>
          <cell r="I26">
            <v>378949</v>
          </cell>
          <cell r="J26">
            <v>378949</v>
          </cell>
        </row>
        <row r="27">
          <cell r="B27" t="str">
            <v>Sluice valve NR stem800PN-1</v>
          </cell>
          <cell r="C27" t="str">
            <v>Sluice valve NR stem</v>
          </cell>
          <cell r="D27">
            <v>800</v>
          </cell>
          <cell r="E27" t="str">
            <v>PN-1</v>
          </cell>
          <cell r="F27" t="str">
            <v>each</v>
          </cell>
          <cell r="G27">
            <v>339900</v>
          </cell>
          <cell r="H27">
            <v>441870</v>
          </cell>
          <cell r="I27">
            <v>441870</v>
          </cell>
          <cell r="J27">
            <v>441870</v>
          </cell>
        </row>
        <row r="28">
          <cell r="B28" t="str">
            <v>Sluice valve NR stem900PN-1</v>
          </cell>
          <cell r="C28" t="str">
            <v>Sluice valve NR stem</v>
          </cell>
          <cell r="D28">
            <v>900</v>
          </cell>
          <cell r="E28" t="str">
            <v>PN-1</v>
          </cell>
          <cell r="F28" t="str">
            <v>each</v>
          </cell>
          <cell r="G28">
            <v>403852</v>
          </cell>
          <cell r="H28">
            <v>525008</v>
          </cell>
          <cell r="I28">
            <v>525008</v>
          </cell>
          <cell r="J28">
            <v>525008</v>
          </cell>
        </row>
        <row r="29">
          <cell r="B29" t="str">
            <v>Sluice valve NR stem1000PN-1</v>
          </cell>
          <cell r="C29" t="str">
            <v>Sluice valve NR stem</v>
          </cell>
          <cell r="D29">
            <v>1000</v>
          </cell>
          <cell r="E29" t="str">
            <v>PN-1</v>
          </cell>
          <cell r="F29" t="str">
            <v>each</v>
          </cell>
          <cell r="G29">
            <v>624000</v>
          </cell>
          <cell r="H29">
            <v>811200</v>
          </cell>
          <cell r="I29">
            <v>811200</v>
          </cell>
          <cell r="J29">
            <v>811200</v>
          </cell>
        </row>
        <row r="30">
          <cell r="B30" t="str">
            <v>Sluice valve NR stem1100PN-1</v>
          </cell>
          <cell r="C30" t="str">
            <v>Sluice valve NR stem</v>
          </cell>
          <cell r="D30">
            <v>1100</v>
          </cell>
          <cell r="E30" t="str">
            <v>PN-1</v>
          </cell>
          <cell r="F30" t="str">
            <v>each</v>
          </cell>
          <cell r="G30">
            <v>705000</v>
          </cell>
          <cell r="H30">
            <v>916500</v>
          </cell>
          <cell r="I30">
            <v>916500</v>
          </cell>
          <cell r="J30">
            <v>916500</v>
          </cell>
        </row>
        <row r="31">
          <cell r="B31" t="str">
            <v>Sluice valve NR stem1200PN-1</v>
          </cell>
          <cell r="C31" t="str">
            <v>Sluice valve NR stem</v>
          </cell>
          <cell r="D31">
            <v>1200</v>
          </cell>
          <cell r="E31" t="str">
            <v>PN-1</v>
          </cell>
          <cell r="F31" t="str">
            <v>each</v>
          </cell>
          <cell r="G31">
            <v>840000</v>
          </cell>
          <cell r="H31">
            <v>1092000</v>
          </cell>
          <cell r="I31">
            <v>1092000</v>
          </cell>
          <cell r="J31">
            <v>1092000</v>
          </cell>
        </row>
        <row r="32">
          <cell r="B32" t="str">
            <v>Sluice valve NR stem350PN-1.6</v>
          </cell>
          <cell r="C32" t="str">
            <v>Sluice valve NR stem</v>
          </cell>
          <cell r="D32">
            <v>350</v>
          </cell>
          <cell r="E32" t="str">
            <v>PN-1.6</v>
          </cell>
          <cell r="F32" t="str">
            <v>each</v>
          </cell>
          <cell r="G32">
            <v>55099</v>
          </cell>
          <cell r="H32">
            <v>71629</v>
          </cell>
          <cell r="I32">
            <v>71629</v>
          </cell>
          <cell r="J32">
            <v>71629</v>
          </cell>
        </row>
        <row r="33">
          <cell r="B33" t="str">
            <v>Sluice valve NR stem400PN-1.6</v>
          </cell>
          <cell r="C33" t="str">
            <v>Sluice valve NR stem</v>
          </cell>
          <cell r="D33">
            <v>400</v>
          </cell>
          <cell r="E33" t="str">
            <v>PN-1.6</v>
          </cell>
          <cell r="F33" t="str">
            <v>each</v>
          </cell>
          <cell r="G33">
            <v>68883</v>
          </cell>
          <cell r="H33">
            <v>89548</v>
          </cell>
          <cell r="I33">
            <v>89548</v>
          </cell>
          <cell r="J33">
            <v>89548</v>
          </cell>
        </row>
        <row r="34">
          <cell r="B34" t="str">
            <v>Sluice valve NR stem450PN-1.6</v>
          </cell>
          <cell r="C34" t="str">
            <v>Sluice valve NR stem</v>
          </cell>
          <cell r="D34">
            <v>450</v>
          </cell>
          <cell r="E34" t="str">
            <v>PN-1.6</v>
          </cell>
          <cell r="F34" t="str">
            <v>each</v>
          </cell>
          <cell r="G34">
            <v>86470</v>
          </cell>
          <cell r="H34">
            <v>112411</v>
          </cell>
          <cell r="I34">
            <v>112411</v>
          </cell>
          <cell r="J34">
            <v>112411</v>
          </cell>
        </row>
        <row r="35">
          <cell r="B35" t="str">
            <v>Sluice valve NR stem500PN-1.6</v>
          </cell>
          <cell r="C35" t="str">
            <v>Sluice valve NR stem</v>
          </cell>
          <cell r="D35">
            <v>500</v>
          </cell>
          <cell r="E35" t="str">
            <v>PN-1.6</v>
          </cell>
          <cell r="F35" t="str">
            <v>each</v>
          </cell>
          <cell r="G35">
            <v>99360</v>
          </cell>
          <cell r="H35">
            <v>129168</v>
          </cell>
          <cell r="I35">
            <v>129168</v>
          </cell>
          <cell r="J35">
            <v>129168</v>
          </cell>
        </row>
        <row r="36">
          <cell r="B36" t="str">
            <v>Sluice valve NR stem600PN-1.6</v>
          </cell>
          <cell r="C36" t="str">
            <v>Sluice valve NR stem</v>
          </cell>
          <cell r="D36">
            <v>600</v>
          </cell>
          <cell r="E36" t="str">
            <v>PN-1.6</v>
          </cell>
          <cell r="F36" t="str">
            <v>each</v>
          </cell>
          <cell r="G36">
            <v>147322</v>
          </cell>
          <cell r="H36">
            <v>191519</v>
          </cell>
          <cell r="I36">
            <v>191519</v>
          </cell>
          <cell r="J36">
            <v>191519</v>
          </cell>
        </row>
        <row r="37">
          <cell r="B37" t="str">
            <v>Non return valve50PN-1.6</v>
          </cell>
          <cell r="C37" t="str">
            <v>Non return valve</v>
          </cell>
          <cell r="D37">
            <v>50</v>
          </cell>
          <cell r="E37" t="str">
            <v>PN-1.6</v>
          </cell>
          <cell r="F37" t="str">
            <v>each</v>
          </cell>
          <cell r="G37">
            <v>1720</v>
          </cell>
          <cell r="H37">
            <v>2236</v>
          </cell>
          <cell r="I37">
            <v>2236</v>
          </cell>
          <cell r="J37">
            <v>2236</v>
          </cell>
        </row>
        <row r="38">
          <cell r="B38" t="str">
            <v>Non return valve65PN-1.6</v>
          </cell>
          <cell r="C38" t="str">
            <v>Non return valve</v>
          </cell>
          <cell r="D38">
            <v>65</v>
          </cell>
          <cell r="E38" t="str">
            <v>PN-1.6</v>
          </cell>
          <cell r="F38" t="str">
            <v>each</v>
          </cell>
          <cell r="G38">
            <v>2150</v>
          </cell>
          <cell r="H38">
            <v>2795</v>
          </cell>
          <cell r="I38">
            <v>2795</v>
          </cell>
          <cell r="J38">
            <v>2795</v>
          </cell>
        </row>
        <row r="39">
          <cell r="B39" t="str">
            <v>Non return valve80PN-1.6</v>
          </cell>
          <cell r="C39" t="str">
            <v>Non return valve</v>
          </cell>
          <cell r="D39">
            <v>80</v>
          </cell>
          <cell r="E39" t="str">
            <v>PN-1.6</v>
          </cell>
          <cell r="F39" t="str">
            <v>each</v>
          </cell>
          <cell r="G39">
            <v>2581</v>
          </cell>
          <cell r="H39">
            <v>3355</v>
          </cell>
          <cell r="I39">
            <v>3355</v>
          </cell>
          <cell r="J39">
            <v>3355</v>
          </cell>
        </row>
        <row r="40">
          <cell r="B40" t="str">
            <v>Non return valve100PN-1.6</v>
          </cell>
          <cell r="C40" t="str">
            <v>Non return valve</v>
          </cell>
          <cell r="D40">
            <v>100</v>
          </cell>
          <cell r="E40" t="str">
            <v>PN-1.6</v>
          </cell>
          <cell r="F40" t="str">
            <v>each</v>
          </cell>
          <cell r="G40">
            <v>3440</v>
          </cell>
          <cell r="H40">
            <v>4472</v>
          </cell>
          <cell r="I40">
            <v>4472</v>
          </cell>
          <cell r="J40">
            <v>4472</v>
          </cell>
        </row>
        <row r="41">
          <cell r="B41" t="str">
            <v>Non return valve125PN-1.6</v>
          </cell>
          <cell r="C41" t="str">
            <v>Non return valve</v>
          </cell>
          <cell r="D41">
            <v>125</v>
          </cell>
          <cell r="E41" t="str">
            <v>PN-1.6</v>
          </cell>
          <cell r="F41" t="str">
            <v>each</v>
          </cell>
          <cell r="G41">
            <v>4300</v>
          </cell>
          <cell r="H41">
            <v>5590</v>
          </cell>
          <cell r="I41">
            <v>5590</v>
          </cell>
          <cell r="J41">
            <v>5590</v>
          </cell>
        </row>
        <row r="42">
          <cell r="B42" t="str">
            <v>Non return valve150PN-1.6</v>
          </cell>
          <cell r="C42" t="str">
            <v>Non return valve</v>
          </cell>
          <cell r="D42">
            <v>150</v>
          </cell>
          <cell r="E42" t="str">
            <v>PN-1.6</v>
          </cell>
          <cell r="F42" t="str">
            <v>each</v>
          </cell>
          <cell r="G42">
            <v>6449</v>
          </cell>
          <cell r="H42">
            <v>8384</v>
          </cell>
          <cell r="I42">
            <v>8384</v>
          </cell>
          <cell r="J42">
            <v>8384</v>
          </cell>
        </row>
        <row r="43">
          <cell r="B43" t="str">
            <v>Non return valve200PN-1.6</v>
          </cell>
          <cell r="C43" t="str">
            <v>Non return valve</v>
          </cell>
          <cell r="D43">
            <v>200</v>
          </cell>
          <cell r="E43" t="str">
            <v>PN-1.6</v>
          </cell>
          <cell r="F43" t="str">
            <v>each</v>
          </cell>
          <cell r="G43">
            <v>12865</v>
          </cell>
          <cell r="H43">
            <v>16725</v>
          </cell>
          <cell r="I43">
            <v>16725</v>
          </cell>
          <cell r="J43">
            <v>16725</v>
          </cell>
        </row>
        <row r="44">
          <cell r="B44" t="str">
            <v>Non return valve250PN-1.6</v>
          </cell>
          <cell r="C44" t="str">
            <v>Non return valve</v>
          </cell>
          <cell r="D44">
            <v>250</v>
          </cell>
          <cell r="E44" t="str">
            <v>PN-1.6</v>
          </cell>
          <cell r="F44" t="str">
            <v>each</v>
          </cell>
          <cell r="G44">
            <v>18660</v>
          </cell>
          <cell r="H44">
            <v>24258</v>
          </cell>
          <cell r="I44">
            <v>24258</v>
          </cell>
          <cell r="J44">
            <v>24258</v>
          </cell>
        </row>
        <row r="45">
          <cell r="B45" t="str">
            <v>Non return valve300PN-1.6</v>
          </cell>
          <cell r="C45" t="str">
            <v>Non return valve</v>
          </cell>
          <cell r="D45">
            <v>300</v>
          </cell>
          <cell r="E45" t="str">
            <v>PN-1.6</v>
          </cell>
          <cell r="F45" t="str">
            <v>each</v>
          </cell>
          <cell r="G45">
            <v>28071</v>
          </cell>
          <cell r="H45">
            <v>36492</v>
          </cell>
          <cell r="I45">
            <v>36492</v>
          </cell>
          <cell r="J45">
            <v>36492</v>
          </cell>
        </row>
        <row r="46">
          <cell r="B46" t="str">
            <v>Non return valve350PN-1.6</v>
          </cell>
          <cell r="C46" t="str">
            <v>Non return valve</v>
          </cell>
          <cell r="D46">
            <v>350</v>
          </cell>
          <cell r="E46" t="str">
            <v>PN-1.6</v>
          </cell>
          <cell r="F46" t="str">
            <v>each</v>
          </cell>
          <cell r="G46">
            <v>37928</v>
          </cell>
          <cell r="H46">
            <v>49306</v>
          </cell>
          <cell r="I46">
            <v>49306</v>
          </cell>
          <cell r="J46">
            <v>49306</v>
          </cell>
        </row>
        <row r="47">
          <cell r="B47" t="str">
            <v>Non return valve400PN-1.6</v>
          </cell>
          <cell r="C47" t="str">
            <v>Non return valve</v>
          </cell>
          <cell r="D47">
            <v>400</v>
          </cell>
          <cell r="E47" t="str">
            <v>PN-1.6</v>
          </cell>
          <cell r="F47" t="str">
            <v>each</v>
          </cell>
          <cell r="G47">
            <v>49345</v>
          </cell>
          <cell r="H47">
            <v>64149</v>
          </cell>
          <cell r="I47">
            <v>64149</v>
          </cell>
          <cell r="J47">
            <v>64149</v>
          </cell>
        </row>
        <row r="48">
          <cell r="B48" t="str">
            <v>Non return valve450PN-1.6</v>
          </cell>
          <cell r="C48" t="str">
            <v>Non return valve</v>
          </cell>
          <cell r="D48">
            <v>450</v>
          </cell>
          <cell r="E48" t="str">
            <v>PN-1.6</v>
          </cell>
          <cell r="F48" t="str">
            <v>each</v>
          </cell>
          <cell r="G48">
            <v>83129</v>
          </cell>
          <cell r="H48">
            <v>108068</v>
          </cell>
          <cell r="I48">
            <v>108068</v>
          </cell>
          <cell r="J48">
            <v>108068</v>
          </cell>
        </row>
        <row r="49">
          <cell r="B49" t="str">
            <v>Non return valve500PN-1.6</v>
          </cell>
          <cell r="C49" t="str">
            <v>Non return valve</v>
          </cell>
          <cell r="D49">
            <v>500</v>
          </cell>
          <cell r="E49" t="str">
            <v>PN-1.6</v>
          </cell>
          <cell r="F49" t="str">
            <v>each</v>
          </cell>
          <cell r="G49">
            <v>100273</v>
          </cell>
          <cell r="H49">
            <v>130355</v>
          </cell>
          <cell r="I49">
            <v>130355</v>
          </cell>
          <cell r="J49">
            <v>130355</v>
          </cell>
        </row>
        <row r="50">
          <cell r="B50" t="str">
            <v>Non return valve600PN-1.6</v>
          </cell>
          <cell r="C50" t="str">
            <v>Non return valve</v>
          </cell>
          <cell r="D50">
            <v>600</v>
          </cell>
          <cell r="E50" t="str">
            <v>PN-1.6</v>
          </cell>
          <cell r="F50" t="str">
            <v>each</v>
          </cell>
          <cell r="G50">
            <v>160196</v>
          </cell>
          <cell r="H50">
            <v>208255</v>
          </cell>
          <cell r="I50">
            <v>208255</v>
          </cell>
          <cell r="J50">
            <v>208255</v>
          </cell>
        </row>
        <row r="51">
          <cell r="B51" t="str">
            <v>Kinetic Double Air valve40PN-1</v>
          </cell>
          <cell r="C51" t="str">
            <v>Kinetic Double Air valve</v>
          </cell>
          <cell r="D51">
            <v>40</v>
          </cell>
          <cell r="E51" t="str">
            <v>PN-1</v>
          </cell>
          <cell r="F51" t="str">
            <v>each</v>
          </cell>
          <cell r="G51">
            <v>2029</v>
          </cell>
          <cell r="H51">
            <v>2638</v>
          </cell>
          <cell r="I51">
            <v>2638</v>
          </cell>
          <cell r="J51">
            <v>2638</v>
          </cell>
        </row>
        <row r="52">
          <cell r="B52" t="str">
            <v>Kinetic Double Air valve50PN-1</v>
          </cell>
          <cell r="C52" t="str">
            <v>Kinetic Double Air valve</v>
          </cell>
          <cell r="D52">
            <v>50</v>
          </cell>
          <cell r="E52" t="str">
            <v>PN-1</v>
          </cell>
          <cell r="F52" t="str">
            <v>each</v>
          </cell>
          <cell r="G52">
            <v>2452</v>
          </cell>
          <cell r="H52">
            <v>3188</v>
          </cell>
          <cell r="I52">
            <v>3188</v>
          </cell>
          <cell r="J52">
            <v>3188</v>
          </cell>
        </row>
        <row r="53">
          <cell r="B53" t="str">
            <v>Kinetic Double Air valve80PN-1</v>
          </cell>
          <cell r="C53" t="str">
            <v>Kinetic Double Air valve</v>
          </cell>
          <cell r="D53">
            <v>80</v>
          </cell>
          <cell r="E53" t="str">
            <v>PN-1</v>
          </cell>
          <cell r="F53" t="str">
            <v>each</v>
          </cell>
          <cell r="G53">
            <v>3280</v>
          </cell>
          <cell r="H53">
            <v>4264</v>
          </cell>
          <cell r="I53">
            <v>4264</v>
          </cell>
          <cell r="J53">
            <v>4264</v>
          </cell>
        </row>
        <row r="54">
          <cell r="B54" t="str">
            <v>Kinetic Double Air valve100PN-1</v>
          </cell>
          <cell r="C54" t="str">
            <v>Kinetic Double Air valve</v>
          </cell>
          <cell r="D54">
            <v>100</v>
          </cell>
          <cell r="E54" t="str">
            <v>PN-1</v>
          </cell>
          <cell r="F54" t="str">
            <v>each</v>
          </cell>
          <cell r="G54">
            <v>4395</v>
          </cell>
          <cell r="H54">
            <v>5714</v>
          </cell>
          <cell r="I54">
            <v>5714</v>
          </cell>
          <cell r="J54">
            <v>5714</v>
          </cell>
        </row>
        <row r="55">
          <cell r="B55" t="str">
            <v>Kinetic Double Air valve150PN-1</v>
          </cell>
          <cell r="C55" t="str">
            <v>Kinetic Double Air valve</v>
          </cell>
          <cell r="D55">
            <v>150</v>
          </cell>
          <cell r="E55" t="str">
            <v>PN-1</v>
          </cell>
          <cell r="F55" t="str">
            <v>each</v>
          </cell>
          <cell r="G55">
            <v>9902</v>
          </cell>
          <cell r="H55">
            <v>12873</v>
          </cell>
          <cell r="I55">
            <v>12873</v>
          </cell>
          <cell r="J55">
            <v>12873</v>
          </cell>
        </row>
        <row r="56">
          <cell r="B56" t="str">
            <v>Kinetic Double Air valve200PN-1</v>
          </cell>
          <cell r="C56" t="str">
            <v>Kinetic Double Air valve</v>
          </cell>
          <cell r="D56">
            <v>200</v>
          </cell>
          <cell r="E56" t="str">
            <v>PN-1</v>
          </cell>
          <cell r="F56" t="str">
            <v>each</v>
          </cell>
          <cell r="G56">
            <v>16398</v>
          </cell>
          <cell r="H56">
            <v>21317</v>
          </cell>
          <cell r="I56">
            <v>21317</v>
          </cell>
          <cell r="J56">
            <v>21317</v>
          </cell>
        </row>
        <row r="57">
          <cell r="B57" t="str">
            <v>Double Air valve40PN-1</v>
          </cell>
          <cell r="C57" t="str">
            <v>Double Air valve</v>
          </cell>
          <cell r="D57">
            <v>40</v>
          </cell>
          <cell r="E57" t="str">
            <v>PN-1</v>
          </cell>
          <cell r="F57" t="str">
            <v>each</v>
          </cell>
          <cell r="G57">
            <v>1259</v>
          </cell>
          <cell r="H57">
            <v>1637</v>
          </cell>
          <cell r="I57">
            <v>1637</v>
          </cell>
          <cell r="J57">
            <v>1637</v>
          </cell>
        </row>
        <row r="58">
          <cell r="B58" t="str">
            <v>Double Air valve50PN-1</v>
          </cell>
          <cell r="C58" t="str">
            <v>Double Air valve</v>
          </cell>
          <cell r="D58">
            <v>50</v>
          </cell>
          <cell r="E58" t="str">
            <v>PN-1</v>
          </cell>
          <cell r="F58" t="str">
            <v>each</v>
          </cell>
          <cell r="G58">
            <v>1739</v>
          </cell>
          <cell r="H58">
            <v>2261</v>
          </cell>
          <cell r="I58">
            <v>2261</v>
          </cell>
          <cell r="J58">
            <v>2261</v>
          </cell>
        </row>
        <row r="59">
          <cell r="B59" t="str">
            <v>Double Air valve80PN-1</v>
          </cell>
          <cell r="C59" t="str">
            <v>Double Air valve</v>
          </cell>
          <cell r="D59">
            <v>80</v>
          </cell>
          <cell r="E59" t="str">
            <v>PN-1</v>
          </cell>
          <cell r="F59" t="str">
            <v>each</v>
          </cell>
          <cell r="G59">
            <v>2409</v>
          </cell>
          <cell r="H59">
            <v>3132</v>
          </cell>
          <cell r="I59">
            <v>3132</v>
          </cell>
          <cell r="J59">
            <v>3132</v>
          </cell>
        </row>
        <row r="60">
          <cell r="B60" t="str">
            <v>Double Air valve100PN-1</v>
          </cell>
          <cell r="C60" t="str">
            <v>Double Air valve</v>
          </cell>
          <cell r="D60">
            <v>100</v>
          </cell>
          <cell r="E60" t="str">
            <v>PN-1</v>
          </cell>
          <cell r="F60" t="str">
            <v>each</v>
          </cell>
          <cell r="G60">
            <v>2989</v>
          </cell>
          <cell r="H60">
            <v>3886</v>
          </cell>
          <cell r="I60">
            <v>3886</v>
          </cell>
          <cell r="J60">
            <v>3886</v>
          </cell>
        </row>
        <row r="61">
          <cell r="B61" t="str">
            <v>Double Air valve150PN-1</v>
          </cell>
          <cell r="C61" t="str">
            <v>Double Air valve</v>
          </cell>
          <cell r="D61">
            <v>150</v>
          </cell>
          <cell r="E61" t="str">
            <v>PN-1</v>
          </cell>
          <cell r="F61" t="str">
            <v>each</v>
          </cell>
          <cell r="G61">
            <v>7789</v>
          </cell>
          <cell r="H61">
            <v>10126</v>
          </cell>
          <cell r="I61">
            <v>10126</v>
          </cell>
          <cell r="J61">
            <v>10126</v>
          </cell>
        </row>
        <row r="62">
          <cell r="B62" t="str">
            <v>Double Air valve200PN-1</v>
          </cell>
          <cell r="C62" t="str">
            <v>Double Air valve</v>
          </cell>
          <cell r="D62">
            <v>200</v>
          </cell>
          <cell r="E62" t="str">
            <v>PN-1</v>
          </cell>
          <cell r="F62" t="str">
            <v>each</v>
          </cell>
          <cell r="G62">
            <v>13585</v>
          </cell>
          <cell r="H62">
            <v>17661</v>
          </cell>
          <cell r="I62">
            <v>17661</v>
          </cell>
          <cell r="J62">
            <v>17661</v>
          </cell>
        </row>
        <row r="63">
          <cell r="B63" t="str">
            <v>Kinetic Air valve40PN-1</v>
          </cell>
          <cell r="C63" t="str">
            <v>Kinetic Air valve</v>
          </cell>
          <cell r="D63">
            <v>40</v>
          </cell>
          <cell r="E63" t="str">
            <v>PN-1</v>
          </cell>
          <cell r="F63" t="str">
            <v>each</v>
          </cell>
          <cell r="G63">
            <v>5774</v>
          </cell>
          <cell r="H63">
            <v>7506</v>
          </cell>
          <cell r="I63">
            <v>7506</v>
          </cell>
          <cell r="J63">
            <v>7506</v>
          </cell>
        </row>
        <row r="64">
          <cell r="B64" t="str">
            <v>Kinetic Air valve50PN-1</v>
          </cell>
          <cell r="C64" t="str">
            <v>Kinetic Air valve</v>
          </cell>
          <cell r="D64">
            <v>50</v>
          </cell>
          <cell r="E64" t="str">
            <v>PN-1</v>
          </cell>
          <cell r="F64" t="str">
            <v>each</v>
          </cell>
          <cell r="G64">
            <v>6738</v>
          </cell>
          <cell r="H64">
            <v>8759</v>
          </cell>
          <cell r="I64">
            <v>8759</v>
          </cell>
          <cell r="J64">
            <v>8759</v>
          </cell>
        </row>
        <row r="65">
          <cell r="B65" t="str">
            <v>Kinetic Air valve80PN-1</v>
          </cell>
          <cell r="C65" t="str">
            <v>Kinetic Air valve</v>
          </cell>
          <cell r="D65">
            <v>80</v>
          </cell>
          <cell r="E65" t="str">
            <v>PN-1</v>
          </cell>
          <cell r="F65" t="str">
            <v>each</v>
          </cell>
          <cell r="G65">
            <v>8876</v>
          </cell>
          <cell r="H65">
            <v>11539</v>
          </cell>
          <cell r="I65">
            <v>11539</v>
          </cell>
          <cell r="J65">
            <v>11539</v>
          </cell>
        </row>
        <row r="66">
          <cell r="B66" t="str">
            <v>Kinetic Air valve100PN-1</v>
          </cell>
          <cell r="C66" t="str">
            <v>Kinetic Air valve</v>
          </cell>
          <cell r="D66">
            <v>100</v>
          </cell>
          <cell r="E66" t="str">
            <v>PN-1</v>
          </cell>
          <cell r="F66" t="str">
            <v>each</v>
          </cell>
          <cell r="G66">
            <v>12226</v>
          </cell>
          <cell r="H66">
            <v>15894</v>
          </cell>
          <cell r="I66">
            <v>15894</v>
          </cell>
          <cell r="J66">
            <v>15894</v>
          </cell>
        </row>
        <row r="67">
          <cell r="B67" t="str">
            <v>Kinetic Air valve150PN-1</v>
          </cell>
          <cell r="C67" t="str">
            <v>Kinetic Air valve</v>
          </cell>
          <cell r="D67">
            <v>150</v>
          </cell>
          <cell r="E67" t="str">
            <v>PN-1</v>
          </cell>
          <cell r="F67" t="str">
            <v>each</v>
          </cell>
          <cell r="G67">
            <v>24090</v>
          </cell>
          <cell r="H67">
            <v>31317</v>
          </cell>
          <cell r="I67">
            <v>31317</v>
          </cell>
          <cell r="J67">
            <v>31317</v>
          </cell>
        </row>
        <row r="68">
          <cell r="B68" t="str">
            <v>Kinetic Air valve200PN-1</v>
          </cell>
          <cell r="C68" t="str">
            <v>Kinetic Air valve</v>
          </cell>
          <cell r="D68">
            <v>200</v>
          </cell>
          <cell r="E68" t="str">
            <v>PN-1</v>
          </cell>
          <cell r="F68" t="str">
            <v>each</v>
          </cell>
          <cell r="G68">
            <v>35924</v>
          </cell>
          <cell r="H68">
            <v>46701</v>
          </cell>
          <cell r="I68">
            <v>46701</v>
          </cell>
          <cell r="J68">
            <v>46701</v>
          </cell>
        </row>
        <row r="69">
          <cell r="B69" t="str">
            <v>Kinetic Air valve40PN-1.6</v>
          </cell>
          <cell r="C69" t="str">
            <v>Kinetic Air valve</v>
          </cell>
          <cell r="D69">
            <v>40</v>
          </cell>
          <cell r="E69" t="str">
            <v>PN-1.6</v>
          </cell>
          <cell r="F69" t="str">
            <v>each</v>
          </cell>
          <cell r="G69">
            <v>6641</v>
          </cell>
          <cell r="H69">
            <v>8633</v>
          </cell>
          <cell r="I69">
            <v>8633</v>
          </cell>
          <cell r="J69">
            <v>8633</v>
          </cell>
        </row>
        <row r="70">
          <cell r="B70" t="str">
            <v>Kinetic Air valve50PN-1.6</v>
          </cell>
          <cell r="C70" t="str">
            <v>Kinetic Air valve</v>
          </cell>
          <cell r="D70">
            <v>50</v>
          </cell>
          <cell r="E70" t="str">
            <v>PN-1.6</v>
          </cell>
          <cell r="F70" t="str">
            <v>each</v>
          </cell>
          <cell r="G70">
            <v>7749</v>
          </cell>
          <cell r="H70">
            <v>10074</v>
          </cell>
          <cell r="I70">
            <v>10074</v>
          </cell>
          <cell r="J70">
            <v>10074</v>
          </cell>
        </row>
        <row r="71">
          <cell r="B71" t="str">
            <v>Kinetic Air valve80PN-1.6</v>
          </cell>
          <cell r="C71" t="str">
            <v>Kinetic Air valve</v>
          </cell>
          <cell r="D71">
            <v>80</v>
          </cell>
          <cell r="E71" t="str">
            <v>PN-1.6</v>
          </cell>
          <cell r="F71" t="str">
            <v>each</v>
          </cell>
          <cell r="G71">
            <v>10204</v>
          </cell>
          <cell r="H71">
            <v>13265</v>
          </cell>
          <cell r="I71">
            <v>13265</v>
          </cell>
          <cell r="J71">
            <v>13265</v>
          </cell>
        </row>
        <row r="72">
          <cell r="B72" t="str">
            <v>Kinetic Air valve100PN-1.6</v>
          </cell>
          <cell r="C72" t="str">
            <v>Kinetic Air valve</v>
          </cell>
          <cell r="D72">
            <v>100</v>
          </cell>
          <cell r="E72" t="str">
            <v>PN-1.6</v>
          </cell>
          <cell r="F72" t="str">
            <v>each</v>
          </cell>
          <cell r="G72">
            <v>14068</v>
          </cell>
          <cell r="H72">
            <v>18288</v>
          </cell>
          <cell r="I72">
            <v>18288</v>
          </cell>
          <cell r="J72">
            <v>18288</v>
          </cell>
        </row>
        <row r="73">
          <cell r="B73" t="str">
            <v>Kinetic Air valve150PN-1.6</v>
          </cell>
          <cell r="C73" t="str">
            <v>Kinetic Air valve</v>
          </cell>
          <cell r="D73">
            <v>150</v>
          </cell>
          <cell r="E73" t="str">
            <v>PN-1.6</v>
          </cell>
          <cell r="F73" t="str">
            <v>each</v>
          </cell>
          <cell r="G73">
            <v>27713</v>
          </cell>
          <cell r="H73">
            <v>36027</v>
          </cell>
          <cell r="I73">
            <v>36027</v>
          </cell>
          <cell r="J73">
            <v>36027</v>
          </cell>
        </row>
        <row r="74">
          <cell r="B74" t="str">
            <v>Kinetic Air valve200PN-1.6</v>
          </cell>
          <cell r="C74" t="str">
            <v>Kinetic Air valve</v>
          </cell>
          <cell r="D74">
            <v>200</v>
          </cell>
          <cell r="E74" t="str">
            <v>PN-1.6</v>
          </cell>
          <cell r="F74" t="str">
            <v>each</v>
          </cell>
          <cell r="G74">
            <v>41315</v>
          </cell>
          <cell r="H74">
            <v>53710</v>
          </cell>
          <cell r="I74">
            <v>53710</v>
          </cell>
          <cell r="J74">
            <v>53710</v>
          </cell>
        </row>
        <row r="75">
          <cell r="B75" t="str">
            <v>Dismantling joint63</v>
          </cell>
          <cell r="C75" t="str">
            <v>Dismantling joint</v>
          </cell>
          <cell r="D75">
            <v>63</v>
          </cell>
          <cell r="F75" t="str">
            <v>each</v>
          </cell>
          <cell r="G75">
            <v>1082</v>
          </cell>
          <cell r="H75">
            <v>1082</v>
          </cell>
          <cell r="I75">
            <v>1082</v>
          </cell>
          <cell r="J75">
            <v>2723</v>
          </cell>
        </row>
        <row r="76">
          <cell r="B76" t="str">
            <v>Dismantling joint75</v>
          </cell>
          <cell r="C76" t="str">
            <v>Dismantling joint</v>
          </cell>
          <cell r="D76">
            <v>75</v>
          </cell>
          <cell r="F76" t="str">
            <v>each</v>
          </cell>
          <cell r="G76">
            <v>1082</v>
          </cell>
          <cell r="H76">
            <v>1082</v>
          </cell>
          <cell r="I76">
            <v>1082</v>
          </cell>
          <cell r="J76">
            <v>2723</v>
          </cell>
        </row>
        <row r="77">
          <cell r="B77" t="str">
            <v>Dismantling joint90</v>
          </cell>
          <cell r="C77" t="str">
            <v>Dismantling joint</v>
          </cell>
          <cell r="D77">
            <v>90</v>
          </cell>
          <cell r="F77" t="str">
            <v>each</v>
          </cell>
          <cell r="G77">
            <v>1082</v>
          </cell>
          <cell r="H77">
            <v>1082</v>
          </cell>
          <cell r="I77">
            <v>1082</v>
          </cell>
          <cell r="J77">
            <v>2981</v>
          </cell>
        </row>
        <row r="78">
          <cell r="B78" t="str">
            <v>Dismantling joint110</v>
          </cell>
          <cell r="C78" t="str">
            <v>Dismantling joint</v>
          </cell>
          <cell r="D78">
            <v>110</v>
          </cell>
          <cell r="F78" t="str">
            <v>each</v>
          </cell>
          <cell r="G78">
            <v>1332</v>
          </cell>
          <cell r="H78">
            <v>1332</v>
          </cell>
          <cell r="I78">
            <v>1332</v>
          </cell>
          <cell r="J78">
            <v>3913</v>
          </cell>
        </row>
        <row r="79">
          <cell r="B79" t="str">
            <v>Dismantling joint125</v>
          </cell>
          <cell r="C79" t="str">
            <v>Dismantling joint</v>
          </cell>
          <cell r="D79">
            <v>125</v>
          </cell>
          <cell r="F79" t="str">
            <v>each</v>
          </cell>
          <cell r="G79">
            <v>1720</v>
          </cell>
          <cell r="H79">
            <v>1720</v>
          </cell>
          <cell r="I79">
            <v>1720</v>
          </cell>
          <cell r="J79">
            <v>5030</v>
          </cell>
        </row>
        <row r="80">
          <cell r="B80" t="str">
            <v>Dismantling joint140</v>
          </cell>
          <cell r="C80" t="str">
            <v>Dismantling joint</v>
          </cell>
          <cell r="D80">
            <v>140</v>
          </cell>
          <cell r="F80" t="str">
            <v>each</v>
          </cell>
          <cell r="G80">
            <v>2130</v>
          </cell>
          <cell r="H80">
            <v>2130</v>
          </cell>
          <cell r="I80">
            <v>2130</v>
          </cell>
          <cell r="J80">
            <v>5518</v>
          </cell>
        </row>
        <row r="81">
          <cell r="B81" t="str">
            <v>Dismantling joint160</v>
          </cell>
          <cell r="C81" t="str">
            <v>Dismantling joint</v>
          </cell>
          <cell r="D81">
            <v>160</v>
          </cell>
          <cell r="F81" t="str">
            <v>each</v>
          </cell>
          <cell r="G81">
            <v>2130</v>
          </cell>
          <cell r="H81">
            <v>2130</v>
          </cell>
          <cell r="I81">
            <v>2130</v>
          </cell>
          <cell r="J81">
            <v>5518</v>
          </cell>
        </row>
        <row r="82">
          <cell r="B82" t="str">
            <v>Dismantling joint180</v>
          </cell>
          <cell r="C82" t="str">
            <v>Dismantling joint</v>
          </cell>
          <cell r="D82">
            <v>180</v>
          </cell>
          <cell r="F82" t="str">
            <v>each</v>
          </cell>
          <cell r="G82">
            <v>2130</v>
          </cell>
          <cell r="H82">
            <v>2130</v>
          </cell>
          <cell r="I82">
            <v>2130</v>
          </cell>
          <cell r="J82">
            <v>5518</v>
          </cell>
        </row>
        <row r="83">
          <cell r="B83" t="str">
            <v>Dismantling joint200</v>
          </cell>
          <cell r="C83" t="str">
            <v>Dismantling joint</v>
          </cell>
          <cell r="D83">
            <v>200</v>
          </cell>
          <cell r="F83" t="str">
            <v>each</v>
          </cell>
          <cell r="G83">
            <v>3532</v>
          </cell>
          <cell r="H83">
            <v>3532</v>
          </cell>
          <cell r="I83">
            <v>3532</v>
          </cell>
          <cell r="J83">
            <v>7825</v>
          </cell>
        </row>
        <row r="84">
          <cell r="B84" t="str">
            <v>Dismantling joint225</v>
          </cell>
          <cell r="C84" t="str">
            <v>Dismantling joint</v>
          </cell>
          <cell r="D84">
            <v>225</v>
          </cell>
          <cell r="F84" t="str">
            <v>each</v>
          </cell>
          <cell r="G84">
            <v>3532</v>
          </cell>
          <cell r="H84">
            <v>3532</v>
          </cell>
          <cell r="I84">
            <v>3532</v>
          </cell>
          <cell r="J84">
            <v>7825</v>
          </cell>
        </row>
        <row r="85">
          <cell r="B85" t="str">
            <v>Dismantling joint250</v>
          </cell>
          <cell r="C85" t="str">
            <v>Dismantling joint</v>
          </cell>
          <cell r="D85">
            <v>250</v>
          </cell>
          <cell r="F85" t="str">
            <v>each</v>
          </cell>
          <cell r="G85">
            <v>4995</v>
          </cell>
          <cell r="H85">
            <v>4995</v>
          </cell>
          <cell r="I85">
            <v>4995</v>
          </cell>
          <cell r="J85">
            <v>9316</v>
          </cell>
        </row>
        <row r="86">
          <cell r="B86" t="str">
            <v>Dismantling joint280</v>
          </cell>
          <cell r="C86" t="str">
            <v>Dismantling joint</v>
          </cell>
          <cell r="D86">
            <v>280</v>
          </cell>
          <cell r="F86" t="str">
            <v>each</v>
          </cell>
          <cell r="G86">
            <v>4995</v>
          </cell>
          <cell r="H86">
            <v>4995</v>
          </cell>
          <cell r="I86">
            <v>4995</v>
          </cell>
          <cell r="J86">
            <v>9316</v>
          </cell>
        </row>
        <row r="87">
          <cell r="B87" t="str">
            <v>Dismantling joint315</v>
          </cell>
          <cell r="C87" t="str">
            <v>Dismantling joint</v>
          </cell>
          <cell r="D87">
            <v>315</v>
          </cell>
          <cell r="F87" t="str">
            <v>each</v>
          </cell>
          <cell r="G87">
            <v>6348</v>
          </cell>
          <cell r="H87">
            <v>6348</v>
          </cell>
          <cell r="I87">
            <v>6348</v>
          </cell>
          <cell r="J87">
            <v>14906</v>
          </cell>
        </row>
        <row r="88">
          <cell r="B88" t="str">
            <v>Dismantling joint350</v>
          </cell>
          <cell r="C88" t="str">
            <v>Dismantling joint</v>
          </cell>
          <cell r="D88">
            <v>350</v>
          </cell>
          <cell r="F88" t="str">
            <v>each</v>
          </cell>
          <cell r="G88">
            <v>7703</v>
          </cell>
          <cell r="H88">
            <v>7703</v>
          </cell>
          <cell r="I88">
            <v>7703</v>
          </cell>
          <cell r="J88">
            <v>35354</v>
          </cell>
        </row>
        <row r="89">
          <cell r="B89" t="str">
            <v>Dismantling joint400</v>
          </cell>
          <cell r="C89" t="str">
            <v>Dismantling joint</v>
          </cell>
          <cell r="D89">
            <v>400</v>
          </cell>
          <cell r="F89" t="str">
            <v>each</v>
          </cell>
          <cell r="G89">
            <v>9705</v>
          </cell>
          <cell r="H89">
            <v>9705</v>
          </cell>
          <cell r="I89">
            <v>9705</v>
          </cell>
          <cell r="J89">
            <v>40513</v>
          </cell>
        </row>
        <row r="90">
          <cell r="B90" t="str">
            <v>Dismantling joint450</v>
          </cell>
          <cell r="C90" t="str">
            <v>Dismantling joint</v>
          </cell>
          <cell r="D90">
            <v>450</v>
          </cell>
          <cell r="F90" t="str">
            <v>each</v>
          </cell>
          <cell r="G90">
            <v>11532</v>
          </cell>
          <cell r="H90">
            <v>11532</v>
          </cell>
          <cell r="I90">
            <v>11532</v>
          </cell>
          <cell r="J90">
            <v>43953</v>
          </cell>
        </row>
        <row r="91">
          <cell r="B91" t="str">
            <v>Dismantling joint500</v>
          </cell>
          <cell r="C91" t="str">
            <v>Dismantling joint</v>
          </cell>
          <cell r="D91">
            <v>500</v>
          </cell>
          <cell r="F91" t="str">
            <v>each</v>
          </cell>
          <cell r="G91">
            <v>13535</v>
          </cell>
          <cell r="H91">
            <v>13535</v>
          </cell>
          <cell r="I91">
            <v>13535</v>
          </cell>
          <cell r="J91">
            <v>52606</v>
          </cell>
        </row>
        <row r="92">
          <cell r="B92" t="str">
            <v>Dismantling joint600</v>
          </cell>
          <cell r="C92" t="str">
            <v>Dismantling joint</v>
          </cell>
          <cell r="D92">
            <v>600</v>
          </cell>
          <cell r="F92" t="str">
            <v>each</v>
          </cell>
          <cell r="G92">
            <v>20508</v>
          </cell>
          <cell r="H92">
            <v>20508</v>
          </cell>
          <cell r="I92">
            <v>20508</v>
          </cell>
          <cell r="J92">
            <v>61214</v>
          </cell>
        </row>
        <row r="93">
          <cell r="B93" t="str">
            <v>Dismantling joint700</v>
          </cell>
          <cell r="C93" t="str">
            <v>Dismantling joint</v>
          </cell>
          <cell r="D93">
            <v>700</v>
          </cell>
          <cell r="F93" t="str">
            <v>each</v>
          </cell>
          <cell r="G93">
            <v>26643</v>
          </cell>
          <cell r="H93">
            <v>26643</v>
          </cell>
          <cell r="I93">
            <v>26643</v>
          </cell>
          <cell r="J93">
            <v>68101</v>
          </cell>
        </row>
        <row r="94">
          <cell r="B94" t="str">
            <v>Dismantling joint800</v>
          </cell>
          <cell r="C94" t="str">
            <v>Dismantling joint</v>
          </cell>
          <cell r="D94">
            <v>800</v>
          </cell>
          <cell r="F94" t="str">
            <v>each</v>
          </cell>
          <cell r="G94">
            <v>32414</v>
          </cell>
          <cell r="H94">
            <v>32414</v>
          </cell>
          <cell r="I94">
            <v>32414</v>
          </cell>
          <cell r="J94">
            <v>83596</v>
          </cell>
        </row>
        <row r="95">
          <cell r="E95" t="str">
            <v>WEIGTHS</v>
          </cell>
        </row>
        <row r="96">
          <cell r="B96" t="str">
            <v>CI pipes and Specials</v>
          </cell>
          <cell r="D96" t="str">
            <v>CI pipes and Specials</v>
          </cell>
          <cell r="F96" t="str">
            <v>kg</v>
          </cell>
          <cell r="G96">
            <v>33.25</v>
          </cell>
          <cell r="H96">
            <v>52.9</v>
          </cell>
          <cell r="I96">
            <v>52.9</v>
          </cell>
          <cell r="J96">
            <v>40.700000000000003</v>
          </cell>
        </row>
        <row r="97">
          <cell r="B97" t="str">
            <v>Pigiron</v>
          </cell>
          <cell r="D97" t="str">
            <v>Pigiron</v>
          </cell>
          <cell r="F97" t="str">
            <v>MT</v>
          </cell>
          <cell r="G97">
            <v>20000</v>
          </cell>
          <cell r="H97">
            <v>27000</v>
          </cell>
          <cell r="I97">
            <v>27000</v>
          </cell>
          <cell r="J97">
            <v>19000</v>
          </cell>
        </row>
        <row r="98">
          <cell r="B98" t="str">
            <v>Coke</v>
          </cell>
          <cell r="D98" t="str">
            <v>Coke</v>
          </cell>
          <cell r="F98" t="str">
            <v>MT</v>
          </cell>
          <cell r="G98">
            <v>20000</v>
          </cell>
          <cell r="H98">
            <v>24900</v>
          </cell>
          <cell r="I98">
            <v>24900</v>
          </cell>
          <cell r="J98">
            <v>23500</v>
          </cell>
        </row>
        <row r="99">
          <cell r="B99" t="str">
            <v>CI D/F pipes - 2m long8047</v>
          </cell>
          <cell r="C99" t="str">
            <v>CI D/F pipes - 2m long</v>
          </cell>
          <cell r="D99">
            <v>80</v>
          </cell>
          <cell r="E99">
            <v>47</v>
          </cell>
          <cell r="F99" t="str">
            <v>each</v>
          </cell>
          <cell r="G99">
            <v>1562.75</v>
          </cell>
          <cell r="H99">
            <v>2486.2999999999997</v>
          </cell>
          <cell r="I99">
            <v>2486.2999999999997</v>
          </cell>
          <cell r="J99">
            <v>1912.9</v>
          </cell>
        </row>
        <row r="100">
          <cell r="B100" t="str">
            <v>CI D/F pipes - 2m long10059.2</v>
          </cell>
          <cell r="C100" t="str">
            <v>CI D/F pipes - 2m long</v>
          </cell>
          <cell r="D100">
            <v>100</v>
          </cell>
          <cell r="E100">
            <v>59.2</v>
          </cell>
          <cell r="F100" t="str">
            <v>each</v>
          </cell>
          <cell r="G100">
            <v>1968.4</v>
          </cell>
          <cell r="H100">
            <v>3131.6800000000003</v>
          </cell>
          <cell r="I100">
            <v>3131.6800000000003</v>
          </cell>
          <cell r="J100">
            <v>2409.4400000000005</v>
          </cell>
        </row>
        <row r="101">
          <cell r="B101" t="str">
            <v>CI D/F pipes - 2m long12576.8</v>
          </cell>
          <cell r="C101" t="str">
            <v>CI D/F pipes - 2m long</v>
          </cell>
          <cell r="D101">
            <v>125</v>
          </cell>
          <cell r="E101">
            <v>76.8</v>
          </cell>
          <cell r="F101" t="str">
            <v>each</v>
          </cell>
          <cell r="G101">
            <v>2553.6</v>
          </cell>
          <cell r="H101">
            <v>4062.72</v>
          </cell>
          <cell r="I101">
            <v>4062.72</v>
          </cell>
          <cell r="J101">
            <v>3125.76</v>
          </cell>
        </row>
        <row r="102">
          <cell r="B102" t="str">
            <v>CI D/F pipes - 2m long15096.6</v>
          </cell>
          <cell r="C102" t="str">
            <v>CI D/F pipes - 2m long</v>
          </cell>
          <cell r="D102">
            <v>150</v>
          </cell>
          <cell r="E102">
            <v>96.6</v>
          </cell>
          <cell r="F102" t="str">
            <v>each</v>
          </cell>
          <cell r="G102">
            <v>3211.95</v>
          </cell>
          <cell r="H102">
            <v>5110.1399999999994</v>
          </cell>
          <cell r="I102">
            <v>5110.1399999999994</v>
          </cell>
          <cell r="J102">
            <v>3931.62</v>
          </cell>
        </row>
        <row r="103">
          <cell r="B103" t="str">
            <v>CI D/F pipes - 2m long200138.8</v>
          </cell>
          <cell r="C103" t="str">
            <v>CI D/F pipes - 2m long</v>
          </cell>
          <cell r="D103">
            <v>200</v>
          </cell>
          <cell r="E103">
            <v>138.80000000000001</v>
          </cell>
          <cell r="F103" t="str">
            <v>each</v>
          </cell>
          <cell r="G103">
            <v>4615.1000000000004</v>
          </cell>
          <cell r="H103">
            <v>7342.52</v>
          </cell>
          <cell r="I103">
            <v>7342.52</v>
          </cell>
          <cell r="J103">
            <v>5649.1600000000008</v>
          </cell>
        </row>
        <row r="104">
          <cell r="B104" t="str">
            <v>CI D/F pipes - 2m long250187.6</v>
          </cell>
          <cell r="C104" t="str">
            <v>CI D/F pipes - 2m long</v>
          </cell>
          <cell r="D104">
            <v>250</v>
          </cell>
          <cell r="E104">
            <v>187.6</v>
          </cell>
          <cell r="F104" t="str">
            <v>each</v>
          </cell>
          <cell r="G104">
            <v>6237.7</v>
          </cell>
          <cell r="H104">
            <v>9924.0399999999991</v>
          </cell>
          <cell r="I104">
            <v>9924.0399999999991</v>
          </cell>
          <cell r="J104">
            <v>7635.3200000000006</v>
          </cell>
        </row>
        <row r="105">
          <cell r="B105" t="str">
            <v>CI D/F pipes - 2m long300241.2</v>
          </cell>
          <cell r="C105" t="str">
            <v>CI D/F pipes - 2m long</v>
          </cell>
          <cell r="D105">
            <v>300</v>
          </cell>
          <cell r="E105">
            <v>241.2</v>
          </cell>
          <cell r="F105" t="str">
            <v>each</v>
          </cell>
          <cell r="G105">
            <v>8019.9</v>
          </cell>
          <cell r="H105">
            <v>12759.48</v>
          </cell>
          <cell r="I105">
            <v>12759.48</v>
          </cell>
          <cell r="J105">
            <v>9816.84</v>
          </cell>
        </row>
        <row r="106">
          <cell r="B106" t="str">
            <v>CI D/F pipes - 2m long350305</v>
          </cell>
          <cell r="C106" t="str">
            <v>CI D/F pipes - 2m long</v>
          </cell>
          <cell r="D106">
            <v>350</v>
          </cell>
          <cell r="E106">
            <v>305</v>
          </cell>
          <cell r="F106" t="str">
            <v>each</v>
          </cell>
          <cell r="G106">
            <v>10141.25</v>
          </cell>
          <cell r="H106">
            <v>16134.5</v>
          </cell>
          <cell r="I106">
            <v>16134.5</v>
          </cell>
          <cell r="J106">
            <v>12413.5</v>
          </cell>
        </row>
        <row r="107">
          <cell r="B107" t="str">
            <v>CI D/F pipes - 2m long400372</v>
          </cell>
          <cell r="C107" t="str">
            <v>CI D/F pipes - 2m long</v>
          </cell>
          <cell r="D107">
            <v>400</v>
          </cell>
          <cell r="E107">
            <v>372</v>
          </cell>
          <cell r="F107" t="str">
            <v>each</v>
          </cell>
          <cell r="G107">
            <v>12369</v>
          </cell>
          <cell r="H107">
            <v>19678.8</v>
          </cell>
          <cell r="I107">
            <v>19678.8</v>
          </cell>
          <cell r="J107">
            <v>15140.400000000001</v>
          </cell>
        </row>
        <row r="108">
          <cell r="B108" t="str">
            <v>CI D/F pipes - 2m long450447</v>
          </cell>
          <cell r="C108" t="str">
            <v>CI D/F pipes - 2m long</v>
          </cell>
          <cell r="D108">
            <v>450</v>
          </cell>
          <cell r="E108">
            <v>447</v>
          </cell>
          <cell r="F108" t="str">
            <v>each</v>
          </cell>
          <cell r="G108">
            <v>14862.75</v>
          </cell>
          <cell r="H108">
            <v>23646.3</v>
          </cell>
          <cell r="I108">
            <v>23646.3</v>
          </cell>
          <cell r="J108">
            <v>18192.900000000001</v>
          </cell>
        </row>
        <row r="109">
          <cell r="B109" t="str">
            <v>CI D/F pipes - 2m long500522.8</v>
          </cell>
          <cell r="C109" t="str">
            <v>CI D/F pipes - 2m long</v>
          </cell>
          <cell r="D109">
            <v>500</v>
          </cell>
          <cell r="E109">
            <v>522.79999999999995</v>
          </cell>
          <cell r="F109" t="str">
            <v>each</v>
          </cell>
          <cell r="G109">
            <v>17383.099999999999</v>
          </cell>
          <cell r="H109">
            <v>27656.119999999995</v>
          </cell>
          <cell r="I109">
            <v>27656.119999999995</v>
          </cell>
          <cell r="J109">
            <v>21277.96</v>
          </cell>
        </row>
        <row r="110">
          <cell r="B110" t="str">
            <v>CI D/F pipes - 2m long600701</v>
          </cell>
          <cell r="C110" t="str">
            <v>CI D/F pipes - 2m long</v>
          </cell>
          <cell r="D110">
            <v>600</v>
          </cell>
          <cell r="E110">
            <v>701</v>
          </cell>
          <cell r="F110" t="str">
            <v>each</v>
          </cell>
          <cell r="G110">
            <v>23308.25</v>
          </cell>
          <cell r="H110">
            <v>37082.9</v>
          </cell>
          <cell r="I110">
            <v>37082.9</v>
          </cell>
          <cell r="J110">
            <v>28530.7</v>
          </cell>
        </row>
        <row r="111">
          <cell r="B111" t="str">
            <v>CI D/F pipes - 0.9m long8025.22</v>
          </cell>
          <cell r="C111" t="str">
            <v>CI D/F pipes - 0.9m long</v>
          </cell>
          <cell r="D111">
            <v>80</v>
          </cell>
          <cell r="E111">
            <v>25.22</v>
          </cell>
          <cell r="F111" t="str">
            <v>each</v>
          </cell>
          <cell r="G111">
            <v>838.56499999999994</v>
          </cell>
          <cell r="H111">
            <v>1334.1379999999999</v>
          </cell>
          <cell r="I111">
            <v>1334.1379999999999</v>
          </cell>
          <cell r="J111">
            <v>1026.454</v>
          </cell>
        </row>
        <row r="112">
          <cell r="B112" t="str">
            <v>CI D/F pipes - 0.9m long10031.26</v>
          </cell>
          <cell r="C112" t="str">
            <v>CI D/F pipes - 0.9m long</v>
          </cell>
          <cell r="D112">
            <v>100</v>
          </cell>
          <cell r="E112">
            <v>31.26</v>
          </cell>
          <cell r="F112" t="str">
            <v>each</v>
          </cell>
          <cell r="G112">
            <v>1039.395</v>
          </cell>
          <cell r="H112">
            <v>1653.654</v>
          </cell>
          <cell r="I112">
            <v>1653.654</v>
          </cell>
          <cell r="J112">
            <v>1272.2820000000002</v>
          </cell>
        </row>
        <row r="113">
          <cell r="B113" t="str">
            <v>CI D/F pipes - 0.9m long12540.39</v>
          </cell>
          <cell r="C113" t="str">
            <v>CI D/F pipes - 0.9m long</v>
          </cell>
          <cell r="D113">
            <v>125</v>
          </cell>
          <cell r="E113">
            <v>40.39</v>
          </cell>
          <cell r="F113" t="str">
            <v>each</v>
          </cell>
          <cell r="G113">
            <v>1342.9675</v>
          </cell>
          <cell r="H113">
            <v>2136.6309999999999</v>
          </cell>
          <cell r="I113">
            <v>2136.6309999999999</v>
          </cell>
          <cell r="J113">
            <v>1643.873</v>
          </cell>
        </row>
        <row r="114">
          <cell r="B114" t="str">
            <v>CI D/F pipes - 0.9m long15050.84</v>
          </cell>
          <cell r="C114" t="str">
            <v>CI D/F pipes - 0.9m long</v>
          </cell>
          <cell r="D114">
            <v>150</v>
          </cell>
          <cell r="E114">
            <v>50.84</v>
          </cell>
          <cell r="F114" t="str">
            <v>each</v>
          </cell>
          <cell r="G114">
            <v>1690.43</v>
          </cell>
          <cell r="H114">
            <v>2689.4360000000001</v>
          </cell>
          <cell r="I114">
            <v>2689.4360000000001</v>
          </cell>
          <cell r="J114">
            <v>2069.1880000000001</v>
          </cell>
        </row>
        <row r="115">
          <cell r="B115" t="str">
            <v>CI D/F pipes - 0.9m long20072.69</v>
          </cell>
          <cell r="C115" t="str">
            <v>CI D/F pipes - 0.9m long</v>
          </cell>
          <cell r="D115">
            <v>200</v>
          </cell>
          <cell r="E115">
            <v>72.69</v>
          </cell>
          <cell r="F115" t="str">
            <v>each</v>
          </cell>
          <cell r="G115">
            <v>2416.9425000000001</v>
          </cell>
          <cell r="H115">
            <v>3845.3009999999999</v>
          </cell>
          <cell r="I115">
            <v>3845.3009999999999</v>
          </cell>
          <cell r="J115">
            <v>2958.4830000000002</v>
          </cell>
        </row>
        <row r="116">
          <cell r="B116" t="str">
            <v>CI D/F pipes - 0.9m long25097.62</v>
          </cell>
          <cell r="C116" t="str">
            <v>CI D/F pipes - 0.9m long</v>
          </cell>
          <cell r="D116">
            <v>250</v>
          </cell>
          <cell r="E116">
            <v>97.62</v>
          </cell>
          <cell r="F116" t="str">
            <v>each</v>
          </cell>
          <cell r="G116">
            <v>3245.8650000000002</v>
          </cell>
          <cell r="H116">
            <v>5164.098</v>
          </cell>
          <cell r="I116">
            <v>5164.098</v>
          </cell>
          <cell r="J116">
            <v>3973.1340000000005</v>
          </cell>
        </row>
        <row r="117">
          <cell r="B117" t="str">
            <v>CI D/F pipes - 0.9m long300124.49</v>
          </cell>
          <cell r="C117" t="str">
            <v>CI D/F pipes - 0.9m long</v>
          </cell>
          <cell r="D117">
            <v>300</v>
          </cell>
          <cell r="E117">
            <v>124.49</v>
          </cell>
          <cell r="F117" t="str">
            <v>each</v>
          </cell>
          <cell r="G117">
            <v>4139.2924999999996</v>
          </cell>
          <cell r="H117">
            <v>6585.5209999999997</v>
          </cell>
          <cell r="I117">
            <v>6585.5209999999997</v>
          </cell>
          <cell r="J117">
            <v>5066.7430000000004</v>
          </cell>
        </row>
        <row r="118">
          <cell r="B118" t="str">
            <v>CI D/F pipes - 0.9m long350158.15</v>
          </cell>
          <cell r="C118" t="str">
            <v>CI D/F pipes - 0.9m long</v>
          </cell>
          <cell r="D118">
            <v>350</v>
          </cell>
          <cell r="E118">
            <v>158.15</v>
          </cell>
          <cell r="F118" t="str">
            <v>each</v>
          </cell>
          <cell r="G118">
            <v>5258.4875000000002</v>
          </cell>
          <cell r="H118">
            <v>8366.1350000000002</v>
          </cell>
          <cell r="I118">
            <v>8366.1350000000002</v>
          </cell>
          <cell r="J118">
            <v>6436.7050000000008</v>
          </cell>
        </row>
        <row r="119">
          <cell r="B119" t="str">
            <v>CI D/F pipes - 0.9m long400193.14</v>
          </cell>
          <cell r="C119" t="str">
            <v>CI D/F pipes - 0.9m long</v>
          </cell>
          <cell r="D119">
            <v>400</v>
          </cell>
          <cell r="E119">
            <v>193.14</v>
          </cell>
          <cell r="F119" t="str">
            <v>each</v>
          </cell>
          <cell r="G119">
            <v>6421.9049999999997</v>
          </cell>
          <cell r="H119">
            <v>10217.106</v>
          </cell>
          <cell r="I119">
            <v>10217.106</v>
          </cell>
          <cell r="J119">
            <v>7860.7979999999998</v>
          </cell>
        </row>
        <row r="120">
          <cell r="B120" t="str">
            <v>CI D/F pipes - 0.9m long450230.3</v>
          </cell>
          <cell r="C120" t="str">
            <v>CI D/F pipes - 0.9m long</v>
          </cell>
          <cell r="D120">
            <v>450</v>
          </cell>
          <cell r="E120">
            <v>230.3</v>
          </cell>
          <cell r="F120" t="str">
            <v>each</v>
          </cell>
          <cell r="G120">
            <v>7657.4750000000004</v>
          </cell>
          <cell r="H120">
            <v>12182.87</v>
          </cell>
          <cell r="I120">
            <v>12182.87</v>
          </cell>
          <cell r="J120">
            <v>9373.2100000000009</v>
          </cell>
        </row>
        <row r="121">
          <cell r="B121" t="str">
            <v>CI D/F pipes - 0.9m long500270.57</v>
          </cell>
          <cell r="C121" t="str">
            <v>CI D/F pipes - 0.9m long</v>
          </cell>
          <cell r="D121">
            <v>500</v>
          </cell>
          <cell r="E121">
            <v>270.57</v>
          </cell>
          <cell r="F121" t="str">
            <v>each</v>
          </cell>
          <cell r="G121">
            <v>8996.4524999999994</v>
          </cell>
          <cell r="H121">
            <v>14313.152999999998</v>
          </cell>
          <cell r="I121">
            <v>14313.152999999998</v>
          </cell>
          <cell r="J121">
            <v>11012.199000000001</v>
          </cell>
        </row>
        <row r="122">
          <cell r="B122" t="str">
            <v>CI D/F pipes - 0.9m long600363.85</v>
          </cell>
          <cell r="C122" t="str">
            <v>CI D/F pipes - 0.9m long</v>
          </cell>
          <cell r="D122">
            <v>600</v>
          </cell>
          <cell r="E122">
            <v>363.85</v>
          </cell>
          <cell r="F122" t="str">
            <v>each</v>
          </cell>
          <cell r="G122">
            <v>12098.012500000001</v>
          </cell>
          <cell r="H122">
            <v>19247.665000000001</v>
          </cell>
          <cell r="I122">
            <v>19247.665000000001</v>
          </cell>
          <cell r="J122">
            <v>14808.695000000002</v>
          </cell>
        </row>
        <row r="123">
          <cell r="B123" t="str">
            <v>CI D/F pipes - 0.6m long8019.28</v>
          </cell>
          <cell r="C123" t="str">
            <v>CI D/F pipes - 0.6m long</v>
          </cell>
          <cell r="D123">
            <v>80</v>
          </cell>
          <cell r="E123">
            <v>19.28</v>
          </cell>
          <cell r="F123" t="str">
            <v>each</v>
          </cell>
          <cell r="G123">
            <v>641.06000000000006</v>
          </cell>
          <cell r="H123">
            <v>1019.912</v>
          </cell>
          <cell r="I123">
            <v>1019.912</v>
          </cell>
          <cell r="J123">
            <v>784.69600000000014</v>
          </cell>
        </row>
        <row r="124">
          <cell r="B124" t="str">
            <v>CI D/F pipes - 0.6m long10023.64</v>
          </cell>
          <cell r="C124" t="str">
            <v>CI D/F pipes - 0.6m long</v>
          </cell>
          <cell r="D124">
            <v>100</v>
          </cell>
          <cell r="E124">
            <v>23.64</v>
          </cell>
          <cell r="F124" t="str">
            <v>each</v>
          </cell>
          <cell r="G124">
            <v>786.03</v>
          </cell>
          <cell r="H124">
            <v>1250.556</v>
          </cell>
          <cell r="I124">
            <v>1250.556</v>
          </cell>
          <cell r="J124">
            <v>962.14800000000014</v>
          </cell>
        </row>
        <row r="125">
          <cell r="B125" t="str">
            <v>CI D/F pipes - 0.6m long12530.46</v>
          </cell>
          <cell r="C125" t="str">
            <v>CI D/F pipes - 0.6m long</v>
          </cell>
          <cell r="D125">
            <v>125</v>
          </cell>
          <cell r="E125">
            <v>30.46</v>
          </cell>
          <cell r="F125" t="str">
            <v>each</v>
          </cell>
          <cell r="G125">
            <v>1012.7950000000001</v>
          </cell>
          <cell r="H125">
            <v>1611.3340000000001</v>
          </cell>
          <cell r="I125">
            <v>1611.3340000000001</v>
          </cell>
          <cell r="J125">
            <v>1239.7220000000002</v>
          </cell>
        </row>
        <row r="126">
          <cell r="B126" t="str">
            <v>CI D/F pipes - 0.6m long15038.33</v>
          </cell>
          <cell r="C126" t="str">
            <v>CI D/F pipes - 0.6m long</v>
          </cell>
          <cell r="D126">
            <v>150</v>
          </cell>
          <cell r="E126">
            <v>38.33</v>
          </cell>
          <cell r="F126" t="str">
            <v>each</v>
          </cell>
          <cell r="G126">
            <v>1274.4724999999999</v>
          </cell>
          <cell r="H126">
            <v>2027.6569999999999</v>
          </cell>
          <cell r="I126">
            <v>2027.6569999999999</v>
          </cell>
          <cell r="J126">
            <v>1560.0309999999999</v>
          </cell>
        </row>
        <row r="127">
          <cell r="B127" t="str">
            <v>CI D/F pipes - 0.6m long20054.66</v>
          </cell>
          <cell r="C127" t="str">
            <v>CI D/F pipes - 0.6m long</v>
          </cell>
          <cell r="D127">
            <v>200</v>
          </cell>
          <cell r="E127">
            <v>54.66</v>
          </cell>
          <cell r="F127" t="str">
            <v>each</v>
          </cell>
          <cell r="G127">
            <v>1817.4449999999999</v>
          </cell>
          <cell r="H127">
            <v>2891.5139999999997</v>
          </cell>
          <cell r="I127">
            <v>2891.5139999999997</v>
          </cell>
          <cell r="J127">
            <v>2224.6619999999998</v>
          </cell>
        </row>
        <row r="128">
          <cell r="B128" t="str">
            <v>CI D/F pipes - 0.6m long25073.08</v>
          </cell>
          <cell r="C128" t="str">
            <v>CI D/F pipes - 0.6m long</v>
          </cell>
          <cell r="D128">
            <v>250</v>
          </cell>
          <cell r="E128">
            <v>73.08</v>
          </cell>
          <cell r="F128" t="str">
            <v>each</v>
          </cell>
          <cell r="G128">
            <v>2429.91</v>
          </cell>
          <cell r="H128">
            <v>3865.9319999999998</v>
          </cell>
          <cell r="I128">
            <v>3865.9319999999998</v>
          </cell>
          <cell r="J128">
            <v>2974.3560000000002</v>
          </cell>
        </row>
        <row r="129">
          <cell r="B129" t="str">
            <v>CI D/F pipes - 0.6m long30093.26</v>
          </cell>
          <cell r="C129" t="str">
            <v>CI D/F pipes - 0.6m long</v>
          </cell>
          <cell r="D129">
            <v>300</v>
          </cell>
          <cell r="E129">
            <v>93.26</v>
          </cell>
          <cell r="F129" t="str">
            <v>each</v>
          </cell>
          <cell r="G129">
            <v>3100.895</v>
          </cell>
          <cell r="H129">
            <v>4933.4539999999997</v>
          </cell>
          <cell r="I129">
            <v>4933.4539999999997</v>
          </cell>
          <cell r="J129">
            <v>3795.6820000000007</v>
          </cell>
        </row>
        <row r="130">
          <cell r="B130" t="str">
            <v>CI D/F pipes - 0.6m long350118.1</v>
          </cell>
          <cell r="C130" t="str">
            <v>CI D/F pipes - 0.6m long</v>
          </cell>
          <cell r="D130">
            <v>350</v>
          </cell>
          <cell r="E130">
            <v>118.1</v>
          </cell>
          <cell r="F130" t="str">
            <v>each</v>
          </cell>
          <cell r="G130">
            <v>3926.8249999999998</v>
          </cell>
          <cell r="H130">
            <v>6247.49</v>
          </cell>
          <cell r="I130">
            <v>6247.49</v>
          </cell>
          <cell r="J130">
            <v>4806.67</v>
          </cell>
        </row>
        <row r="131">
          <cell r="B131" t="str">
            <v>CI D/F pipes - 0.6m long400144.36</v>
          </cell>
          <cell r="C131" t="str">
            <v>CI D/F pipes - 0.6m long</v>
          </cell>
          <cell r="D131">
            <v>400</v>
          </cell>
          <cell r="E131">
            <v>144.36000000000001</v>
          </cell>
          <cell r="F131" t="str">
            <v>each</v>
          </cell>
          <cell r="G131">
            <v>4799.97</v>
          </cell>
          <cell r="H131">
            <v>7636.6440000000002</v>
          </cell>
          <cell r="I131">
            <v>7636.6440000000002</v>
          </cell>
          <cell r="J131">
            <v>5875.4520000000011</v>
          </cell>
        </row>
        <row r="132">
          <cell r="B132" t="str">
            <v>CI D/F pipes - 0.6m long450171.2</v>
          </cell>
          <cell r="C132" t="str">
            <v>CI D/F pipes - 0.6m long</v>
          </cell>
          <cell r="D132">
            <v>450</v>
          </cell>
          <cell r="E132">
            <v>171.2</v>
          </cell>
          <cell r="F132" t="str">
            <v>each</v>
          </cell>
          <cell r="G132">
            <v>5692.4</v>
          </cell>
          <cell r="H132">
            <v>9056.48</v>
          </cell>
          <cell r="I132">
            <v>9056.48</v>
          </cell>
          <cell r="J132">
            <v>6967.84</v>
          </cell>
        </row>
        <row r="133">
          <cell r="B133" t="str">
            <v>CI D/F pipes - 0.6m long500201.78</v>
          </cell>
          <cell r="C133" t="str">
            <v>CI D/F pipes - 0.6m long</v>
          </cell>
          <cell r="D133">
            <v>500</v>
          </cell>
          <cell r="E133">
            <v>201.78</v>
          </cell>
          <cell r="F133" t="str">
            <v>each</v>
          </cell>
          <cell r="G133">
            <v>6709.1850000000004</v>
          </cell>
          <cell r="H133">
            <v>10674.162</v>
          </cell>
          <cell r="I133">
            <v>10674.162</v>
          </cell>
          <cell r="J133">
            <v>8212.4459999999999</v>
          </cell>
        </row>
        <row r="134">
          <cell r="B134" t="str">
            <v>CI D/F pipes - 0.6m long600271.9</v>
          </cell>
          <cell r="C134" t="str">
            <v>CI D/F pipes - 0.6m long</v>
          </cell>
          <cell r="D134">
            <v>600</v>
          </cell>
          <cell r="E134">
            <v>271.89999999999998</v>
          </cell>
          <cell r="F134" t="str">
            <v>each</v>
          </cell>
          <cell r="G134">
            <v>9040.6749999999993</v>
          </cell>
          <cell r="H134">
            <v>14383.509999999998</v>
          </cell>
          <cell r="I134">
            <v>14383.509999999998</v>
          </cell>
          <cell r="J134">
            <v>11066.33</v>
          </cell>
        </row>
        <row r="135">
          <cell r="B135" t="str">
            <v>Bell mouth807</v>
          </cell>
          <cell r="C135" t="str">
            <v>Bell mouth</v>
          </cell>
          <cell r="D135">
            <v>80</v>
          </cell>
          <cell r="E135">
            <v>7</v>
          </cell>
          <cell r="F135" t="str">
            <v>each</v>
          </cell>
          <cell r="G135">
            <v>232.75</v>
          </cell>
          <cell r="H135">
            <v>370.3</v>
          </cell>
          <cell r="I135">
            <v>370.3</v>
          </cell>
          <cell r="J135">
            <v>284.90000000000003</v>
          </cell>
        </row>
        <row r="136">
          <cell r="B136" t="str">
            <v>Bell mouth1009</v>
          </cell>
          <cell r="C136" t="str">
            <v>Bell mouth</v>
          </cell>
          <cell r="D136">
            <v>100</v>
          </cell>
          <cell r="E136">
            <v>9</v>
          </cell>
          <cell r="F136" t="str">
            <v>each</v>
          </cell>
          <cell r="G136">
            <v>299.25</v>
          </cell>
          <cell r="H136">
            <v>476.09999999999997</v>
          </cell>
          <cell r="I136">
            <v>476.09999999999997</v>
          </cell>
          <cell r="J136">
            <v>366.3</v>
          </cell>
        </row>
        <row r="137">
          <cell r="B137" t="str">
            <v>Bell mouth12512</v>
          </cell>
          <cell r="C137" t="str">
            <v>Bell mouth</v>
          </cell>
          <cell r="D137">
            <v>125</v>
          </cell>
          <cell r="E137">
            <v>12</v>
          </cell>
          <cell r="F137" t="str">
            <v>each</v>
          </cell>
          <cell r="G137">
            <v>399</v>
          </cell>
          <cell r="H137">
            <v>634.79999999999995</v>
          </cell>
          <cell r="I137">
            <v>634.79999999999995</v>
          </cell>
          <cell r="J137">
            <v>488.40000000000003</v>
          </cell>
        </row>
        <row r="138">
          <cell r="B138" t="str">
            <v>Bell mouth15015</v>
          </cell>
          <cell r="C138" t="str">
            <v>Bell mouth</v>
          </cell>
          <cell r="D138">
            <v>150</v>
          </cell>
          <cell r="E138">
            <v>15</v>
          </cell>
          <cell r="F138" t="str">
            <v>each</v>
          </cell>
          <cell r="G138">
            <v>498.75</v>
          </cell>
          <cell r="H138">
            <v>793.5</v>
          </cell>
          <cell r="I138">
            <v>793.5</v>
          </cell>
          <cell r="J138">
            <v>610.5</v>
          </cell>
        </row>
        <row r="139">
          <cell r="B139" t="str">
            <v>Bell mouth20023</v>
          </cell>
          <cell r="C139" t="str">
            <v>Bell mouth</v>
          </cell>
          <cell r="D139">
            <v>200</v>
          </cell>
          <cell r="E139">
            <v>23</v>
          </cell>
          <cell r="F139" t="str">
            <v>each</v>
          </cell>
          <cell r="G139">
            <v>764.75</v>
          </cell>
          <cell r="H139">
            <v>1216.7</v>
          </cell>
          <cell r="I139">
            <v>1216.7</v>
          </cell>
          <cell r="J139">
            <v>936.1</v>
          </cell>
        </row>
        <row r="140">
          <cell r="B140" t="str">
            <v>Bell mouth25031</v>
          </cell>
          <cell r="C140" t="str">
            <v>Bell mouth</v>
          </cell>
          <cell r="D140">
            <v>250</v>
          </cell>
          <cell r="E140">
            <v>31</v>
          </cell>
          <cell r="F140" t="str">
            <v>each</v>
          </cell>
          <cell r="G140">
            <v>1030.75</v>
          </cell>
          <cell r="H140">
            <v>1639.8999999999999</v>
          </cell>
          <cell r="I140">
            <v>1639.8999999999999</v>
          </cell>
          <cell r="J140">
            <v>1261.7</v>
          </cell>
        </row>
        <row r="141">
          <cell r="B141" t="str">
            <v>Bell mouth30045</v>
          </cell>
          <cell r="C141" t="str">
            <v>Bell mouth</v>
          </cell>
          <cell r="D141">
            <v>300</v>
          </cell>
          <cell r="E141">
            <v>45</v>
          </cell>
          <cell r="F141" t="str">
            <v>each</v>
          </cell>
          <cell r="G141">
            <v>1496.25</v>
          </cell>
          <cell r="H141">
            <v>2380.5</v>
          </cell>
          <cell r="I141">
            <v>2380.5</v>
          </cell>
          <cell r="J141">
            <v>1831.5000000000002</v>
          </cell>
        </row>
        <row r="142">
          <cell r="B142" t="str">
            <v>Bell mouth35058</v>
          </cell>
          <cell r="C142" t="str">
            <v>Bell mouth</v>
          </cell>
          <cell r="D142">
            <v>350</v>
          </cell>
          <cell r="E142">
            <v>58</v>
          </cell>
          <cell r="F142" t="str">
            <v>each</v>
          </cell>
          <cell r="G142">
            <v>1928.5</v>
          </cell>
          <cell r="H142">
            <v>3068.2</v>
          </cell>
          <cell r="I142">
            <v>3068.2</v>
          </cell>
          <cell r="J142">
            <v>2360.6000000000004</v>
          </cell>
        </row>
        <row r="143">
          <cell r="B143" t="str">
            <v>Bell mouth40080</v>
          </cell>
          <cell r="C143" t="str">
            <v>Bell mouth</v>
          </cell>
          <cell r="D143">
            <v>400</v>
          </cell>
          <cell r="E143">
            <v>80</v>
          </cell>
          <cell r="F143" t="str">
            <v>each</v>
          </cell>
          <cell r="G143">
            <v>2660</v>
          </cell>
          <cell r="H143">
            <v>4232</v>
          </cell>
          <cell r="I143">
            <v>4232</v>
          </cell>
          <cell r="J143">
            <v>3256</v>
          </cell>
        </row>
        <row r="144">
          <cell r="B144" t="str">
            <v>Bell mouth45093</v>
          </cell>
          <cell r="C144" t="str">
            <v>Bell mouth</v>
          </cell>
          <cell r="D144">
            <v>450</v>
          </cell>
          <cell r="E144">
            <v>93</v>
          </cell>
          <cell r="F144" t="str">
            <v>each</v>
          </cell>
          <cell r="G144">
            <v>3092.25</v>
          </cell>
          <cell r="H144">
            <v>4919.7</v>
          </cell>
          <cell r="I144">
            <v>4919.7</v>
          </cell>
          <cell r="J144">
            <v>3785.1000000000004</v>
          </cell>
        </row>
        <row r="145">
          <cell r="B145" t="str">
            <v>Bell mouth500120</v>
          </cell>
          <cell r="C145" t="str">
            <v>Bell mouth</v>
          </cell>
          <cell r="D145">
            <v>500</v>
          </cell>
          <cell r="E145">
            <v>120</v>
          </cell>
          <cell r="F145" t="str">
            <v>each</v>
          </cell>
          <cell r="G145">
            <v>3990</v>
          </cell>
          <cell r="H145">
            <v>6348</v>
          </cell>
          <cell r="I145">
            <v>6348</v>
          </cell>
          <cell r="J145">
            <v>4884</v>
          </cell>
        </row>
        <row r="146">
          <cell r="B146" t="str">
            <v>Bell mouth600201</v>
          </cell>
          <cell r="C146" t="str">
            <v>Bell mouth</v>
          </cell>
          <cell r="D146">
            <v>600</v>
          </cell>
          <cell r="E146">
            <v>201</v>
          </cell>
          <cell r="F146" t="str">
            <v>each</v>
          </cell>
          <cell r="G146">
            <v>6683.25</v>
          </cell>
          <cell r="H146">
            <v>10632.9</v>
          </cell>
          <cell r="I146">
            <v>10632.9</v>
          </cell>
          <cell r="J146">
            <v>8180.7000000000007</v>
          </cell>
        </row>
        <row r="147">
          <cell r="B147" t="str">
            <v>CI D/F Bend 90deg8013</v>
          </cell>
          <cell r="C147" t="str">
            <v>CI D/F Bend 90deg</v>
          </cell>
          <cell r="D147">
            <v>80</v>
          </cell>
          <cell r="E147">
            <v>13</v>
          </cell>
          <cell r="F147" t="str">
            <v>each</v>
          </cell>
          <cell r="G147">
            <v>432.25</v>
          </cell>
          <cell r="H147">
            <v>687.69999999999993</v>
          </cell>
          <cell r="I147">
            <v>687.69999999999993</v>
          </cell>
          <cell r="J147">
            <v>529.1</v>
          </cell>
        </row>
        <row r="148">
          <cell r="B148" t="str">
            <v>CI D/F Bend 90deg10017</v>
          </cell>
          <cell r="C148" t="str">
            <v>CI D/F Bend 90deg</v>
          </cell>
          <cell r="D148">
            <v>100</v>
          </cell>
          <cell r="E148">
            <v>17</v>
          </cell>
          <cell r="F148" t="str">
            <v>each</v>
          </cell>
          <cell r="G148">
            <v>565.25</v>
          </cell>
          <cell r="H148">
            <v>899.3</v>
          </cell>
          <cell r="I148">
            <v>899.3</v>
          </cell>
          <cell r="J148">
            <v>691.90000000000009</v>
          </cell>
        </row>
        <row r="149">
          <cell r="B149" t="str">
            <v>CI D/F Bend 90deg12523</v>
          </cell>
          <cell r="C149" t="str">
            <v>CI D/F Bend 90deg</v>
          </cell>
          <cell r="D149">
            <v>125</v>
          </cell>
          <cell r="E149">
            <v>23</v>
          </cell>
          <cell r="F149" t="str">
            <v>each</v>
          </cell>
          <cell r="G149">
            <v>764.75</v>
          </cell>
          <cell r="H149">
            <v>1216.7</v>
          </cell>
          <cell r="I149">
            <v>1216.7</v>
          </cell>
          <cell r="J149">
            <v>936.1</v>
          </cell>
        </row>
        <row r="150">
          <cell r="B150" t="str">
            <v>CI D/F Bend 90deg15031</v>
          </cell>
          <cell r="C150" t="str">
            <v>CI D/F Bend 90deg</v>
          </cell>
          <cell r="D150">
            <v>150</v>
          </cell>
          <cell r="E150">
            <v>31</v>
          </cell>
          <cell r="F150" t="str">
            <v>each</v>
          </cell>
          <cell r="G150">
            <v>1030.75</v>
          </cell>
          <cell r="H150">
            <v>1639.8999999999999</v>
          </cell>
          <cell r="I150">
            <v>1639.8999999999999</v>
          </cell>
          <cell r="J150">
            <v>1261.7</v>
          </cell>
        </row>
        <row r="151">
          <cell r="B151" t="str">
            <v>CI D/F Bend 90deg20049</v>
          </cell>
          <cell r="C151" t="str">
            <v>CI D/F Bend 90deg</v>
          </cell>
          <cell r="D151">
            <v>200</v>
          </cell>
          <cell r="E151">
            <v>49</v>
          </cell>
          <cell r="F151" t="str">
            <v>each</v>
          </cell>
          <cell r="G151">
            <v>1629.25</v>
          </cell>
          <cell r="H151">
            <v>2592.1</v>
          </cell>
          <cell r="I151">
            <v>2592.1</v>
          </cell>
          <cell r="J151">
            <v>1994.3000000000002</v>
          </cell>
        </row>
        <row r="152">
          <cell r="B152" t="str">
            <v>CI D/F Bend 90deg25072</v>
          </cell>
          <cell r="C152" t="str">
            <v>CI D/F Bend 90deg</v>
          </cell>
          <cell r="D152">
            <v>250</v>
          </cell>
          <cell r="E152">
            <v>72</v>
          </cell>
          <cell r="F152" t="str">
            <v>each</v>
          </cell>
          <cell r="G152">
            <v>2394</v>
          </cell>
          <cell r="H152">
            <v>3808.7999999999997</v>
          </cell>
          <cell r="I152">
            <v>3808.7999999999997</v>
          </cell>
          <cell r="J152">
            <v>2930.4</v>
          </cell>
        </row>
        <row r="153">
          <cell r="B153" t="str">
            <v>CI D/F Bend 90deg300100</v>
          </cell>
          <cell r="C153" t="str">
            <v>CI D/F Bend 90deg</v>
          </cell>
          <cell r="D153">
            <v>300</v>
          </cell>
          <cell r="E153">
            <v>100</v>
          </cell>
          <cell r="F153" t="str">
            <v>each</v>
          </cell>
          <cell r="G153">
            <v>3325</v>
          </cell>
          <cell r="H153">
            <v>5290</v>
          </cell>
          <cell r="I153">
            <v>5290</v>
          </cell>
          <cell r="J153">
            <v>4070.0000000000005</v>
          </cell>
        </row>
        <row r="154">
          <cell r="B154" t="str">
            <v>CI D/F Bend 90deg350137</v>
          </cell>
          <cell r="C154" t="str">
            <v>CI D/F Bend 90deg</v>
          </cell>
          <cell r="D154">
            <v>350</v>
          </cell>
          <cell r="E154">
            <v>137</v>
          </cell>
          <cell r="F154" t="str">
            <v>each</v>
          </cell>
          <cell r="G154">
            <v>4555.25</v>
          </cell>
          <cell r="H154">
            <v>7247.3</v>
          </cell>
          <cell r="I154">
            <v>7247.3</v>
          </cell>
          <cell r="J154">
            <v>5575.9000000000005</v>
          </cell>
        </row>
        <row r="155">
          <cell r="B155" t="str">
            <v>CI D/F Bend 90deg400181</v>
          </cell>
          <cell r="C155" t="str">
            <v>CI D/F Bend 90deg</v>
          </cell>
          <cell r="D155">
            <v>400</v>
          </cell>
          <cell r="E155">
            <v>181</v>
          </cell>
          <cell r="F155" t="str">
            <v>each</v>
          </cell>
          <cell r="G155">
            <v>6018.25</v>
          </cell>
          <cell r="H155">
            <v>9574.9</v>
          </cell>
          <cell r="I155">
            <v>9574.9</v>
          </cell>
          <cell r="J155">
            <v>7366.7000000000007</v>
          </cell>
        </row>
        <row r="156">
          <cell r="B156" t="str">
            <v>CI D/F Bend 90deg450226</v>
          </cell>
          <cell r="C156" t="str">
            <v>CI D/F Bend 90deg</v>
          </cell>
          <cell r="D156">
            <v>450</v>
          </cell>
          <cell r="E156">
            <v>226</v>
          </cell>
          <cell r="F156" t="str">
            <v>each</v>
          </cell>
          <cell r="G156">
            <v>7514.5</v>
          </cell>
          <cell r="H156">
            <v>11955.4</v>
          </cell>
          <cell r="I156">
            <v>11955.4</v>
          </cell>
          <cell r="J156">
            <v>9198.2000000000007</v>
          </cell>
        </row>
        <row r="157">
          <cell r="B157" t="str">
            <v>CI D/F Bend 90deg500290</v>
          </cell>
          <cell r="C157" t="str">
            <v>CI D/F Bend 90deg</v>
          </cell>
          <cell r="D157">
            <v>500</v>
          </cell>
          <cell r="E157">
            <v>290</v>
          </cell>
          <cell r="F157" t="str">
            <v>each</v>
          </cell>
          <cell r="G157">
            <v>9642.5</v>
          </cell>
          <cell r="H157">
            <v>15341</v>
          </cell>
          <cell r="I157">
            <v>15341</v>
          </cell>
          <cell r="J157">
            <v>11803</v>
          </cell>
        </row>
        <row r="158">
          <cell r="B158" t="str">
            <v>CI D/F Bend 90deg600442</v>
          </cell>
          <cell r="C158" t="str">
            <v>CI D/F Bend 90deg</v>
          </cell>
          <cell r="D158">
            <v>600</v>
          </cell>
          <cell r="E158">
            <v>442</v>
          </cell>
          <cell r="F158" t="str">
            <v>each</v>
          </cell>
          <cell r="G158">
            <v>14696.5</v>
          </cell>
          <cell r="H158">
            <v>23381.8</v>
          </cell>
          <cell r="I158">
            <v>23381.8</v>
          </cell>
          <cell r="J158">
            <v>17989.400000000001</v>
          </cell>
        </row>
        <row r="159">
          <cell r="B159" t="str">
            <v>Tail piece8012</v>
          </cell>
          <cell r="C159" t="str">
            <v>Tail piece</v>
          </cell>
          <cell r="D159">
            <v>80</v>
          </cell>
          <cell r="E159">
            <v>12</v>
          </cell>
          <cell r="F159" t="str">
            <v>each</v>
          </cell>
          <cell r="G159">
            <v>399</v>
          </cell>
          <cell r="H159">
            <v>634.79999999999995</v>
          </cell>
          <cell r="I159">
            <v>634.79999999999995</v>
          </cell>
          <cell r="J159">
            <v>488.40000000000003</v>
          </cell>
        </row>
        <row r="160">
          <cell r="B160" t="str">
            <v>Tail piece10013.513</v>
          </cell>
          <cell r="C160" t="str">
            <v>Tail piece</v>
          </cell>
          <cell r="D160">
            <v>100</v>
          </cell>
          <cell r="E160">
            <v>13.513</v>
          </cell>
          <cell r="F160" t="str">
            <v>each</v>
          </cell>
          <cell r="G160">
            <v>449.30725000000001</v>
          </cell>
          <cell r="H160">
            <v>714.83769999999993</v>
          </cell>
          <cell r="I160">
            <v>714.83769999999993</v>
          </cell>
          <cell r="J160">
            <v>549.97910000000002</v>
          </cell>
        </row>
        <row r="161">
          <cell r="B161" t="str">
            <v>Tail piece12519</v>
          </cell>
          <cell r="C161" t="str">
            <v>Tail piece</v>
          </cell>
          <cell r="D161">
            <v>125</v>
          </cell>
          <cell r="E161">
            <v>19</v>
          </cell>
          <cell r="F161" t="str">
            <v>each</v>
          </cell>
          <cell r="G161">
            <v>631.75</v>
          </cell>
          <cell r="H161">
            <v>1005.1</v>
          </cell>
          <cell r="I161">
            <v>1005.1</v>
          </cell>
          <cell r="J161">
            <v>773.30000000000007</v>
          </cell>
        </row>
        <row r="162">
          <cell r="B162" t="str">
            <v>Tail piece15023</v>
          </cell>
          <cell r="C162" t="str">
            <v>Tail piece</v>
          </cell>
          <cell r="D162">
            <v>150</v>
          </cell>
          <cell r="E162">
            <v>23</v>
          </cell>
          <cell r="F162" t="str">
            <v>each</v>
          </cell>
          <cell r="G162">
            <v>764.75</v>
          </cell>
          <cell r="H162">
            <v>1216.7</v>
          </cell>
          <cell r="I162">
            <v>1216.7</v>
          </cell>
          <cell r="J162">
            <v>936.1</v>
          </cell>
        </row>
        <row r="163">
          <cell r="B163" t="str">
            <v>Tail piece20038.97</v>
          </cell>
          <cell r="C163" t="str">
            <v>Tail piece</v>
          </cell>
          <cell r="D163">
            <v>200</v>
          </cell>
          <cell r="E163">
            <v>38.97</v>
          </cell>
          <cell r="F163" t="str">
            <v>each</v>
          </cell>
          <cell r="G163">
            <v>1295.7525000000001</v>
          </cell>
          <cell r="H163">
            <v>2061.5129999999999</v>
          </cell>
          <cell r="I163">
            <v>2061.5129999999999</v>
          </cell>
          <cell r="J163">
            <v>1586.079</v>
          </cell>
        </row>
        <row r="164">
          <cell r="B164" t="str">
            <v>Tail piece25053</v>
          </cell>
          <cell r="C164" t="str">
            <v>Tail piece</v>
          </cell>
          <cell r="D164">
            <v>250</v>
          </cell>
          <cell r="E164">
            <v>53</v>
          </cell>
          <cell r="F164" t="str">
            <v>each</v>
          </cell>
          <cell r="G164">
            <v>1762.25</v>
          </cell>
          <cell r="H164">
            <v>2803.7</v>
          </cell>
          <cell r="I164">
            <v>2803.7</v>
          </cell>
          <cell r="J164">
            <v>2157.1000000000004</v>
          </cell>
        </row>
        <row r="165">
          <cell r="B165" t="str">
            <v>Tail piece30068</v>
          </cell>
          <cell r="C165" t="str">
            <v>Tail piece</v>
          </cell>
          <cell r="D165">
            <v>300</v>
          </cell>
          <cell r="E165">
            <v>68</v>
          </cell>
          <cell r="F165" t="str">
            <v>each</v>
          </cell>
          <cell r="G165">
            <v>2261</v>
          </cell>
          <cell r="H165">
            <v>3597.2</v>
          </cell>
          <cell r="I165">
            <v>3597.2</v>
          </cell>
          <cell r="J165">
            <v>2767.6000000000004</v>
          </cell>
        </row>
        <row r="166">
          <cell r="B166" t="str">
            <v>Tail piece35089.44</v>
          </cell>
          <cell r="C166" t="str">
            <v>Tail piece</v>
          </cell>
          <cell r="D166">
            <v>350</v>
          </cell>
          <cell r="E166">
            <v>89.44</v>
          </cell>
          <cell r="F166" t="str">
            <v>each</v>
          </cell>
          <cell r="G166">
            <v>2973.88</v>
          </cell>
          <cell r="H166">
            <v>4731.3760000000002</v>
          </cell>
          <cell r="I166">
            <v>4731.3760000000002</v>
          </cell>
          <cell r="J166">
            <v>3640.2080000000001</v>
          </cell>
        </row>
        <row r="167">
          <cell r="B167" t="str">
            <v>Tail piece400108.86</v>
          </cell>
          <cell r="C167" t="str">
            <v>Tail piece</v>
          </cell>
          <cell r="D167">
            <v>400</v>
          </cell>
          <cell r="E167">
            <v>108.86</v>
          </cell>
          <cell r="F167" t="str">
            <v>each</v>
          </cell>
          <cell r="G167">
            <v>3619.5949999999998</v>
          </cell>
          <cell r="H167">
            <v>5758.6939999999995</v>
          </cell>
          <cell r="I167">
            <v>5758.6939999999995</v>
          </cell>
          <cell r="J167">
            <v>4430.6019999999999</v>
          </cell>
        </row>
        <row r="168">
          <cell r="B168" t="str">
            <v>Tail piece450127.62</v>
          </cell>
          <cell r="C168" t="str">
            <v>Tail piece</v>
          </cell>
          <cell r="D168">
            <v>450</v>
          </cell>
          <cell r="E168">
            <v>127.62</v>
          </cell>
          <cell r="F168" t="str">
            <v>each</v>
          </cell>
          <cell r="G168">
            <v>4243.3649999999998</v>
          </cell>
          <cell r="H168">
            <v>6751.098</v>
          </cell>
          <cell r="I168">
            <v>6751.098</v>
          </cell>
          <cell r="J168">
            <v>5194.1340000000009</v>
          </cell>
        </row>
        <row r="169">
          <cell r="B169" t="str">
            <v>Tail piece500151.48</v>
          </cell>
          <cell r="C169" t="str">
            <v>Tail piece</v>
          </cell>
          <cell r="D169">
            <v>500</v>
          </cell>
          <cell r="E169">
            <v>151.47999999999999</v>
          </cell>
          <cell r="F169" t="str">
            <v>each</v>
          </cell>
          <cell r="G169">
            <v>5036.71</v>
          </cell>
          <cell r="H169">
            <v>8013.2919999999995</v>
          </cell>
          <cell r="I169">
            <v>8013.2919999999995</v>
          </cell>
          <cell r="J169">
            <v>6165.2359999999999</v>
          </cell>
        </row>
        <row r="170">
          <cell r="B170" t="str">
            <v>Tail piece600204.11</v>
          </cell>
          <cell r="C170" t="str">
            <v>Tail piece</v>
          </cell>
          <cell r="D170">
            <v>600</v>
          </cell>
          <cell r="E170">
            <v>204.11</v>
          </cell>
          <cell r="F170" t="str">
            <v>each</v>
          </cell>
          <cell r="G170">
            <v>6786.6575000000003</v>
          </cell>
          <cell r="H170">
            <v>10797.419</v>
          </cell>
          <cell r="I170">
            <v>10797.419</v>
          </cell>
          <cell r="J170">
            <v>8307.2770000000019</v>
          </cell>
        </row>
        <row r="171">
          <cell r="B171" t="str">
            <v>Duckfoot bend8021</v>
          </cell>
          <cell r="C171" t="str">
            <v>Duckfoot bend</v>
          </cell>
          <cell r="D171">
            <v>80</v>
          </cell>
          <cell r="E171">
            <v>21</v>
          </cell>
          <cell r="F171" t="str">
            <v>each</v>
          </cell>
          <cell r="G171">
            <v>698.25</v>
          </cell>
          <cell r="H171">
            <v>1110.8999999999999</v>
          </cell>
          <cell r="I171">
            <v>1110.8999999999999</v>
          </cell>
          <cell r="J171">
            <v>854.7</v>
          </cell>
        </row>
        <row r="172">
          <cell r="B172" t="str">
            <v>Duckfoot bend10026</v>
          </cell>
          <cell r="C172" t="str">
            <v>Duckfoot bend</v>
          </cell>
          <cell r="D172">
            <v>100</v>
          </cell>
          <cell r="E172">
            <v>26</v>
          </cell>
          <cell r="F172" t="str">
            <v>each</v>
          </cell>
          <cell r="G172">
            <v>864.5</v>
          </cell>
          <cell r="H172">
            <v>1375.3999999999999</v>
          </cell>
          <cell r="I172">
            <v>1375.3999999999999</v>
          </cell>
          <cell r="J172">
            <v>1058.2</v>
          </cell>
        </row>
        <row r="173">
          <cell r="B173" t="str">
            <v>Duckfoot bend12536</v>
          </cell>
          <cell r="C173" t="str">
            <v>Duckfoot bend</v>
          </cell>
          <cell r="D173">
            <v>125</v>
          </cell>
          <cell r="E173">
            <v>36</v>
          </cell>
          <cell r="F173" t="str">
            <v>each</v>
          </cell>
          <cell r="G173">
            <v>1197</v>
          </cell>
          <cell r="H173">
            <v>1904.3999999999999</v>
          </cell>
          <cell r="I173">
            <v>1904.3999999999999</v>
          </cell>
          <cell r="J173">
            <v>1465.2</v>
          </cell>
        </row>
        <row r="174">
          <cell r="B174" t="str">
            <v>Duckfoot bend15046.97</v>
          </cell>
          <cell r="C174" t="str">
            <v>Duckfoot bend</v>
          </cell>
          <cell r="D174">
            <v>150</v>
          </cell>
          <cell r="E174">
            <v>46.97</v>
          </cell>
          <cell r="F174" t="str">
            <v>each</v>
          </cell>
          <cell r="G174">
            <v>1561.7525000000001</v>
          </cell>
          <cell r="H174">
            <v>2484.7129999999997</v>
          </cell>
          <cell r="I174">
            <v>2484.7129999999997</v>
          </cell>
          <cell r="J174">
            <v>1911.6790000000001</v>
          </cell>
        </row>
        <row r="175">
          <cell r="B175" t="str">
            <v>Duckfoot bend20074</v>
          </cell>
          <cell r="C175" t="str">
            <v>Duckfoot bend</v>
          </cell>
          <cell r="D175">
            <v>200</v>
          </cell>
          <cell r="E175">
            <v>74</v>
          </cell>
          <cell r="F175" t="str">
            <v>each</v>
          </cell>
          <cell r="G175">
            <v>2460.5</v>
          </cell>
          <cell r="H175">
            <v>3914.6</v>
          </cell>
          <cell r="I175">
            <v>3914.6</v>
          </cell>
          <cell r="J175">
            <v>3011.8</v>
          </cell>
        </row>
        <row r="176">
          <cell r="B176" t="str">
            <v>Duckfoot bend250111</v>
          </cell>
          <cell r="C176" t="str">
            <v>Duckfoot bend</v>
          </cell>
          <cell r="D176">
            <v>250</v>
          </cell>
          <cell r="E176">
            <v>111</v>
          </cell>
          <cell r="F176" t="str">
            <v>each</v>
          </cell>
          <cell r="G176">
            <v>3690.75</v>
          </cell>
          <cell r="H176">
            <v>5871.9</v>
          </cell>
          <cell r="I176">
            <v>5871.9</v>
          </cell>
          <cell r="J176">
            <v>4517.7000000000007</v>
          </cell>
        </row>
        <row r="177">
          <cell r="B177" t="str">
            <v>Duckfoot bend300156</v>
          </cell>
          <cell r="C177" t="str">
            <v>Duckfoot bend</v>
          </cell>
          <cell r="D177">
            <v>300</v>
          </cell>
          <cell r="E177">
            <v>156</v>
          </cell>
          <cell r="F177" t="str">
            <v>each</v>
          </cell>
          <cell r="G177">
            <v>5187</v>
          </cell>
          <cell r="H177">
            <v>8252.4</v>
          </cell>
          <cell r="I177">
            <v>8252.4</v>
          </cell>
          <cell r="J177">
            <v>6349.2000000000007</v>
          </cell>
        </row>
        <row r="178">
          <cell r="B178" t="str">
            <v>Duckfoot bend350214</v>
          </cell>
          <cell r="C178" t="str">
            <v>Duckfoot bend</v>
          </cell>
          <cell r="D178">
            <v>350</v>
          </cell>
          <cell r="E178">
            <v>214</v>
          </cell>
          <cell r="F178" t="str">
            <v>each</v>
          </cell>
          <cell r="G178">
            <v>7115.5</v>
          </cell>
          <cell r="H178">
            <v>11320.6</v>
          </cell>
          <cell r="I178">
            <v>11320.6</v>
          </cell>
          <cell r="J178">
            <v>8709.8000000000011</v>
          </cell>
        </row>
        <row r="179">
          <cell r="B179" t="str">
            <v>Duckfoot bend400281</v>
          </cell>
          <cell r="C179" t="str">
            <v>Duckfoot bend</v>
          </cell>
          <cell r="D179">
            <v>400</v>
          </cell>
          <cell r="E179">
            <v>281</v>
          </cell>
          <cell r="F179" t="str">
            <v>each</v>
          </cell>
          <cell r="G179">
            <v>9343.25</v>
          </cell>
          <cell r="H179">
            <v>14864.9</v>
          </cell>
          <cell r="I179">
            <v>14864.9</v>
          </cell>
          <cell r="J179">
            <v>11436.7</v>
          </cell>
        </row>
        <row r="180">
          <cell r="B180" t="str">
            <v>Duckfoot bend450350</v>
          </cell>
          <cell r="C180" t="str">
            <v>Duckfoot bend</v>
          </cell>
          <cell r="D180">
            <v>450</v>
          </cell>
          <cell r="E180">
            <v>350</v>
          </cell>
          <cell r="F180" t="str">
            <v>each</v>
          </cell>
          <cell r="G180">
            <v>11637.5</v>
          </cell>
          <cell r="H180">
            <v>18515</v>
          </cell>
          <cell r="I180">
            <v>18515</v>
          </cell>
          <cell r="J180">
            <v>14245.000000000002</v>
          </cell>
        </row>
        <row r="181">
          <cell r="B181" t="str">
            <v>Duckfoot bend500446</v>
          </cell>
          <cell r="C181" t="str">
            <v>Duckfoot bend</v>
          </cell>
          <cell r="D181">
            <v>500</v>
          </cell>
          <cell r="E181">
            <v>446</v>
          </cell>
          <cell r="F181" t="str">
            <v>each</v>
          </cell>
          <cell r="G181">
            <v>14829.5</v>
          </cell>
          <cell r="H181">
            <v>23593.399999999998</v>
          </cell>
          <cell r="I181">
            <v>23593.399999999998</v>
          </cell>
          <cell r="J181">
            <v>18152.2</v>
          </cell>
        </row>
        <row r="182">
          <cell r="B182" t="str">
            <v>Duckfoot bend600677</v>
          </cell>
          <cell r="C182" t="str">
            <v>Duckfoot bend</v>
          </cell>
          <cell r="D182">
            <v>600</v>
          </cell>
          <cell r="E182">
            <v>677</v>
          </cell>
          <cell r="F182" t="str">
            <v>each</v>
          </cell>
          <cell r="G182">
            <v>22510.25</v>
          </cell>
          <cell r="H182">
            <v>35813.299999999996</v>
          </cell>
          <cell r="I182">
            <v>35813.299999999996</v>
          </cell>
          <cell r="J182">
            <v>27553.9</v>
          </cell>
        </row>
        <row r="183">
          <cell r="B183" t="str">
            <v>Semicircular bend8025.44</v>
          </cell>
          <cell r="C183" t="str">
            <v>Semicircular bend</v>
          </cell>
          <cell r="D183">
            <v>80</v>
          </cell>
          <cell r="E183">
            <v>25.44</v>
          </cell>
          <cell r="F183" t="str">
            <v>each</v>
          </cell>
          <cell r="G183">
            <v>845.88</v>
          </cell>
          <cell r="H183">
            <v>1345.7760000000001</v>
          </cell>
          <cell r="I183">
            <v>1345.7760000000001</v>
          </cell>
          <cell r="J183">
            <v>1035.4080000000001</v>
          </cell>
        </row>
        <row r="184">
          <cell r="B184" t="str">
            <v>Semicircular bend10035.35</v>
          </cell>
          <cell r="C184" t="str">
            <v>Semicircular bend</v>
          </cell>
          <cell r="D184">
            <v>100</v>
          </cell>
          <cell r="E184">
            <v>35.35</v>
          </cell>
          <cell r="F184" t="str">
            <v>each</v>
          </cell>
          <cell r="G184">
            <v>1175.3875</v>
          </cell>
          <cell r="H184">
            <v>1870.0150000000001</v>
          </cell>
          <cell r="I184">
            <v>1870.0150000000001</v>
          </cell>
          <cell r="J184">
            <v>1438.7450000000001</v>
          </cell>
        </row>
        <row r="185">
          <cell r="B185" t="str">
            <v>Semicircular bend12550.8</v>
          </cell>
          <cell r="C185" t="str">
            <v>Semicircular bend</v>
          </cell>
          <cell r="D185">
            <v>125</v>
          </cell>
          <cell r="E185">
            <v>50.8</v>
          </cell>
          <cell r="F185" t="str">
            <v>each</v>
          </cell>
          <cell r="G185">
            <v>1689.1</v>
          </cell>
          <cell r="H185">
            <v>2687.3199999999997</v>
          </cell>
          <cell r="I185">
            <v>2687.3199999999997</v>
          </cell>
          <cell r="J185">
            <v>2067.56</v>
          </cell>
        </row>
        <row r="186">
          <cell r="B186" t="str">
            <v>Semicircular bend15071.12</v>
          </cell>
          <cell r="C186" t="str">
            <v>Semicircular bend</v>
          </cell>
          <cell r="D186">
            <v>150</v>
          </cell>
          <cell r="E186">
            <v>71.12</v>
          </cell>
          <cell r="F186" t="str">
            <v>each</v>
          </cell>
          <cell r="G186">
            <v>2364.7400000000002</v>
          </cell>
          <cell r="H186">
            <v>3762.248</v>
          </cell>
          <cell r="I186">
            <v>3762.248</v>
          </cell>
          <cell r="J186">
            <v>2894.5840000000003</v>
          </cell>
        </row>
        <row r="187">
          <cell r="B187" t="str">
            <v>Semicircular bend200116.85</v>
          </cell>
          <cell r="C187" t="str">
            <v>Semicircular bend</v>
          </cell>
          <cell r="D187">
            <v>200</v>
          </cell>
          <cell r="E187">
            <v>116.85</v>
          </cell>
          <cell r="F187" t="str">
            <v>each</v>
          </cell>
          <cell r="G187">
            <v>3885.2624999999998</v>
          </cell>
          <cell r="H187">
            <v>6181.3649999999998</v>
          </cell>
          <cell r="I187">
            <v>6181.3649999999998</v>
          </cell>
          <cell r="J187">
            <v>4755.7950000000001</v>
          </cell>
        </row>
        <row r="188">
          <cell r="B188" t="str">
            <v>Sluice valve80</v>
          </cell>
          <cell r="C188" t="str">
            <v>Sluice valve</v>
          </cell>
          <cell r="D188">
            <v>80</v>
          </cell>
          <cell r="F188" t="str">
            <v>each</v>
          </cell>
          <cell r="G188">
            <v>3273</v>
          </cell>
          <cell r="H188">
            <v>4255</v>
          </cell>
          <cell r="I188">
            <v>4255</v>
          </cell>
          <cell r="J188">
            <v>4255</v>
          </cell>
        </row>
        <row r="189">
          <cell r="B189" t="str">
            <v>Sluice valve100</v>
          </cell>
          <cell r="C189" t="str">
            <v>Sluice valve</v>
          </cell>
          <cell r="D189">
            <v>100</v>
          </cell>
          <cell r="F189" t="str">
            <v>each</v>
          </cell>
          <cell r="G189">
            <v>4364</v>
          </cell>
          <cell r="H189">
            <v>5673</v>
          </cell>
          <cell r="I189">
            <v>5673</v>
          </cell>
          <cell r="J189">
            <v>5673</v>
          </cell>
        </row>
        <row r="190">
          <cell r="B190" t="str">
            <v>Sluice valve125</v>
          </cell>
          <cell r="C190" t="str">
            <v>Sluice valve</v>
          </cell>
          <cell r="D190">
            <v>125</v>
          </cell>
          <cell r="F190" t="str">
            <v>each</v>
          </cell>
          <cell r="G190">
            <v>5454</v>
          </cell>
          <cell r="H190">
            <v>7090</v>
          </cell>
          <cell r="I190">
            <v>7090</v>
          </cell>
          <cell r="J190">
            <v>7090</v>
          </cell>
        </row>
        <row r="191">
          <cell r="B191" t="str">
            <v>Sluice valve150</v>
          </cell>
          <cell r="C191" t="str">
            <v>Sluice valve</v>
          </cell>
          <cell r="D191">
            <v>150</v>
          </cell>
          <cell r="F191" t="str">
            <v>each</v>
          </cell>
          <cell r="G191">
            <v>6545</v>
          </cell>
          <cell r="H191">
            <v>8509</v>
          </cell>
          <cell r="I191">
            <v>8509</v>
          </cell>
          <cell r="J191">
            <v>8509</v>
          </cell>
        </row>
        <row r="192">
          <cell r="B192" t="str">
            <v>Sluice valve200</v>
          </cell>
          <cell r="C192" t="str">
            <v>Sluice valve</v>
          </cell>
          <cell r="D192">
            <v>200</v>
          </cell>
          <cell r="F192" t="str">
            <v>each</v>
          </cell>
          <cell r="G192">
            <v>11472</v>
          </cell>
          <cell r="H192">
            <v>14914</v>
          </cell>
          <cell r="I192">
            <v>14914</v>
          </cell>
          <cell r="J192">
            <v>14914</v>
          </cell>
        </row>
        <row r="193">
          <cell r="B193" t="str">
            <v>Sluice valve250</v>
          </cell>
          <cell r="C193" t="str">
            <v>Sluice valve</v>
          </cell>
          <cell r="D193">
            <v>250</v>
          </cell>
          <cell r="F193" t="str">
            <v>each</v>
          </cell>
          <cell r="G193">
            <v>16226</v>
          </cell>
          <cell r="H193">
            <v>21094</v>
          </cell>
          <cell r="I193">
            <v>21094</v>
          </cell>
          <cell r="J193">
            <v>21094</v>
          </cell>
        </row>
        <row r="194">
          <cell r="B194" t="str">
            <v>Sluice valve300</v>
          </cell>
          <cell r="C194" t="str">
            <v>Sluice valve</v>
          </cell>
          <cell r="D194">
            <v>300</v>
          </cell>
          <cell r="F194" t="str">
            <v>each</v>
          </cell>
          <cell r="G194">
            <v>22274</v>
          </cell>
          <cell r="H194">
            <v>28956</v>
          </cell>
          <cell r="I194">
            <v>28956</v>
          </cell>
          <cell r="J194">
            <v>28956</v>
          </cell>
        </row>
        <row r="195">
          <cell r="B195" t="str">
            <v>Sluice valve350</v>
          </cell>
          <cell r="C195" t="str">
            <v>Sluice valve</v>
          </cell>
          <cell r="D195">
            <v>350</v>
          </cell>
          <cell r="F195" t="str">
            <v>each</v>
          </cell>
          <cell r="G195">
            <v>50087</v>
          </cell>
          <cell r="H195">
            <v>71629</v>
          </cell>
          <cell r="I195">
            <v>71629</v>
          </cell>
          <cell r="J195">
            <v>71629</v>
          </cell>
        </row>
        <row r="196">
          <cell r="B196" t="str">
            <v>Sluice valve400</v>
          </cell>
          <cell r="C196" t="str">
            <v>Sluice valve</v>
          </cell>
          <cell r="D196">
            <v>400</v>
          </cell>
          <cell r="F196" t="str">
            <v>each</v>
          </cell>
          <cell r="G196">
            <v>59372</v>
          </cell>
          <cell r="H196">
            <v>89548</v>
          </cell>
          <cell r="I196">
            <v>89548</v>
          </cell>
          <cell r="J196">
            <v>89548</v>
          </cell>
        </row>
        <row r="197">
          <cell r="B197" t="str">
            <v>Sluice valve450</v>
          </cell>
          <cell r="C197" t="str">
            <v>Sluice valve</v>
          </cell>
          <cell r="D197">
            <v>450</v>
          </cell>
          <cell r="F197" t="str">
            <v>each</v>
          </cell>
          <cell r="G197">
            <v>74549</v>
          </cell>
          <cell r="H197">
            <v>112411</v>
          </cell>
          <cell r="I197">
            <v>112411</v>
          </cell>
          <cell r="J197">
            <v>112411</v>
          </cell>
        </row>
        <row r="198">
          <cell r="B198" t="str">
            <v>Sluice valve500</v>
          </cell>
          <cell r="C198" t="str">
            <v>Sluice valve</v>
          </cell>
          <cell r="D198">
            <v>500</v>
          </cell>
          <cell r="F198" t="str">
            <v>each</v>
          </cell>
          <cell r="G198">
            <v>85525</v>
          </cell>
          <cell r="H198">
            <v>129168</v>
          </cell>
          <cell r="I198">
            <v>129168</v>
          </cell>
          <cell r="J198">
            <v>129168</v>
          </cell>
        </row>
        <row r="199">
          <cell r="B199" t="str">
            <v>Sluice valve600</v>
          </cell>
          <cell r="C199" t="str">
            <v>Sluice valve</v>
          </cell>
          <cell r="D199">
            <v>600</v>
          </cell>
          <cell r="F199" t="str">
            <v>each</v>
          </cell>
          <cell r="G199">
            <v>125270</v>
          </cell>
          <cell r="H199">
            <v>191519</v>
          </cell>
          <cell r="I199">
            <v>191519</v>
          </cell>
          <cell r="J199">
            <v>191519</v>
          </cell>
        </row>
        <row r="200">
          <cell r="B200" t="str">
            <v>MTAs63mm</v>
          </cell>
          <cell r="C200" t="str">
            <v>MTAs</v>
          </cell>
          <cell r="D200" t="str">
            <v>63mm</v>
          </cell>
          <cell r="E200" t="str">
            <v>PVC</v>
          </cell>
          <cell r="F200" t="str">
            <v>each</v>
          </cell>
          <cell r="G200">
            <v>50</v>
          </cell>
          <cell r="H200">
            <v>58</v>
          </cell>
          <cell r="I200">
            <v>67</v>
          </cell>
        </row>
        <row r="201">
          <cell r="B201" t="str">
            <v>MTAs75mm</v>
          </cell>
          <cell r="C201" t="str">
            <v>MTAs</v>
          </cell>
          <cell r="D201" t="str">
            <v>75mm</v>
          </cell>
          <cell r="E201" t="str">
            <v>PVC</v>
          </cell>
          <cell r="F201" t="str">
            <v>each</v>
          </cell>
          <cell r="G201">
            <v>70</v>
          </cell>
          <cell r="H201">
            <v>81</v>
          </cell>
          <cell r="I201">
            <v>93</v>
          </cell>
        </row>
        <row r="202">
          <cell r="B202" t="str">
            <v>MTAs90mm</v>
          </cell>
          <cell r="C202" t="str">
            <v>MTAs</v>
          </cell>
          <cell r="D202" t="str">
            <v>90mm</v>
          </cell>
          <cell r="E202" t="str">
            <v>PVC</v>
          </cell>
          <cell r="F202" t="str">
            <v>each</v>
          </cell>
          <cell r="G202">
            <v>90</v>
          </cell>
          <cell r="H202">
            <v>104</v>
          </cell>
          <cell r="I202">
            <v>120</v>
          </cell>
        </row>
        <row r="203">
          <cell r="B203" t="str">
            <v>MTAs110mm</v>
          </cell>
          <cell r="C203" t="str">
            <v>MTAs</v>
          </cell>
          <cell r="D203" t="str">
            <v>110mm</v>
          </cell>
          <cell r="E203" t="str">
            <v>PVC</v>
          </cell>
          <cell r="F203" t="str">
            <v>each</v>
          </cell>
          <cell r="G203">
            <v>100</v>
          </cell>
          <cell r="H203">
            <v>115</v>
          </cell>
          <cell r="I203">
            <v>132</v>
          </cell>
        </row>
        <row r="204">
          <cell r="B204" t="str">
            <v>MTAs125mm</v>
          </cell>
          <cell r="C204" t="str">
            <v>MTAs</v>
          </cell>
          <cell r="D204" t="str">
            <v>125mm</v>
          </cell>
          <cell r="E204" t="str">
            <v>PVC</v>
          </cell>
          <cell r="F204" t="str">
            <v>each</v>
          </cell>
          <cell r="G204">
            <v>142</v>
          </cell>
          <cell r="H204">
            <v>163</v>
          </cell>
          <cell r="I204">
            <v>187</v>
          </cell>
        </row>
        <row r="205">
          <cell r="B205" t="str">
            <v>MTAs140mm</v>
          </cell>
          <cell r="C205" t="str">
            <v>MTAs</v>
          </cell>
          <cell r="D205" t="str">
            <v>140mm</v>
          </cell>
          <cell r="E205" t="str">
            <v>PVC</v>
          </cell>
          <cell r="F205" t="str">
            <v>each</v>
          </cell>
          <cell r="G205">
            <v>165</v>
          </cell>
          <cell r="H205">
            <v>190</v>
          </cell>
          <cell r="I205">
            <v>219</v>
          </cell>
        </row>
        <row r="206">
          <cell r="B206" t="str">
            <v>MTAs160mm</v>
          </cell>
          <cell r="C206" t="str">
            <v>MTAs</v>
          </cell>
          <cell r="D206" t="str">
            <v>160mm</v>
          </cell>
          <cell r="E206" t="str">
            <v>PVC</v>
          </cell>
          <cell r="F206" t="str">
            <v>each</v>
          </cell>
          <cell r="G206">
            <v>188</v>
          </cell>
          <cell r="H206">
            <v>216</v>
          </cell>
          <cell r="I206">
            <v>248</v>
          </cell>
        </row>
        <row r="207">
          <cell r="B207" t="str">
            <v>MTAs180mm</v>
          </cell>
          <cell r="C207" t="str">
            <v>MTAs</v>
          </cell>
          <cell r="D207" t="str">
            <v>180mm</v>
          </cell>
          <cell r="E207" t="str">
            <v>PVC</v>
          </cell>
          <cell r="F207" t="str">
            <v>each</v>
          </cell>
          <cell r="G207">
            <v>220</v>
          </cell>
          <cell r="H207">
            <v>253</v>
          </cell>
          <cell r="I207">
            <v>291</v>
          </cell>
        </row>
        <row r="208">
          <cell r="B208" t="str">
            <v>MTAs200mm</v>
          </cell>
          <cell r="C208" t="str">
            <v>MTAs</v>
          </cell>
          <cell r="D208" t="str">
            <v>200mm</v>
          </cell>
          <cell r="E208" t="str">
            <v>PVC</v>
          </cell>
          <cell r="F208" t="str">
            <v>each</v>
          </cell>
          <cell r="G208">
            <v>260</v>
          </cell>
          <cell r="H208">
            <v>299</v>
          </cell>
          <cell r="I208">
            <v>344</v>
          </cell>
        </row>
        <row r="209">
          <cell r="B209" t="str">
            <v>MTAs225mm</v>
          </cell>
          <cell r="C209" t="str">
            <v>MTAs</v>
          </cell>
          <cell r="D209" t="str">
            <v>225mm</v>
          </cell>
          <cell r="E209" t="str">
            <v>PVC</v>
          </cell>
          <cell r="F209" t="str">
            <v>each</v>
          </cell>
          <cell r="G209">
            <v>280</v>
          </cell>
          <cell r="H209">
            <v>322</v>
          </cell>
          <cell r="I209">
            <v>370</v>
          </cell>
        </row>
        <row r="210">
          <cell r="B210" t="str">
            <v>MTAs250mm</v>
          </cell>
          <cell r="C210" t="str">
            <v>MTAs</v>
          </cell>
          <cell r="D210" t="str">
            <v>250mm</v>
          </cell>
          <cell r="E210" t="str">
            <v>PVC</v>
          </cell>
          <cell r="F210" t="str">
            <v>each</v>
          </cell>
          <cell r="G210">
            <v>340</v>
          </cell>
          <cell r="H210">
            <v>391</v>
          </cell>
          <cell r="I210">
            <v>450</v>
          </cell>
        </row>
        <row r="211">
          <cell r="B211" t="str">
            <v>MTAs280mm</v>
          </cell>
          <cell r="C211" t="str">
            <v>MTAs</v>
          </cell>
          <cell r="D211" t="str">
            <v>280mm</v>
          </cell>
          <cell r="E211" t="str">
            <v>PVC</v>
          </cell>
          <cell r="F211" t="str">
            <v>each</v>
          </cell>
          <cell r="G211">
            <v>380</v>
          </cell>
          <cell r="H211">
            <v>437</v>
          </cell>
          <cell r="I211">
            <v>503</v>
          </cell>
        </row>
        <row r="212">
          <cell r="B212" t="str">
            <v>MTAs315mm</v>
          </cell>
          <cell r="C212" t="str">
            <v>MTAs</v>
          </cell>
          <cell r="D212" t="str">
            <v>315mm</v>
          </cell>
          <cell r="E212" t="str">
            <v>PVC</v>
          </cell>
          <cell r="F212" t="str">
            <v>each</v>
          </cell>
          <cell r="G212">
            <v>420</v>
          </cell>
          <cell r="H212">
            <v>483</v>
          </cell>
          <cell r="I212">
            <v>555</v>
          </cell>
        </row>
        <row r="213">
          <cell r="B213" t="str">
            <v>MS threaded flanges63mm</v>
          </cell>
          <cell r="C213" t="str">
            <v>MS threaded flanges</v>
          </cell>
          <cell r="D213" t="str">
            <v>63mm</v>
          </cell>
          <cell r="E213" t="str">
            <v>PVC</v>
          </cell>
          <cell r="F213" t="str">
            <v>each</v>
          </cell>
          <cell r="G213">
            <v>296</v>
          </cell>
          <cell r="H213">
            <v>340</v>
          </cell>
          <cell r="I213">
            <v>391</v>
          </cell>
        </row>
        <row r="214">
          <cell r="B214" t="str">
            <v>MS threaded flanges75mm</v>
          </cell>
          <cell r="C214" t="str">
            <v>MS threaded flanges</v>
          </cell>
          <cell r="D214" t="str">
            <v>75mm</v>
          </cell>
          <cell r="E214" t="str">
            <v>PVC</v>
          </cell>
          <cell r="F214" t="str">
            <v>each</v>
          </cell>
          <cell r="G214">
            <v>296</v>
          </cell>
          <cell r="H214">
            <v>340</v>
          </cell>
          <cell r="I214">
            <v>391</v>
          </cell>
        </row>
        <row r="215">
          <cell r="B215" t="str">
            <v>MS threaded flanges90mm</v>
          </cell>
          <cell r="C215" t="str">
            <v>MS threaded flanges</v>
          </cell>
          <cell r="D215" t="str">
            <v>90mm</v>
          </cell>
          <cell r="E215" t="str">
            <v>PVC</v>
          </cell>
          <cell r="F215" t="str">
            <v>each</v>
          </cell>
          <cell r="G215">
            <v>296</v>
          </cell>
          <cell r="H215">
            <v>340</v>
          </cell>
          <cell r="I215">
            <v>391</v>
          </cell>
        </row>
        <row r="216">
          <cell r="B216" t="str">
            <v>MS threaded flanges110mm</v>
          </cell>
          <cell r="C216" t="str">
            <v>MS threaded flanges</v>
          </cell>
          <cell r="D216" t="str">
            <v>110mm</v>
          </cell>
          <cell r="E216" t="str">
            <v>PVC</v>
          </cell>
          <cell r="F216" t="str">
            <v>each</v>
          </cell>
          <cell r="G216">
            <v>360</v>
          </cell>
          <cell r="H216">
            <v>414</v>
          </cell>
          <cell r="I216">
            <v>476</v>
          </cell>
        </row>
        <row r="217">
          <cell r="B217" t="str">
            <v>MS threaded flanges125mm</v>
          </cell>
          <cell r="C217" t="str">
            <v>MS threaded flanges</v>
          </cell>
          <cell r="D217" t="str">
            <v>125mm</v>
          </cell>
          <cell r="E217" t="str">
            <v>PVC</v>
          </cell>
          <cell r="F217" t="str">
            <v>each</v>
          </cell>
          <cell r="G217">
            <v>484</v>
          </cell>
          <cell r="H217">
            <v>557</v>
          </cell>
          <cell r="I217">
            <v>641</v>
          </cell>
        </row>
        <row r="218">
          <cell r="B218" t="str">
            <v>MS threaded flanges140mm</v>
          </cell>
          <cell r="C218" t="str">
            <v>MS threaded flanges</v>
          </cell>
          <cell r="D218" t="str">
            <v>140mm</v>
          </cell>
          <cell r="E218" t="str">
            <v>PVC</v>
          </cell>
          <cell r="F218" t="str">
            <v>each</v>
          </cell>
          <cell r="G218">
            <v>564</v>
          </cell>
          <cell r="H218">
            <v>649</v>
          </cell>
          <cell r="I218">
            <v>746</v>
          </cell>
        </row>
        <row r="219">
          <cell r="B219" t="str">
            <v>MS threaded flanges160mm</v>
          </cell>
          <cell r="C219" t="str">
            <v>MS threaded flanges</v>
          </cell>
          <cell r="D219" t="str">
            <v>160mm</v>
          </cell>
          <cell r="E219" t="str">
            <v>PVC</v>
          </cell>
          <cell r="F219" t="str">
            <v>each</v>
          </cell>
          <cell r="G219">
            <v>564</v>
          </cell>
          <cell r="H219">
            <v>649</v>
          </cell>
          <cell r="I219">
            <v>746</v>
          </cell>
        </row>
        <row r="220">
          <cell r="B220" t="str">
            <v>MS threaded flanges180mm</v>
          </cell>
          <cell r="C220" t="str">
            <v>MS threaded flanges</v>
          </cell>
          <cell r="D220" t="str">
            <v>180mm</v>
          </cell>
          <cell r="E220" t="str">
            <v>PVC</v>
          </cell>
          <cell r="F220" t="str">
            <v>each</v>
          </cell>
          <cell r="G220">
            <v>764</v>
          </cell>
          <cell r="H220">
            <v>879</v>
          </cell>
          <cell r="I220">
            <v>1011</v>
          </cell>
        </row>
        <row r="221">
          <cell r="B221" t="str">
            <v>MS threaded flanges200mm</v>
          </cell>
          <cell r="C221" t="str">
            <v>MS threaded flanges</v>
          </cell>
          <cell r="D221" t="str">
            <v>200mm</v>
          </cell>
          <cell r="E221" t="str">
            <v>PVC</v>
          </cell>
          <cell r="F221" t="str">
            <v>each</v>
          </cell>
          <cell r="G221">
            <v>780</v>
          </cell>
          <cell r="H221">
            <v>897</v>
          </cell>
          <cell r="I221">
            <v>1032</v>
          </cell>
        </row>
        <row r="222">
          <cell r="B222" t="str">
            <v>MS threaded flanges225mm</v>
          </cell>
          <cell r="C222" t="str">
            <v>MS threaded flanges</v>
          </cell>
          <cell r="D222" t="str">
            <v>225mm</v>
          </cell>
          <cell r="E222" t="str">
            <v>PVC</v>
          </cell>
          <cell r="F222" t="str">
            <v>each</v>
          </cell>
          <cell r="G222">
            <v>825</v>
          </cell>
          <cell r="H222">
            <v>949</v>
          </cell>
          <cell r="I222">
            <v>1091</v>
          </cell>
        </row>
        <row r="223">
          <cell r="B223" t="str">
            <v>MS threaded flanges250mm</v>
          </cell>
          <cell r="C223" t="str">
            <v>MS threaded flanges</v>
          </cell>
          <cell r="D223" t="str">
            <v>250mm</v>
          </cell>
          <cell r="E223" t="str">
            <v>PVC</v>
          </cell>
          <cell r="F223" t="str">
            <v>each</v>
          </cell>
          <cell r="G223">
            <v>840</v>
          </cell>
          <cell r="H223">
            <v>966</v>
          </cell>
          <cell r="I223">
            <v>1111</v>
          </cell>
        </row>
        <row r="224">
          <cell r="B224" t="str">
            <v>MS threaded flanges280mm</v>
          </cell>
          <cell r="C224" t="str">
            <v>MS threaded flanges</v>
          </cell>
          <cell r="D224" t="str">
            <v>280mm</v>
          </cell>
          <cell r="E224" t="str">
            <v>PVC</v>
          </cell>
          <cell r="F224" t="str">
            <v>each</v>
          </cell>
          <cell r="G224">
            <v>860</v>
          </cell>
          <cell r="H224">
            <v>989</v>
          </cell>
          <cell r="I224">
            <v>1137</v>
          </cell>
        </row>
        <row r="225">
          <cell r="B225" t="str">
            <v>MS threaded flanges315mm</v>
          </cell>
          <cell r="C225" t="str">
            <v>MS threaded flanges</v>
          </cell>
          <cell r="D225" t="str">
            <v>315mm</v>
          </cell>
          <cell r="E225" t="str">
            <v>PVC</v>
          </cell>
          <cell r="F225" t="str">
            <v>each</v>
          </cell>
          <cell r="G225">
            <v>860</v>
          </cell>
          <cell r="H225">
            <v>989</v>
          </cell>
          <cell r="I225">
            <v>1137</v>
          </cell>
        </row>
        <row r="226">
          <cell r="B226" t="str">
            <v>Jointing charges-Main line63mmPVC</v>
          </cell>
          <cell r="C226" t="str">
            <v>Jointing charges-Main line</v>
          </cell>
          <cell r="D226" t="str">
            <v>63mm</v>
          </cell>
          <cell r="E226" t="str">
            <v>PVC</v>
          </cell>
          <cell r="F226" t="str">
            <v>each</v>
          </cell>
          <cell r="G226">
            <v>147.16</v>
          </cell>
          <cell r="H226">
            <v>147.16</v>
          </cell>
          <cell r="I226">
            <v>147.16</v>
          </cell>
        </row>
        <row r="227">
          <cell r="B227" t="str">
            <v>Jointing charges-Main line75mmPVC</v>
          </cell>
          <cell r="C227" t="str">
            <v>Jointing charges-Main line</v>
          </cell>
          <cell r="D227" t="str">
            <v>75mm</v>
          </cell>
          <cell r="E227" t="str">
            <v>PVC</v>
          </cell>
          <cell r="F227" t="str">
            <v>each</v>
          </cell>
          <cell r="G227">
            <v>147.16</v>
          </cell>
          <cell r="H227">
            <v>147.16</v>
          </cell>
          <cell r="I227">
            <v>147.16</v>
          </cell>
        </row>
        <row r="228">
          <cell r="B228" t="str">
            <v>Jointing charges-Main line90mmPVC</v>
          </cell>
          <cell r="C228" t="str">
            <v>Jointing charges-Main line</v>
          </cell>
          <cell r="D228" t="str">
            <v>90mm</v>
          </cell>
          <cell r="E228" t="str">
            <v>PVC</v>
          </cell>
          <cell r="F228" t="str">
            <v>each</v>
          </cell>
          <cell r="G228">
            <v>147.16</v>
          </cell>
          <cell r="H228">
            <v>147.16</v>
          </cell>
          <cell r="I228">
            <v>147.16</v>
          </cell>
        </row>
        <row r="229">
          <cell r="B229" t="str">
            <v>Jointing charges-Main line110mmPVC</v>
          </cell>
          <cell r="C229" t="str">
            <v>Jointing charges-Main line</v>
          </cell>
          <cell r="D229" t="str">
            <v>110mm</v>
          </cell>
          <cell r="E229" t="str">
            <v>PVC</v>
          </cell>
          <cell r="F229" t="str">
            <v>each</v>
          </cell>
          <cell r="G229">
            <v>264.36</v>
          </cell>
          <cell r="H229">
            <v>264.36</v>
          </cell>
          <cell r="I229">
            <v>264.36</v>
          </cell>
        </row>
        <row r="230">
          <cell r="B230" t="str">
            <v>Jointing charges-Main line125mmPVC</v>
          </cell>
          <cell r="C230" t="str">
            <v>Jointing charges-Main line</v>
          </cell>
          <cell r="D230" t="str">
            <v>125mm</v>
          </cell>
          <cell r="E230" t="str">
            <v>PVC</v>
          </cell>
          <cell r="F230" t="str">
            <v>each</v>
          </cell>
          <cell r="G230">
            <v>276.5</v>
          </cell>
          <cell r="H230">
            <v>276.5</v>
          </cell>
          <cell r="I230">
            <v>276.5</v>
          </cell>
        </row>
        <row r="231">
          <cell r="B231" t="str">
            <v>Jointing charges-Main line140mmPVC</v>
          </cell>
          <cell r="C231" t="str">
            <v>Jointing charges-Main line</v>
          </cell>
          <cell r="D231" t="str">
            <v>140mm</v>
          </cell>
          <cell r="E231" t="str">
            <v>PVC</v>
          </cell>
          <cell r="F231" t="str">
            <v>each</v>
          </cell>
          <cell r="G231">
            <v>364.94</v>
          </cell>
          <cell r="H231">
            <v>364.94</v>
          </cell>
          <cell r="I231">
            <v>364.94</v>
          </cell>
        </row>
        <row r="232">
          <cell r="B232" t="str">
            <v>Jointing charges-Main line160mmPVC</v>
          </cell>
          <cell r="C232" t="str">
            <v>Jointing charges-Main line</v>
          </cell>
          <cell r="D232" t="str">
            <v>160mm</v>
          </cell>
          <cell r="E232" t="str">
            <v>PVC</v>
          </cell>
          <cell r="F232" t="str">
            <v>each</v>
          </cell>
          <cell r="G232">
            <v>364.94</v>
          </cell>
          <cell r="H232">
            <v>364.94</v>
          </cell>
          <cell r="I232">
            <v>364.94</v>
          </cell>
        </row>
        <row r="233">
          <cell r="B233" t="str">
            <v>Jointing charges-Main line180mmPVC</v>
          </cell>
          <cell r="C233" t="str">
            <v>Jointing charges-Main line</v>
          </cell>
          <cell r="D233" t="str">
            <v>180mm</v>
          </cell>
          <cell r="E233" t="str">
            <v>PVC</v>
          </cell>
          <cell r="F233" t="str">
            <v>each</v>
          </cell>
          <cell r="G233">
            <v>364.94</v>
          </cell>
          <cell r="H233">
            <v>364.94</v>
          </cell>
          <cell r="I233">
            <v>364.94</v>
          </cell>
        </row>
        <row r="234">
          <cell r="B234" t="str">
            <v>Jointing charges-Main line200mmPVC</v>
          </cell>
          <cell r="C234" t="str">
            <v>Jointing charges-Main line</v>
          </cell>
          <cell r="D234" t="str">
            <v>200mm</v>
          </cell>
          <cell r="E234" t="str">
            <v>PVC</v>
          </cell>
          <cell r="F234" t="str">
            <v>each</v>
          </cell>
          <cell r="G234">
            <v>387.88</v>
          </cell>
          <cell r="H234">
            <v>387.88</v>
          </cell>
          <cell r="I234">
            <v>387.88</v>
          </cell>
        </row>
        <row r="235">
          <cell r="B235" t="str">
            <v>Jointing charges-Main line225mmPVC</v>
          </cell>
          <cell r="C235" t="str">
            <v>Jointing charges-Main line</v>
          </cell>
          <cell r="D235" t="str">
            <v>225mm</v>
          </cell>
          <cell r="E235" t="str">
            <v>PVC</v>
          </cell>
          <cell r="F235" t="str">
            <v>each</v>
          </cell>
          <cell r="G235">
            <v>387.88</v>
          </cell>
          <cell r="H235">
            <v>387.88</v>
          </cell>
          <cell r="I235">
            <v>387.88</v>
          </cell>
        </row>
        <row r="236">
          <cell r="B236" t="str">
            <v>Jointing charges-Main line250mmPVC</v>
          </cell>
          <cell r="C236" t="str">
            <v>Jointing charges-Main line</v>
          </cell>
          <cell r="D236" t="str">
            <v>250mm</v>
          </cell>
          <cell r="E236" t="str">
            <v>PVC</v>
          </cell>
          <cell r="F236" t="str">
            <v>each</v>
          </cell>
          <cell r="G236">
            <v>567.64</v>
          </cell>
          <cell r="H236">
            <v>567.64</v>
          </cell>
          <cell r="I236">
            <v>567.64</v>
          </cell>
        </row>
        <row r="237">
          <cell r="B237" t="str">
            <v>Jointing charges-Main line280mmPVC</v>
          </cell>
          <cell r="C237" t="str">
            <v>Jointing charges-Main line</v>
          </cell>
          <cell r="D237" t="str">
            <v>280mm</v>
          </cell>
          <cell r="E237" t="str">
            <v>PVC</v>
          </cell>
          <cell r="F237" t="str">
            <v>each</v>
          </cell>
          <cell r="G237">
            <v>567.64</v>
          </cell>
          <cell r="H237">
            <v>567.64</v>
          </cell>
          <cell r="I237">
            <v>567.64</v>
          </cell>
        </row>
        <row r="238">
          <cell r="B238" t="str">
            <v>Jointing charges-Main line315mmPVC</v>
          </cell>
          <cell r="C238" t="str">
            <v>Jointing charges-Main line</v>
          </cell>
          <cell r="D238" t="str">
            <v>315mm</v>
          </cell>
          <cell r="E238" t="str">
            <v>PVC</v>
          </cell>
          <cell r="F238" t="str">
            <v>each</v>
          </cell>
          <cell r="G238">
            <v>602.08000000000004</v>
          </cell>
          <cell r="H238">
            <v>602.08000000000004</v>
          </cell>
          <cell r="I238">
            <v>602.08000000000004</v>
          </cell>
        </row>
        <row r="239">
          <cell r="B239" t="str">
            <v>Jointing charges-Air valve63mmPVC</v>
          </cell>
          <cell r="C239" t="str">
            <v>Jointing charges-Air valve</v>
          </cell>
          <cell r="D239" t="str">
            <v>63mm</v>
          </cell>
          <cell r="E239" t="str">
            <v>PVC</v>
          </cell>
          <cell r="F239" t="str">
            <v>each</v>
          </cell>
          <cell r="G239">
            <v>46.06</v>
          </cell>
          <cell r="H239">
            <v>46.06</v>
          </cell>
          <cell r="I239">
            <v>46.06</v>
          </cell>
        </row>
        <row r="240">
          <cell r="B240" t="str">
            <v>Jointing charges-Air valve75mmPVC</v>
          </cell>
          <cell r="C240" t="str">
            <v>Jointing charges-Air valve</v>
          </cell>
          <cell r="D240" t="str">
            <v>75mm</v>
          </cell>
          <cell r="E240" t="str">
            <v>PVC</v>
          </cell>
          <cell r="F240" t="str">
            <v>each</v>
          </cell>
          <cell r="G240">
            <v>46.06</v>
          </cell>
          <cell r="H240">
            <v>46.06</v>
          </cell>
          <cell r="I240">
            <v>46.06</v>
          </cell>
        </row>
        <row r="241">
          <cell r="B241" t="str">
            <v>Jointing charges-Air valve90mmPVC</v>
          </cell>
          <cell r="C241" t="str">
            <v>Jointing charges-Air valve</v>
          </cell>
          <cell r="D241" t="str">
            <v>90mm</v>
          </cell>
          <cell r="E241" t="str">
            <v>PVC</v>
          </cell>
          <cell r="F241" t="str">
            <v>each</v>
          </cell>
          <cell r="G241">
            <v>46.06</v>
          </cell>
          <cell r="H241">
            <v>46.06</v>
          </cell>
          <cell r="I241">
            <v>46.06</v>
          </cell>
        </row>
        <row r="242">
          <cell r="B242" t="str">
            <v>Jointing charges-Air valve110mmPVC</v>
          </cell>
          <cell r="C242" t="str">
            <v>Jointing charges-Air valve</v>
          </cell>
          <cell r="D242" t="str">
            <v>110mm</v>
          </cell>
          <cell r="E242" t="str">
            <v>PVC</v>
          </cell>
          <cell r="F242" t="str">
            <v>each</v>
          </cell>
          <cell r="G242">
            <v>46.06</v>
          </cell>
          <cell r="H242">
            <v>46.06</v>
          </cell>
          <cell r="I242">
            <v>46.06</v>
          </cell>
        </row>
        <row r="243">
          <cell r="B243" t="str">
            <v>Jointing charges-Air valve125mmPVC</v>
          </cell>
          <cell r="C243" t="str">
            <v>Jointing charges-Air valve</v>
          </cell>
          <cell r="D243" t="str">
            <v>125mm</v>
          </cell>
          <cell r="E243" t="str">
            <v>PVC</v>
          </cell>
          <cell r="F243" t="str">
            <v>each</v>
          </cell>
          <cell r="G243">
            <v>71.89</v>
          </cell>
          <cell r="H243">
            <v>71.89</v>
          </cell>
          <cell r="I243">
            <v>71.89</v>
          </cell>
        </row>
        <row r="244">
          <cell r="B244" t="str">
            <v>Jointing charges-Air valve140mmPVC</v>
          </cell>
          <cell r="C244" t="str">
            <v>Jointing charges-Air valve</v>
          </cell>
          <cell r="D244" t="str">
            <v>140mm</v>
          </cell>
          <cell r="E244" t="str">
            <v>PVC</v>
          </cell>
          <cell r="F244" t="str">
            <v>each</v>
          </cell>
          <cell r="G244">
            <v>71.89</v>
          </cell>
          <cell r="H244">
            <v>71.89</v>
          </cell>
          <cell r="I244">
            <v>71.89</v>
          </cell>
        </row>
        <row r="245">
          <cell r="B245" t="str">
            <v>Jointing charges-Air valve160mmPVC</v>
          </cell>
          <cell r="C245" t="str">
            <v>Jointing charges-Air valve</v>
          </cell>
          <cell r="D245" t="str">
            <v>160mm</v>
          </cell>
          <cell r="E245" t="str">
            <v>PVC</v>
          </cell>
          <cell r="F245" t="str">
            <v>each</v>
          </cell>
          <cell r="G245">
            <v>71.89</v>
          </cell>
          <cell r="H245">
            <v>71.89</v>
          </cell>
          <cell r="I245">
            <v>71.89</v>
          </cell>
        </row>
        <row r="246">
          <cell r="B246" t="str">
            <v>Jointing charges-Air valve180mmPVC</v>
          </cell>
          <cell r="C246" t="str">
            <v>Jointing charges-Air valve</v>
          </cell>
          <cell r="D246" t="str">
            <v>180mm</v>
          </cell>
          <cell r="E246" t="str">
            <v>PVC</v>
          </cell>
          <cell r="F246" t="str">
            <v>each</v>
          </cell>
          <cell r="G246">
            <v>71.89</v>
          </cell>
          <cell r="H246">
            <v>71.89</v>
          </cell>
          <cell r="I246">
            <v>71.89</v>
          </cell>
        </row>
        <row r="247">
          <cell r="B247" t="str">
            <v>Jointing charges-Air valve200mmPVC</v>
          </cell>
          <cell r="C247" t="str">
            <v>Jointing charges-Air valve</v>
          </cell>
          <cell r="D247" t="str">
            <v>200mm</v>
          </cell>
          <cell r="E247" t="str">
            <v>PVC</v>
          </cell>
          <cell r="F247" t="str">
            <v>each</v>
          </cell>
          <cell r="G247">
            <v>71.89</v>
          </cell>
          <cell r="H247">
            <v>71.89</v>
          </cell>
          <cell r="I247">
            <v>71.89</v>
          </cell>
        </row>
        <row r="248">
          <cell r="B248" t="str">
            <v>Jointing charges-Air valve225mmPVC</v>
          </cell>
          <cell r="C248" t="str">
            <v>Jointing charges-Air valve</v>
          </cell>
          <cell r="D248" t="str">
            <v>225mm</v>
          </cell>
          <cell r="E248" t="str">
            <v>PVC</v>
          </cell>
          <cell r="F248" t="str">
            <v>each</v>
          </cell>
          <cell r="G248">
            <v>71.89</v>
          </cell>
          <cell r="H248">
            <v>71.89</v>
          </cell>
          <cell r="I248">
            <v>71.89</v>
          </cell>
        </row>
        <row r="249">
          <cell r="B249" t="str">
            <v>Jointing charges-Air valve250mmPVC</v>
          </cell>
          <cell r="C249" t="str">
            <v>Jointing charges-Air valve</v>
          </cell>
          <cell r="D249" t="str">
            <v>250mm</v>
          </cell>
          <cell r="E249" t="str">
            <v>PVC</v>
          </cell>
          <cell r="F249" t="str">
            <v>each</v>
          </cell>
          <cell r="G249">
            <v>73.58</v>
          </cell>
          <cell r="H249">
            <v>73.58</v>
          </cell>
          <cell r="I249">
            <v>73.58</v>
          </cell>
        </row>
        <row r="250">
          <cell r="B250" t="str">
            <v>Jointing charges-Air valve280mmPVC</v>
          </cell>
          <cell r="C250" t="str">
            <v>Jointing charges-Air valve</v>
          </cell>
          <cell r="D250" t="str">
            <v>280mm</v>
          </cell>
          <cell r="E250" t="str">
            <v>PVC</v>
          </cell>
          <cell r="F250" t="str">
            <v>each</v>
          </cell>
          <cell r="G250">
            <v>73.58</v>
          </cell>
          <cell r="H250">
            <v>73.58</v>
          </cell>
          <cell r="I250">
            <v>73.58</v>
          </cell>
        </row>
        <row r="251">
          <cell r="B251" t="str">
            <v>Jointing charges-Air valve315mmPVC</v>
          </cell>
          <cell r="C251" t="str">
            <v>Jointing charges-Air valve</v>
          </cell>
          <cell r="D251" t="str">
            <v>315mm</v>
          </cell>
          <cell r="E251" t="str">
            <v>PVC</v>
          </cell>
          <cell r="F251" t="str">
            <v>each</v>
          </cell>
          <cell r="G251">
            <v>73.58</v>
          </cell>
          <cell r="H251">
            <v>73.58</v>
          </cell>
          <cell r="I251">
            <v>73.58</v>
          </cell>
        </row>
        <row r="252">
          <cell r="B252" t="str">
            <v>Labour charges for flanged joints63mmPVC</v>
          </cell>
          <cell r="C252" t="str">
            <v>Labour charges for flanged joints</v>
          </cell>
          <cell r="D252" t="str">
            <v>63mm</v>
          </cell>
          <cell r="E252" t="str">
            <v>PVC</v>
          </cell>
          <cell r="F252" t="str">
            <v>each</v>
          </cell>
          <cell r="G252">
            <v>220.4</v>
          </cell>
          <cell r="H252">
            <v>220.4</v>
          </cell>
          <cell r="I252">
            <v>220.4</v>
          </cell>
        </row>
        <row r="253">
          <cell r="B253" t="str">
            <v>Labour charges for flanged joints75mmPVC</v>
          </cell>
          <cell r="C253" t="str">
            <v>Labour charges for flanged joints</v>
          </cell>
          <cell r="D253" t="str">
            <v>75mm</v>
          </cell>
          <cell r="E253" t="str">
            <v>PVC</v>
          </cell>
          <cell r="F253" t="str">
            <v>each</v>
          </cell>
          <cell r="G253">
            <v>220.4</v>
          </cell>
          <cell r="H253">
            <v>220.4</v>
          </cell>
          <cell r="I253">
            <v>220.4</v>
          </cell>
        </row>
        <row r="254">
          <cell r="B254" t="str">
            <v>Labour charges for flanged joints90mmPVC</v>
          </cell>
          <cell r="C254" t="str">
            <v>Labour charges for flanged joints</v>
          </cell>
          <cell r="D254" t="str">
            <v>90mm</v>
          </cell>
          <cell r="E254" t="str">
            <v>PVC</v>
          </cell>
          <cell r="F254" t="str">
            <v>each</v>
          </cell>
          <cell r="G254">
            <v>220.4</v>
          </cell>
          <cell r="H254">
            <v>220.4</v>
          </cell>
          <cell r="I254">
            <v>220.4</v>
          </cell>
        </row>
        <row r="255">
          <cell r="B255" t="str">
            <v>Labour charges for flanged joints110mmPVC</v>
          </cell>
          <cell r="C255" t="str">
            <v>Labour charges for flanged joints</v>
          </cell>
          <cell r="D255" t="str">
            <v>110mm</v>
          </cell>
          <cell r="E255" t="str">
            <v>PVC</v>
          </cell>
          <cell r="F255" t="str">
            <v>each</v>
          </cell>
          <cell r="G255">
            <v>234.8</v>
          </cell>
          <cell r="H255">
            <v>234.8</v>
          </cell>
          <cell r="I255">
            <v>234.8</v>
          </cell>
        </row>
        <row r="256">
          <cell r="B256" t="str">
            <v>Labour charges for flanged joints125mmPVC</v>
          </cell>
          <cell r="C256" t="str">
            <v>Labour charges for flanged joints</v>
          </cell>
          <cell r="D256" t="str">
            <v>125mm</v>
          </cell>
          <cell r="E256" t="str">
            <v>PVC</v>
          </cell>
          <cell r="F256" t="str">
            <v>each</v>
          </cell>
          <cell r="G256">
            <v>339.2</v>
          </cell>
          <cell r="H256">
            <v>339.2</v>
          </cell>
          <cell r="I256">
            <v>339.2</v>
          </cell>
        </row>
        <row r="257">
          <cell r="B257" t="str">
            <v>Labour charges for flanged joints140mmPVC</v>
          </cell>
          <cell r="C257" t="str">
            <v>Labour charges for flanged joints</v>
          </cell>
          <cell r="D257" t="str">
            <v>140mm</v>
          </cell>
          <cell r="E257" t="str">
            <v>PVC</v>
          </cell>
          <cell r="F257" t="str">
            <v>each</v>
          </cell>
          <cell r="G257">
            <v>353.2</v>
          </cell>
          <cell r="H257">
            <v>353.2</v>
          </cell>
          <cell r="I257">
            <v>353.2</v>
          </cell>
        </row>
        <row r="258">
          <cell r="B258" t="str">
            <v>Labour charges for flanged joints160mmPVC</v>
          </cell>
          <cell r="C258" t="str">
            <v>Labour charges for flanged joints</v>
          </cell>
          <cell r="D258" t="str">
            <v>160mm</v>
          </cell>
          <cell r="E258" t="str">
            <v>PVC</v>
          </cell>
          <cell r="F258" t="str">
            <v>each</v>
          </cell>
          <cell r="G258">
            <v>353.2</v>
          </cell>
          <cell r="H258">
            <v>353.2</v>
          </cell>
          <cell r="I258">
            <v>353.2</v>
          </cell>
        </row>
        <row r="259">
          <cell r="B259" t="str">
            <v>Labour charges for flanged joints180mmPVC</v>
          </cell>
          <cell r="C259" t="str">
            <v>Labour charges for flanged joints</v>
          </cell>
          <cell r="D259" t="str">
            <v>180mm</v>
          </cell>
          <cell r="E259" t="str">
            <v>PVC</v>
          </cell>
          <cell r="F259" t="str">
            <v>each</v>
          </cell>
          <cell r="G259">
            <v>353.2</v>
          </cell>
          <cell r="H259">
            <v>353.2</v>
          </cell>
          <cell r="I259">
            <v>353.2</v>
          </cell>
        </row>
        <row r="260">
          <cell r="B260" t="str">
            <v>Labour charges for flanged joints200mmPVC</v>
          </cell>
          <cell r="C260" t="str">
            <v>Labour charges for flanged joints</v>
          </cell>
          <cell r="D260" t="str">
            <v>200mm</v>
          </cell>
          <cell r="E260" t="str">
            <v>PVC</v>
          </cell>
          <cell r="F260" t="str">
            <v>each</v>
          </cell>
          <cell r="G260">
            <v>466</v>
          </cell>
          <cell r="H260">
            <v>466</v>
          </cell>
          <cell r="I260">
            <v>466</v>
          </cell>
        </row>
        <row r="261">
          <cell r="B261" t="str">
            <v>Labour charges for flanged joints225mmPVC</v>
          </cell>
          <cell r="C261" t="str">
            <v>Labour charges for flanged joints</v>
          </cell>
          <cell r="D261" t="str">
            <v>225mm</v>
          </cell>
          <cell r="E261" t="str">
            <v>PVC</v>
          </cell>
          <cell r="F261" t="str">
            <v>each</v>
          </cell>
          <cell r="G261">
            <v>466</v>
          </cell>
          <cell r="H261">
            <v>466</v>
          </cell>
          <cell r="I261">
            <v>466</v>
          </cell>
        </row>
        <row r="262">
          <cell r="B262" t="str">
            <v>Labour charges for flanged joints250mmPVC</v>
          </cell>
          <cell r="C262" t="str">
            <v>Labour charges for flanged joints</v>
          </cell>
          <cell r="D262" t="str">
            <v>250mm</v>
          </cell>
          <cell r="E262" t="str">
            <v>PVC</v>
          </cell>
          <cell r="F262" t="str">
            <v>each</v>
          </cell>
          <cell r="G262">
            <v>576</v>
          </cell>
          <cell r="H262">
            <v>576</v>
          </cell>
          <cell r="I262">
            <v>576</v>
          </cell>
        </row>
        <row r="263">
          <cell r="B263" t="str">
            <v>Labour charges for flanged joints280mmPVC</v>
          </cell>
          <cell r="C263" t="str">
            <v>Labour charges for flanged joints</v>
          </cell>
          <cell r="D263" t="str">
            <v>280mm</v>
          </cell>
          <cell r="E263" t="str">
            <v>PVC</v>
          </cell>
          <cell r="F263" t="str">
            <v>each</v>
          </cell>
          <cell r="G263">
            <v>576</v>
          </cell>
          <cell r="H263">
            <v>576</v>
          </cell>
          <cell r="I263">
            <v>576</v>
          </cell>
        </row>
        <row r="264">
          <cell r="B264" t="str">
            <v>Labour charges for flanged joints315mmPVC</v>
          </cell>
          <cell r="C264" t="str">
            <v>Labour charges for flanged joints</v>
          </cell>
          <cell r="D264" t="str">
            <v>315mm</v>
          </cell>
          <cell r="E264" t="str">
            <v>PVC</v>
          </cell>
          <cell r="F264" t="str">
            <v>each</v>
          </cell>
          <cell r="G264">
            <v>690</v>
          </cell>
          <cell r="H264">
            <v>690</v>
          </cell>
          <cell r="I264">
            <v>690</v>
          </cell>
        </row>
        <row r="265">
          <cell r="B265" t="str">
            <v>Labour charges for fixing of valve63mmPVC</v>
          </cell>
          <cell r="C265" t="str">
            <v>Labour charges for fixing of valve</v>
          </cell>
          <cell r="D265" t="str">
            <v>63mm</v>
          </cell>
          <cell r="E265" t="str">
            <v>PVC</v>
          </cell>
          <cell r="F265" t="str">
            <v>each</v>
          </cell>
          <cell r="G265">
            <v>72.599999999999994</v>
          </cell>
          <cell r="H265">
            <v>72.599999999999994</v>
          </cell>
          <cell r="I265">
            <v>72.599999999999994</v>
          </cell>
        </row>
        <row r="266">
          <cell r="B266" t="str">
            <v>Labour charges for fixing of valve75mmPVC</v>
          </cell>
          <cell r="C266" t="str">
            <v>Labour charges for fixing of valve</v>
          </cell>
          <cell r="D266" t="str">
            <v>75mm</v>
          </cell>
          <cell r="E266" t="str">
            <v>PVC</v>
          </cell>
          <cell r="F266" t="str">
            <v>each</v>
          </cell>
          <cell r="G266">
            <v>72.599999999999994</v>
          </cell>
          <cell r="H266">
            <v>72.599999999999994</v>
          </cell>
          <cell r="I266">
            <v>72.599999999999994</v>
          </cell>
        </row>
        <row r="267">
          <cell r="B267" t="str">
            <v>Labour charges for fixing of valve90mmPVC</v>
          </cell>
          <cell r="C267" t="str">
            <v>Labour charges for fixing of valve</v>
          </cell>
          <cell r="D267" t="str">
            <v>90mm</v>
          </cell>
          <cell r="E267" t="str">
            <v>PVC</v>
          </cell>
          <cell r="F267" t="str">
            <v>each</v>
          </cell>
          <cell r="G267">
            <v>72.599999999999994</v>
          </cell>
          <cell r="H267">
            <v>72.599999999999994</v>
          </cell>
          <cell r="I267">
            <v>72.599999999999994</v>
          </cell>
        </row>
        <row r="268">
          <cell r="B268" t="str">
            <v>Labour charges for fixing of valve110mmPVC</v>
          </cell>
          <cell r="C268" t="str">
            <v>Labour charges for fixing of valve</v>
          </cell>
          <cell r="D268" t="str">
            <v>110mm</v>
          </cell>
          <cell r="E268" t="str">
            <v>PVC</v>
          </cell>
          <cell r="F268" t="str">
            <v>each</v>
          </cell>
          <cell r="G268">
            <v>72.599999999999994</v>
          </cell>
          <cell r="H268">
            <v>72.599999999999994</v>
          </cell>
          <cell r="I268">
            <v>72.599999999999994</v>
          </cell>
        </row>
        <row r="269">
          <cell r="B269" t="str">
            <v>Labour charges for fixing of valve125mmPVC</v>
          </cell>
          <cell r="C269" t="str">
            <v>Labour charges for fixing of valve</v>
          </cell>
          <cell r="D269" t="str">
            <v>125mm</v>
          </cell>
          <cell r="E269" t="str">
            <v>PVC</v>
          </cell>
          <cell r="F269" t="str">
            <v>each</v>
          </cell>
          <cell r="G269">
            <v>76.599999999999994</v>
          </cell>
          <cell r="H269">
            <v>76.599999999999994</v>
          </cell>
          <cell r="I269">
            <v>76.599999999999994</v>
          </cell>
        </row>
        <row r="270">
          <cell r="B270" t="str">
            <v>Labour charges for fixing of valve140mmPVC</v>
          </cell>
          <cell r="C270" t="str">
            <v>Labour charges for fixing of valve</v>
          </cell>
          <cell r="D270" t="str">
            <v>140mm</v>
          </cell>
          <cell r="E270" t="str">
            <v>PVC</v>
          </cell>
          <cell r="F270" t="str">
            <v>each</v>
          </cell>
          <cell r="G270">
            <v>76.599999999999994</v>
          </cell>
          <cell r="H270">
            <v>76.599999999999994</v>
          </cell>
          <cell r="I270">
            <v>76.599999999999994</v>
          </cell>
        </row>
        <row r="271">
          <cell r="B271" t="str">
            <v>Labour charges for fixing of valve160mmPVC</v>
          </cell>
          <cell r="C271" t="str">
            <v>Labour charges for fixing of valve</v>
          </cell>
          <cell r="D271" t="str">
            <v>160mm</v>
          </cell>
          <cell r="E271" t="str">
            <v>PVC</v>
          </cell>
          <cell r="F271" t="str">
            <v>each</v>
          </cell>
          <cell r="G271">
            <v>76.599999999999994</v>
          </cell>
          <cell r="H271">
            <v>76.599999999999994</v>
          </cell>
          <cell r="I271">
            <v>76.599999999999994</v>
          </cell>
        </row>
        <row r="272">
          <cell r="B272" t="str">
            <v>Labour charges for fixing of valve180mmPVC</v>
          </cell>
          <cell r="C272" t="str">
            <v>Labour charges for fixing of valve</v>
          </cell>
          <cell r="D272" t="str">
            <v>180mm</v>
          </cell>
          <cell r="E272" t="str">
            <v>PVC</v>
          </cell>
          <cell r="F272" t="str">
            <v>each</v>
          </cell>
          <cell r="G272">
            <v>76.599999999999994</v>
          </cell>
          <cell r="H272">
            <v>76.599999999999994</v>
          </cell>
          <cell r="I272">
            <v>76.599999999999994</v>
          </cell>
        </row>
        <row r="273">
          <cell r="B273" t="str">
            <v>Labour charges for fixing of valve200mmPVC</v>
          </cell>
          <cell r="C273" t="str">
            <v>Labour charges for fixing of valve</v>
          </cell>
          <cell r="D273" t="str">
            <v>200mm</v>
          </cell>
          <cell r="E273" t="str">
            <v>PVC</v>
          </cell>
          <cell r="F273" t="str">
            <v>each</v>
          </cell>
          <cell r="G273">
            <v>76.599999999999994</v>
          </cell>
          <cell r="H273">
            <v>76.599999999999994</v>
          </cell>
          <cell r="I273">
            <v>76.599999999999994</v>
          </cell>
        </row>
        <row r="274">
          <cell r="B274" t="str">
            <v>Labour charges for fixing of valve225mmPVC</v>
          </cell>
          <cell r="C274" t="str">
            <v>Labour charges for fixing of valve</v>
          </cell>
          <cell r="D274" t="str">
            <v>225mm</v>
          </cell>
          <cell r="E274" t="str">
            <v>PVC</v>
          </cell>
          <cell r="F274" t="str">
            <v>each</v>
          </cell>
          <cell r="G274">
            <v>76.599999999999994</v>
          </cell>
          <cell r="H274">
            <v>76.599999999999994</v>
          </cell>
          <cell r="I274">
            <v>76.599999999999994</v>
          </cell>
        </row>
        <row r="275">
          <cell r="B275" t="str">
            <v>Labour charges for fixing of valve250mmPVC</v>
          </cell>
          <cell r="C275" t="str">
            <v>Labour charges for fixing of valve</v>
          </cell>
          <cell r="D275" t="str">
            <v>250mm</v>
          </cell>
          <cell r="E275" t="str">
            <v>PVC</v>
          </cell>
          <cell r="F275" t="str">
            <v>each</v>
          </cell>
          <cell r="G275">
            <v>89.8</v>
          </cell>
          <cell r="H275">
            <v>89.8</v>
          </cell>
          <cell r="I275">
            <v>89.8</v>
          </cell>
        </row>
        <row r="276">
          <cell r="B276" t="str">
            <v>Labour charges for fixing of valve280mmPVC</v>
          </cell>
          <cell r="C276" t="str">
            <v>Labour charges for fixing of valve</v>
          </cell>
          <cell r="D276" t="str">
            <v>280mm</v>
          </cell>
          <cell r="E276" t="str">
            <v>PVC</v>
          </cell>
          <cell r="F276" t="str">
            <v>each</v>
          </cell>
          <cell r="G276">
            <v>89.8</v>
          </cell>
          <cell r="H276">
            <v>89.8</v>
          </cell>
          <cell r="I276">
            <v>89.8</v>
          </cell>
        </row>
        <row r="277">
          <cell r="B277" t="str">
            <v>Labour charges for fixing of valve315mmPVC</v>
          </cell>
          <cell r="C277" t="str">
            <v>Labour charges for fixing of valve</v>
          </cell>
          <cell r="D277" t="str">
            <v>315mm</v>
          </cell>
          <cell r="E277" t="str">
            <v>PVC</v>
          </cell>
          <cell r="F277" t="str">
            <v>each</v>
          </cell>
          <cell r="G277">
            <v>89.8</v>
          </cell>
          <cell r="H277">
            <v>89.8</v>
          </cell>
          <cell r="I277">
            <v>89.8</v>
          </cell>
        </row>
        <row r="278">
          <cell r="B278" t="str">
            <v>CI A/F Air Tee80x40mm</v>
          </cell>
          <cell r="C278" t="str">
            <v>CI A/F Air Tee</v>
          </cell>
          <cell r="D278" t="str">
            <v>80x40mm</v>
          </cell>
          <cell r="E278">
            <v>24.5</v>
          </cell>
          <cell r="F278" t="str">
            <v>each</v>
          </cell>
          <cell r="G278">
            <v>814.625</v>
          </cell>
          <cell r="H278">
            <v>1296.05</v>
          </cell>
          <cell r="I278">
            <v>997.15000000000009</v>
          </cell>
        </row>
        <row r="279">
          <cell r="B279" t="str">
            <v>CI A/F Air Tee100x40mm</v>
          </cell>
          <cell r="C279" t="str">
            <v>CI A/F Air Tee</v>
          </cell>
          <cell r="D279" t="str">
            <v>100x40mm</v>
          </cell>
          <cell r="E279">
            <v>29.08</v>
          </cell>
          <cell r="F279" t="str">
            <v>each</v>
          </cell>
          <cell r="G279">
            <v>966.91</v>
          </cell>
          <cell r="H279">
            <v>1538.3319999999999</v>
          </cell>
          <cell r="I279">
            <v>1183.556</v>
          </cell>
        </row>
        <row r="280">
          <cell r="B280" t="str">
            <v>CI A/F Air Tee125x50mm</v>
          </cell>
          <cell r="C280" t="str">
            <v>CI A/F Air Tee</v>
          </cell>
          <cell r="D280" t="str">
            <v>125x50mm</v>
          </cell>
          <cell r="E280">
            <v>36.03</v>
          </cell>
          <cell r="F280" t="str">
            <v>each</v>
          </cell>
          <cell r="G280">
            <v>1197.9974999999999</v>
          </cell>
          <cell r="H280">
            <v>1905.9870000000001</v>
          </cell>
          <cell r="I280">
            <v>1466.421</v>
          </cell>
        </row>
        <row r="281">
          <cell r="B281" t="str">
            <v>CI A/F Air Tee150x50mm</v>
          </cell>
          <cell r="C281" t="str">
            <v>CI A/F Air Tee</v>
          </cell>
          <cell r="D281" t="str">
            <v>150x50mm</v>
          </cell>
          <cell r="E281">
            <v>41.64</v>
          </cell>
          <cell r="F281" t="str">
            <v>each</v>
          </cell>
          <cell r="G281">
            <v>1384.53</v>
          </cell>
          <cell r="H281">
            <v>2202.7559999999999</v>
          </cell>
          <cell r="I281">
            <v>1694.748</v>
          </cell>
        </row>
        <row r="282">
          <cell r="B282" t="str">
            <v>CI A/F Air Tee200x50mm</v>
          </cell>
          <cell r="C282" t="str">
            <v>CI A/F Air Tee</v>
          </cell>
          <cell r="D282" t="str">
            <v>200x50mm</v>
          </cell>
          <cell r="E282">
            <v>58.07</v>
          </cell>
          <cell r="F282" t="str">
            <v>each</v>
          </cell>
          <cell r="G282">
            <v>1930.8275000000001</v>
          </cell>
          <cell r="H282">
            <v>3071.9029999999998</v>
          </cell>
          <cell r="I282">
            <v>2363.4490000000001</v>
          </cell>
        </row>
        <row r="283">
          <cell r="B283" t="str">
            <v>CI A/F Air Tee250x80mm</v>
          </cell>
          <cell r="C283" t="str">
            <v>CI A/F Air Tee</v>
          </cell>
          <cell r="D283" t="str">
            <v>250x80mm</v>
          </cell>
          <cell r="E283">
            <v>78</v>
          </cell>
          <cell r="F283" t="str">
            <v>each</v>
          </cell>
          <cell r="G283">
            <v>2593.5</v>
          </cell>
          <cell r="H283">
            <v>4126.2</v>
          </cell>
          <cell r="I283">
            <v>3174.6000000000004</v>
          </cell>
        </row>
        <row r="284">
          <cell r="B284" t="str">
            <v>CI A/F Air Tee300x80mm</v>
          </cell>
          <cell r="C284" t="str">
            <v>CI A/F Air Tee</v>
          </cell>
          <cell r="D284" t="str">
            <v>300x80mm</v>
          </cell>
          <cell r="E284">
            <v>99.12</v>
          </cell>
          <cell r="F284" t="str">
            <v>each</v>
          </cell>
          <cell r="G284">
            <v>3295.7400000000002</v>
          </cell>
          <cell r="H284">
            <v>5243.4480000000003</v>
          </cell>
          <cell r="I284">
            <v>4034.1840000000007</v>
          </cell>
        </row>
        <row r="285">
          <cell r="B285" t="str">
            <v>HDPE Tail piece80x40mm</v>
          </cell>
          <cell r="C285" t="str">
            <v>HDPE Tail piece</v>
          </cell>
          <cell r="D285" t="str">
            <v>80x40mm</v>
          </cell>
          <cell r="G285">
            <v>48</v>
          </cell>
          <cell r="H285">
            <v>48</v>
          </cell>
          <cell r="I285">
            <v>48</v>
          </cell>
        </row>
        <row r="286">
          <cell r="B286" t="str">
            <v>HDPE Tail piece80x40mm</v>
          </cell>
          <cell r="C286" t="str">
            <v>HDPE Tail piece</v>
          </cell>
          <cell r="D286" t="str">
            <v>80x40mm</v>
          </cell>
          <cell r="G286">
            <v>56</v>
          </cell>
          <cell r="H286">
            <v>56</v>
          </cell>
          <cell r="I286">
            <v>56</v>
          </cell>
        </row>
        <row r="287">
          <cell r="B287" t="str">
            <v>HDPE Tail piece80x40mm</v>
          </cell>
          <cell r="C287" t="str">
            <v>HDPE Tail piece</v>
          </cell>
          <cell r="D287" t="str">
            <v>80x40mm</v>
          </cell>
          <cell r="G287">
            <v>64</v>
          </cell>
          <cell r="H287">
            <v>64</v>
          </cell>
          <cell r="I287">
            <v>64</v>
          </cell>
        </row>
        <row r="288">
          <cell r="B288" t="str">
            <v>HDPE Tail piece100x40mm</v>
          </cell>
          <cell r="C288" t="str">
            <v>HDPE Tail piece</v>
          </cell>
          <cell r="D288" t="str">
            <v>100x40mm</v>
          </cell>
          <cell r="G288">
            <v>82</v>
          </cell>
          <cell r="H288">
            <v>82</v>
          </cell>
          <cell r="I288">
            <v>82</v>
          </cell>
        </row>
        <row r="289">
          <cell r="B289" t="str">
            <v>HDPE Tail piece125x50mm</v>
          </cell>
          <cell r="C289" t="str">
            <v>HDPE Tail piece</v>
          </cell>
          <cell r="D289" t="str">
            <v>125x50mm</v>
          </cell>
          <cell r="G289">
            <v>112</v>
          </cell>
          <cell r="H289">
            <v>112</v>
          </cell>
          <cell r="I289">
            <v>112</v>
          </cell>
        </row>
        <row r="290">
          <cell r="B290" t="str">
            <v>HDPE Tail piece150x50mm</v>
          </cell>
          <cell r="C290" t="str">
            <v>HDPE Tail piece</v>
          </cell>
          <cell r="D290" t="str">
            <v>150x50mm</v>
          </cell>
          <cell r="G290">
            <v>142</v>
          </cell>
          <cell r="H290">
            <v>142</v>
          </cell>
          <cell r="I290">
            <v>142</v>
          </cell>
        </row>
        <row r="291">
          <cell r="B291" t="str">
            <v>HDPE Tail piece150x50mm</v>
          </cell>
          <cell r="C291" t="str">
            <v>HDPE Tail piece</v>
          </cell>
          <cell r="D291" t="str">
            <v>150x50mm</v>
          </cell>
          <cell r="G291">
            <v>155</v>
          </cell>
          <cell r="H291">
            <v>155</v>
          </cell>
          <cell r="I291">
            <v>155</v>
          </cell>
        </row>
        <row r="292">
          <cell r="B292" t="str">
            <v>HDPE Tail piece150x50mm</v>
          </cell>
          <cell r="C292" t="str">
            <v>HDPE Tail piece</v>
          </cell>
          <cell r="D292" t="str">
            <v>150x50mm</v>
          </cell>
          <cell r="G292">
            <v>195</v>
          </cell>
          <cell r="H292">
            <v>195</v>
          </cell>
          <cell r="I292">
            <v>195</v>
          </cell>
        </row>
        <row r="293">
          <cell r="B293" t="str">
            <v>HDPE Tail piece200x50mm</v>
          </cell>
          <cell r="C293" t="str">
            <v>HDPE Tail piece</v>
          </cell>
          <cell r="D293" t="str">
            <v>200x50mm</v>
          </cell>
          <cell r="G293">
            <v>242</v>
          </cell>
          <cell r="H293">
            <v>242</v>
          </cell>
          <cell r="I293">
            <v>242</v>
          </cell>
        </row>
        <row r="294">
          <cell r="B294" t="str">
            <v>HDPE Tail piece200x50mm</v>
          </cell>
          <cell r="C294" t="str">
            <v>HDPE Tail piece</v>
          </cell>
          <cell r="D294" t="str">
            <v>200x50mm</v>
          </cell>
          <cell r="G294">
            <v>279</v>
          </cell>
          <cell r="H294">
            <v>279</v>
          </cell>
          <cell r="I294">
            <v>279</v>
          </cell>
        </row>
        <row r="295">
          <cell r="B295" t="str">
            <v>HDPE Tail piece250x80mm</v>
          </cell>
          <cell r="C295" t="str">
            <v>HDPE Tail piece</v>
          </cell>
          <cell r="D295" t="str">
            <v>250x80mm</v>
          </cell>
          <cell r="G295">
            <v>328</v>
          </cell>
          <cell r="H295">
            <v>328</v>
          </cell>
          <cell r="I295">
            <v>328</v>
          </cell>
        </row>
        <row r="296">
          <cell r="B296" t="str">
            <v>HDPE Tail piece250x80mm</v>
          </cell>
          <cell r="C296" t="str">
            <v>HDPE Tail piece</v>
          </cell>
          <cell r="D296" t="str">
            <v>250x80mm</v>
          </cell>
          <cell r="G296">
            <v>336</v>
          </cell>
          <cell r="H296">
            <v>336</v>
          </cell>
          <cell r="I296">
            <v>336</v>
          </cell>
        </row>
        <row r="297">
          <cell r="B297" t="str">
            <v>HDPE Tail piece300x80mm</v>
          </cell>
          <cell r="C297" t="str">
            <v>HDPE Tail piece</v>
          </cell>
          <cell r="D297" t="str">
            <v>300x80mm</v>
          </cell>
          <cell r="G297">
            <v>342</v>
          </cell>
          <cell r="H297">
            <v>342</v>
          </cell>
          <cell r="I297">
            <v>342</v>
          </cell>
        </row>
        <row r="298">
          <cell r="B298" t="str">
            <v>MS flanges63mm</v>
          </cell>
          <cell r="C298" t="str">
            <v>MS flanges</v>
          </cell>
          <cell r="D298" t="str">
            <v>63mm</v>
          </cell>
          <cell r="G298">
            <v>148</v>
          </cell>
          <cell r="H298">
            <v>148</v>
          </cell>
          <cell r="I298">
            <v>148</v>
          </cell>
        </row>
        <row r="299">
          <cell r="B299" t="str">
            <v>MS flanges75mm</v>
          </cell>
          <cell r="C299" t="str">
            <v>MS flanges</v>
          </cell>
          <cell r="D299" t="str">
            <v>75mm</v>
          </cell>
          <cell r="G299">
            <v>148</v>
          </cell>
          <cell r="H299">
            <v>148</v>
          </cell>
          <cell r="I299">
            <v>148</v>
          </cell>
        </row>
        <row r="300">
          <cell r="B300" t="str">
            <v>MS flanges90mm</v>
          </cell>
          <cell r="C300" t="str">
            <v>MS flanges</v>
          </cell>
          <cell r="D300" t="str">
            <v>90mm</v>
          </cell>
          <cell r="G300">
            <v>148</v>
          </cell>
          <cell r="H300">
            <v>148</v>
          </cell>
          <cell r="I300">
            <v>148</v>
          </cell>
        </row>
        <row r="301">
          <cell r="B301" t="str">
            <v>MS flanges110mm</v>
          </cell>
          <cell r="C301" t="str">
            <v>MS flanges</v>
          </cell>
          <cell r="D301" t="str">
            <v>110mm</v>
          </cell>
          <cell r="G301">
            <v>180</v>
          </cell>
          <cell r="H301">
            <v>180</v>
          </cell>
          <cell r="I301">
            <v>180</v>
          </cell>
        </row>
        <row r="302">
          <cell r="B302" t="str">
            <v>MS flanges125mm</v>
          </cell>
          <cell r="C302" t="str">
            <v>MS flanges</v>
          </cell>
          <cell r="D302" t="str">
            <v>125mm</v>
          </cell>
          <cell r="G302">
            <v>242</v>
          </cell>
          <cell r="H302">
            <v>242</v>
          </cell>
          <cell r="I302">
            <v>242</v>
          </cell>
        </row>
        <row r="303">
          <cell r="B303" t="str">
            <v>MS flanges140mm</v>
          </cell>
          <cell r="C303" t="str">
            <v>MS flanges</v>
          </cell>
          <cell r="D303" t="str">
            <v>140mm</v>
          </cell>
          <cell r="G303">
            <v>282</v>
          </cell>
          <cell r="H303">
            <v>282</v>
          </cell>
          <cell r="I303">
            <v>282</v>
          </cell>
        </row>
        <row r="304">
          <cell r="B304" t="str">
            <v>MS flanges160mm</v>
          </cell>
          <cell r="C304" t="str">
            <v>MS flanges</v>
          </cell>
          <cell r="D304" t="str">
            <v>160mm</v>
          </cell>
          <cell r="G304">
            <v>282</v>
          </cell>
          <cell r="H304">
            <v>282</v>
          </cell>
          <cell r="I304">
            <v>282</v>
          </cell>
        </row>
        <row r="305">
          <cell r="B305" t="str">
            <v>MS flanges180mm</v>
          </cell>
          <cell r="C305" t="str">
            <v>MS flanges</v>
          </cell>
          <cell r="D305" t="str">
            <v>180mm</v>
          </cell>
          <cell r="G305">
            <v>382</v>
          </cell>
          <cell r="H305">
            <v>382</v>
          </cell>
          <cell r="I305">
            <v>382</v>
          </cell>
        </row>
        <row r="306">
          <cell r="B306" t="str">
            <v>MS flanges200mm</v>
          </cell>
          <cell r="C306" t="str">
            <v>MS flanges</v>
          </cell>
          <cell r="D306" t="str">
            <v>200mm</v>
          </cell>
          <cell r="G306">
            <v>382</v>
          </cell>
          <cell r="H306">
            <v>382</v>
          </cell>
          <cell r="I306">
            <v>382</v>
          </cell>
        </row>
        <row r="307">
          <cell r="B307" t="str">
            <v>MS flanges225mm</v>
          </cell>
          <cell r="C307" t="str">
            <v>MS flanges</v>
          </cell>
          <cell r="D307" t="str">
            <v>225mm</v>
          </cell>
          <cell r="G307">
            <v>382</v>
          </cell>
          <cell r="H307">
            <v>382</v>
          </cell>
          <cell r="I307">
            <v>382</v>
          </cell>
        </row>
        <row r="308">
          <cell r="B308" t="str">
            <v>MS flanges250mm</v>
          </cell>
          <cell r="C308" t="str">
            <v>MS flanges</v>
          </cell>
          <cell r="D308" t="str">
            <v>250mm</v>
          </cell>
          <cell r="G308">
            <v>461</v>
          </cell>
          <cell r="H308">
            <v>461</v>
          </cell>
          <cell r="I308">
            <v>461</v>
          </cell>
        </row>
        <row r="309">
          <cell r="B309" t="str">
            <v>MS flanges280mm</v>
          </cell>
          <cell r="C309" t="str">
            <v>MS flanges</v>
          </cell>
          <cell r="D309" t="str">
            <v>280mm</v>
          </cell>
          <cell r="G309">
            <v>470</v>
          </cell>
          <cell r="H309">
            <v>470</v>
          </cell>
          <cell r="I309">
            <v>470</v>
          </cell>
        </row>
        <row r="310">
          <cell r="B310" t="str">
            <v>MS flanges315mm</v>
          </cell>
          <cell r="C310" t="str">
            <v>MS flanges</v>
          </cell>
          <cell r="D310" t="str">
            <v>315mm</v>
          </cell>
          <cell r="G310">
            <v>482</v>
          </cell>
          <cell r="H310">
            <v>482</v>
          </cell>
          <cell r="I310">
            <v>482</v>
          </cell>
        </row>
        <row r="311">
          <cell r="B311" t="str">
            <v>Jiffy Joint80mm diaDI</v>
          </cell>
          <cell r="C311" t="str">
            <v>Jiffy Joint</v>
          </cell>
          <cell r="D311" t="str">
            <v>80mm dia</v>
          </cell>
          <cell r="E311" t="str">
            <v>DI</v>
          </cell>
          <cell r="F311" t="str">
            <v>each</v>
          </cell>
          <cell r="G311">
            <v>458</v>
          </cell>
          <cell r="H311">
            <v>458</v>
          </cell>
          <cell r="I311">
            <v>458</v>
          </cell>
        </row>
        <row r="312">
          <cell r="B312" t="str">
            <v>Jiffy Joint100mm diaDI</v>
          </cell>
          <cell r="C312" t="str">
            <v>Jiffy Joint</v>
          </cell>
          <cell r="D312" t="str">
            <v>100mm dia</v>
          </cell>
          <cell r="E312" t="str">
            <v>DI</v>
          </cell>
          <cell r="F312" t="str">
            <v>each</v>
          </cell>
          <cell r="G312">
            <v>526</v>
          </cell>
          <cell r="H312">
            <v>526</v>
          </cell>
          <cell r="I312">
            <v>526</v>
          </cell>
        </row>
        <row r="313">
          <cell r="B313" t="str">
            <v>Jiffy Joint125mm diaDI</v>
          </cell>
          <cell r="C313" t="str">
            <v>Jiffy Joint</v>
          </cell>
          <cell r="D313" t="str">
            <v>125mm dia</v>
          </cell>
          <cell r="E313" t="str">
            <v>DI</v>
          </cell>
          <cell r="F313" t="str">
            <v>each</v>
          </cell>
          <cell r="G313">
            <v>566</v>
          </cell>
          <cell r="H313">
            <v>566</v>
          </cell>
          <cell r="I313">
            <v>566</v>
          </cell>
        </row>
        <row r="314">
          <cell r="B314" t="str">
            <v>Jiffy Joint150mm diaDI</v>
          </cell>
          <cell r="C314" t="str">
            <v>Jiffy Joint</v>
          </cell>
          <cell r="D314" t="str">
            <v>150mm dia</v>
          </cell>
          <cell r="E314" t="str">
            <v>DI</v>
          </cell>
          <cell r="F314" t="str">
            <v>each</v>
          </cell>
          <cell r="G314">
            <v>899</v>
          </cell>
          <cell r="H314">
            <v>899</v>
          </cell>
          <cell r="I314">
            <v>899</v>
          </cell>
        </row>
        <row r="315">
          <cell r="B315" t="str">
            <v>Jiffy Joint200mm diaDI</v>
          </cell>
          <cell r="C315" t="str">
            <v>Jiffy Joint</v>
          </cell>
          <cell r="D315" t="str">
            <v>200mm dia</v>
          </cell>
          <cell r="E315" t="str">
            <v>DI</v>
          </cell>
          <cell r="F315" t="str">
            <v>each</v>
          </cell>
          <cell r="G315">
            <v>1147</v>
          </cell>
          <cell r="H315">
            <v>1147</v>
          </cell>
          <cell r="I315">
            <v>1147</v>
          </cell>
        </row>
        <row r="316">
          <cell r="B316" t="str">
            <v>Jiffy Joint250mm diaDI</v>
          </cell>
          <cell r="C316" t="str">
            <v>Jiffy Joint</v>
          </cell>
          <cell r="D316" t="str">
            <v>250mm dia</v>
          </cell>
          <cell r="E316" t="str">
            <v>DI</v>
          </cell>
          <cell r="F316" t="str">
            <v>each</v>
          </cell>
          <cell r="G316">
            <v>1813</v>
          </cell>
          <cell r="H316">
            <v>1813</v>
          </cell>
          <cell r="I316">
            <v>1813</v>
          </cell>
        </row>
        <row r="317">
          <cell r="B317" t="str">
            <v>Jiffy Joint300mm diaDI</v>
          </cell>
          <cell r="C317" t="str">
            <v>Jiffy Joint</v>
          </cell>
          <cell r="D317" t="str">
            <v>300mm dia</v>
          </cell>
          <cell r="E317" t="str">
            <v>DI</v>
          </cell>
          <cell r="F317" t="str">
            <v>each</v>
          </cell>
          <cell r="G317">
            <v>2155</v>
          </cell>
          <cell r="H317">
            <v>2155</v>
          </cell>
          <cell r="I317">
            <v>2155</v>
          </cell>
        </row>
        <row r="318">
          <cell r="B318" t="str">
            <v>Jiffy Joint350mm diaDI</v>
          </cell>
          <cell r="C318" t="str">
            <v>Jiffy Joint</v>
          </cell>
          <cell r="D318" t="str">
            <v>350mm dia</v>
          </cell>
          <cell r="E318" t="str">
            <v>DI</v>
          </cell>
          <cell r="F318" t="str">
            <v>each</v>
          </cell>
          <cell r="G318">
            <v>2557</v>
          </cell>
          <cell r="H318">
            <v>2557</v>
          </cell>
          <cell r="I318">
            <v>2557</v>
          </cell>
        </row>
        <row r="319">
          <cell r="B319" t="str">
            <v>Jiffy Joint400mm diaDI</v>
          </cell>
          <cell r="C319" t="str">
            <v>Jiffy Joint</v>
          </cell>
          <cell r="D319" t="str">
            <v>400mm dia</v>
          </cell>
          <cell r="E319" t="str">
            <v>DI</v>
          </cell>
          <cell r="F319" t="str">
            <v>each</v>
          </cell>
          <cell r="G319">
            <v>3430</v>
          </cell>
          <cell r="H319">
            <v>3430</v>
          </cell>
          <cell r="I319">
            <v>3430</v>
          </cell>
        </row>
        <row r="320">
          <cell r="B320" t="str">
            <v>Jiffy Joint450mm diaDI</v>
          </cell>
          <cell r="C320" t="str">
            <v>Jiffy Joint</v>
          </cell>
          <cell r="D320" t="str">
            <v>450mm dia</v>
          </cell>
          <cell r="E320" t="str">
            <v>DI</v>
          </cell>
          <cell r="F320" t="str">
            <v>each</v>
          </cell>
          <cell r="G320">
            <v>3859</v>
          </cell>
          <cell r="H320">
            <v>3859</v>
          </cell>
          <cell r="I320">
            <v>3859</v>
          </cell>
        </row>
        <row r="321">
          <cell r="B321" t="str">
            <v>Jiffy Joint500mm diaDI</v>
          </cell>
          <cell r="C321" t="str">
            <v>Jiffy Joint</v>
          </cell>
          <cell r="D321" t="str">
            <v>500mm dia</v>
          </cell>
          <cell r="E321" t="str">
            <v>DI</v>
          </cell>
          <cell r="F321" t="str">
            <v>each</v>
          </cell>
          <cell r="G321">
            <v>4288</v>
          </cell>
          <cell r="H321">
            <v>4288</v>
          </cell>
          <cell r="I321">
            <v>4288</v>
          </cell>
        </row>
        <row r="322">
          <cell r="B322" t="str">
            <v>Jiffy Joint600mm diaDI</v>
          </cell>
          <cell r="C322" t="str">
            <v>Jiffy Joint</v>
          </cell>
          <cell r="D322" t="str">
            <v>600mm dia</v>
          </cell>
          <cell r="E322" t="str">
            <v>DI</v>
          </cell>
          <cell r="F322" t="str">
            <v>each</v>
          </cell>
          <cell r="G322">
            <v>5146</v>
          </cell>
          <cell r="H322">
            <v>5146</v>
          </cell>
          <cell r="I322">
            <v>5146</v>
          </cell>
        </row>
        <row r="323">
          <cell r="B323" t="str">
            <v>Jiffy Joint700mm diaDI</v>
          </cell>
          <cell r="C323" t="str">
            <v>Jiffy Joint</v>
          </cell>
          <cell r="D323" t="str">
            <v>700mm dia</v>
          </cell>
          <cell r="E323" t="str">
            <v>DI</v>
          </cell>
          <cell r="F323" t="str">
            <v>each</v>
          </cell>
          <cell r="G323">
            <v>6004</v>
          </cell>
          <cell r="H323">
            <v>6004</v>
          </cell>
          <cell r="I323">
            <v>6004</v>
          </cell>
        </row>
        <row r="324">
          <cell r="B324" t="str">
            <v>Jiffy Joint800mm diaDI</v>
          </cell>
          <cell r="C324" t="str">
            <v>Jiffy Joint</v>
          </cell>
          <cell r="D324" t="str">
            <v>800mm dia</v>
          </cell>
          <cell r="E324" t="str">
            <v>DI</v>
          </cell>
          <cell r="F324" t="str">
            <v>each</v>
          </cell>
          <cell r="G324">
            <v>6862</v>
          </cell>
          <cell r="H324">
            <v>6862</v>
          </cell>
          <cell r="I324">
            <v>6862</v>
          </cell>
        </row>
        <row r="325">
          <cell r="B325" t="str">
            <v>Jointing materials- sluive valve80mm diaDI</v>
          </cell>
          <cell r="C325" t="str">
            <v>Jointing materials- sluive valve</v>
          </cell>
          <cell r="D325" t="str">
            <v>80mm dia</v>
          </cell>
          <cell r="E325" t="str">
            <v>DI</v>
          </cell>
          <cell r="F325" t="str">
            <v>each</v>
          </cell>
          <cell r="G325">
            <v>179.60999999999999</v>
          </cell>
          <cell r="H325">
            <v>179.60999999999999</v>
          </cell>
          <cell r="I325">
            <v>179.60999999999999</v>
          </cell>
        </row>
        <row r="326">
          <cell r="B326" t="str">
            <v>Jointing materials- sluive valve100mm diaDI</v>
          </cell>
          <cell r="C326" t="str">
            <v>Jointing materials- sluive valve</v>
          </cell>
          <cell r="D326" t="str">
            <v>100mm dia</v>
          </cell>
          <cell r="E326" t="str">
            <v>DI</v>
          </cell>
          <cell r="F326" t="str">
            <v>each</v>
          </cell>
          <cell r="G326">
            <v>396.54</v>
          </cell>
          <cell r="H326">
            <v>396.54</v>
          </cell>
          <cell r="I326">
            <v>396.54</v>
          </cell>
        </row>
        <row r="327">
          <cell r="B327" t="str">
            <v>Jointing materials- sluive valve125mm diaDI</v>
          </cell>
          <cell r="C327" t="str">
            <v>Jointing materials- sluive valve</v>
          </cell>
          <cell r="D327" t="str">
            <v>125mm dia</v>
          </cell>
          <cell r="E327" t="str">
            <v>DI</v>
          </cell>
          <cell r="F327" t="str">
            <v>each</v>
          </cell>
          <cell r="G327">
            <v>414.75</v>
          </cell>
          <cell r="H327">
            <v>414.75</v>
          </cell>
          <cell r="I327">
            <v>414.75</v>
          </cell>
        </row>
        <row r="328">
          <cell r="B328" t="str">
            <v>Jointing materials- sluive valve150mm diaDI</v>
          </cell>
          <cell r="C328" t="str">
            <v>Jointing materials- sluive valve</v>
          </cell>
          <cell r="D328" t="str">
            <v>150mm dia</v>
          </cell>
          <cell r="E328" t="str">
            <v>DI</v>
          </cell>
          <cell r="F328" t="str">
            <v>each</v>
          </cell>
          <cell r="G328">
            <v>547.41</v>
          </cell>
          <cell r="H328">
            <v>547.41</v>
          </cell>
          <cell r="I328">
            <v>547.41</v>
          </cell>
        </row>
        <row r="329">
          <cell r="B329" t="str">
            <v>Jointing materials- sluive valve200mm diaDI</v>
          </cell>
          <cell r="C329" t="str">
            <v>Jointing materials- sluive valve</v>
          </cell>
          <cell r="D329" t="str">
            <v>200mm dia</v>
          </cell>
          <cell r="E329" t="str">
            <v>DI</v>
          </cell>
          <cell r="F329" t="str">
            <v>each</v>
          </cell>
          <cell r="G329">
            <v>581.81999999999994</v>
          </cell>
          <cell r="H329">
            <v>581.81999999999994</v>
          </cell>
          <cell r="I329">
            <v>581.81999999999994</v>
          </cell>
        </row>
        <row r="330">
          <cell r="B330" t="str">
            <v>Jointing materials- sluive valve250mm diaDI</v>
          </cell>
          <cell r="C330" t="str">
            <v>Jointing materials- sluive valve</v>
          </cell>
          <cell r="D330" t="str">
            <v>250mm dia</v>
          </cell>
          <cell r="E330" t="str">
            <v>DI</v>
          </cell>
          <cell r="F330" t="str">
            <v>each</v>
          </cell>
          <cell r="G330">
            <v>851.46</v>
          </cell>
          <cell r="H330">
            <v>851.46</v>
          </cell>
          <cell r="I330">
            <v>851.46</v>
          </cell>
        </row>
        <row r="331">
          <cell r="B331" t="str">
            <v>Jointing materials- sluive valve300mm diaDI</v>
          </cell>
          <cell r="C331" t="str">
            <v>Jointing materials- sluive valve</v>
          </cell>
          <cell r="D331" t="str">
            <v>300mm dia</v>
          </cell>
          <cell r="E331" t="str">
            <v>DI</v>
          </cell>
          <cell r="F331" t="str">
            <v>each</v>
          </cell>
          <cell r="G331">
            <v>903.12000000000012</v>
          </cell>
          <cell r="H331">
            <v>903.12000000000012</v>
          </cell>
          <cell r="I331">
            <v>903.12000000000012</v>
          </cell>
        </row>
        <row r="332">
          <cell r="B332" t="str">
            <v>Jointing materials- sluive valve350mm diaDI</v>
          </cell>
          <cell r="C332" t="str">
            <v>Jointing materials- sluive valve</v>
          </cell>
          <cell r="D332" t="str">
            <v>350mm dia</v>
          </cell>
          <cell r="E332" t="str">
            <v>DI</v>
          </cell>
          <cell r="F332" t="str">
            <v>each</v>
          </cell>
          <cell r="G332">
            <v>1185.96</v>
          </cell>
          <cell r="H332">
            <v>1185.96</v>
          </cell>
          <cell r="I332">
            <v>1185.96</v>
          </cell>
        </row>
        <row r="333">
          <cell r="B333" t="str">
            <v>Jointing materials- sluive valve400mm diaDI</v>
          </cell>
          <cell r="C333" t="str">
            <v>Jointing materials- sluive valve</v>
          </cell>
          <cell r="D333" t="str">
            <v>400mm dia</v>
          </cell>
          <cell r="E333" t="str">
            <v>DI</v>
          </cell>
          <cell r="F333" t="str">
            <v>each</v>
          </cell>
          <cell r="G333">
            <v>1872.78</v>
          </cell>
          <cell r="H333">
            <v>1872.78</v>
          </cell>
          <cell r="I333">
            <v>1872.78</v>
          </cell>
        </row>
        <row r="334">
          <cell r="B334" t="str">
            <v>Jointing materials- sluive valve450mm diaDI</v>
          </cell>
          <cell r="C334" t="str">
            <v>Jointing materials- sluive valve</v>
          </cell>
          <cell r="D334" t="str">
            <v>450mm dia</v>
          </cell>
          <cell r="E334" t="str">
            <v>DI</v>
          </cell>
          <cell r="F334" t="str">
            <v>each</v>
          </cell>
          <cell r="G334">
            <v>2315.6999999999998</v>
          </cell>
          <cell r="H334">
            <v>2315.6999999999998</v>
          </cell>
          <cell r="I334">
            <v>2315.6999999999998</v>
          </cell>
        </row>
        <row r="335">
          <cell r="B335" t="str">
            <v>Jointing materials- sluive valve500mm diaDI</v>
          </cell>
          <cell r="C335" t="str">
            <v>Jointing materials- sluive valve</v>
          </cell>
          <cell r="D335" t="str">
            <v>500mm dia</v>
          </cell>
          <cell r="E335" t="str">
            <v>DI</v>
          </cell>
          <cell r="F335" t="str">
            <v>each</v>
          </cell>
          <cell r="G335">
            <v>2609.37</v>
          </cell>
          <cell r="H335">
            <v>2609.37</v>
          </cell>
          <cell r="I335">
            <v>2609.37</v>
          </cell>
        </row>
        <row r="336">
          <cell r="B336" t="str">
            <v>Jointing materials- sluive valve600mm diaDI</v>
          </cell>
          <cell r="C336" t="str">
            <v>Jointing materials- sluive valve</v>
          </cell>
          <cell r="D336" t="str">
            <v>600mm dia</v>
          </cell>
          <cell r="E336" t="str">
            <v>DI</v>
          </cell>
          <cell r="F336" t="str">
            <v>each</v>
          </cell>
          <cell r="G336">
            <v>4151.5499999999993</v>
          </cell>
          <cell r="H336">
            <v>4151.5499999999993</v>
          </cell>
          <cell r="I336">
            <v>4151.5499999999993</v>
          </cell>
        </row>
        <row r="337">
          <cell r="B337" t="str">
            <v>Jointing materials- sluive valve700mm diaDI</v>
          </cell>
          <cell r="C337" t="str">
            <v>Jointing materials- sluive valve</v>
          </cell>
          <cell r="D337" t="str">
            <v>700mm dia</v>
          </cell>
          <cell r="E337" t="str">
            <v>DI</v>
          </cell>
          <cell r="F337" t="str">
            <v>each</v>
          </cell>
          <cell r="G337">
            <v>4404.54</v>
          </cell>
          <cell r="H337">
            <v>4404.54</v>
          </cell>
          <cell r="I337">
            <v>4404.54</v>
          </cell>
        </row>
        <row r="338">
          <cell r="B338" t="str">
            <v>Jointing materials- sluive valve800mm diaDI</v>
          </cell>
          <cell r="C338" t="str">
            <v>Jointing materials- sluive valve</v>
          </cell>
          <cell r="D338" t="str">
            <v>800mm dia</v>
          </cell>
          <cell r="E338" t="str">
            <v>DI</v>
          </cell>
          <cell r="F338" t="str">
            <v>each</v>
          </cell>
          <cell r="G338">
            <v>4536.6900000000005</v>
          </cell>
          <cell r="H338">
            <v>4536.6900000000005</v>
          </cell>
          <cell r="I338">
            <v>4536.6900000000005</v>
          </cell>
        </row>
        <row r="339">
          <cell r="B339" t="str">
            <v>Labour charges for flanged joints80mm diaDI</v>
          </cell>
          <cell r="C339" t="str">
            <v>Labour charges for flanged joints</v>
          </cell>
          <cell r="D339" t="str">
            <v>80mm dia</v>
          </cell>
          <cell r="E339" t="str">
            <v>DI</v>
          </cell>
          <cell r="F339" t="str">
            <v>each</v>
          </cell>
          <cell r="G339">
            <v>137.69999999999999</v>
          </cell>
          <cell r="H339">
            <v>137.69999999999999</v>
          </cell>
          <cell r="I339">
            <v>137.69999999999999</v>
          </cell>
        </row>
        <row r="340">
          <cell r="B340" t="str">
            <v>Labour charges for flanged joints100mm diaDI</v>
          </cell>
          <cell r="C340" t="str">
            <v>Labour charges for flanged joints</v>
          </cell>
          <cell r="D340" t="str">
            <v>100mm dia</v>
          </cell>
          <cell r="E340" t="str">
            <v>DI</v>
          </cell>
          <cell r="F340" t="str">
            <v>each</v>
          </cell>
          <cell r="G340">
            <v>176.10000000000002</v>
          </cell>
          <cell r="H340">
            <v>176.10000000000002</v>
          </cell>
          <cell r="I340">
            <v>176.10000000000002</v>
          </cell>
        </row>
        <row r="341">
          <cell r="B341" t="str">
            <v>Labour charges for flanged joints125mm diaDI</v>
          </cell>
          <cell r="C341" t="str">
            <v>Labour charges for flanged joints</v>
          </cell>
          <cell r="D341" t="str">
            <v>125mm dia</v>
          </cell>
          <cell r="E341" t="str">
            <v>DI</v>
          </cell>
          <cell r="F341" t="str">
            <v>each</v>
          </cell>
          <cell r="G341">
            <v>254.39999999999998</v>
          </cell>
          <cell r="H341">
            <v>254.39999999999998</v>
          </cell>
          <cell r="I341">
            <v>254.39999999999998</v>
          </cell>
        </row>
        <row r="342">
          <cell r="B342" t="str">
            <v>Labour charges for flanged joints150mm diaDI</v>
          </cell>
          <cell r="C342" t="str">
            <v>Labour charges for flanged joints</v>
          </cell>
          <cell r="D342" t="str">
            <v>150mm dia</v>
          </cell>
          <cell r="E342" t="str">
            <v>DI</v>
          </cell>
          <cell r="F342" t="str">
            <v>each</v>
          </cell>
          <cell r="G342">
            <v>264.89999999999998</v>
          </cell>
          <cell r="H342">
            <v>264.89999999999998</v>
          </cell>
          <cell r="I342">
            <v>264.89999999999998</v>
          </cell>
        </row>
        <row r="343">
          <cell r="B343" t="str">
            <v>Labour charges for flanged joints200mm diaDI</v>
          </cell>
          <cell r="C343" t="str">
            <v>Labour charges for flanged joints</v>
          </cell>
          <cell r="D343" t="str">
            <v>200mm dia</v>
          </cell>
          <cell r="E343" t="str">
            <v>DI</v>
          </cell>
          <cell r="F343" t="str">
            <v>each</v>
          </cell>
          <cell r="G343">
            <v>349.5</v>
          </cell>
          <cell r="H343">
            <v>349.5</v>
          </cell>
          <cell r="I343">
            <v>349.5</v>
          </cell>
        </row>
        <row r="344">
          <cell r="B344" t="str">
            <v>Labour charges for flanged joints250mm diaDI</v>
          </cell>
          <cell r="C344" t="str">
            <v>Labour charges for flanged joints</v>
          </cell>
          <cell r="D344" t="str">
            <v>250mm dia</v>
          </cell>
          <cell r="E344" t="str">
            <v>DI</v>
          </cell>
          <cell r="F344" t="str">
            <v>each</v>
          </cell>
          <cell r="G344">
            <v>432</v>
          </cell>
          <cell r="H344">
            <v>432</v>
          </cell>
          <cell r="I344">
            <v>432</v>
          </cell>
        </row>
        <row r="345">
          <cell r="B345" t="str">
            <v>Labour charges for flanged joints300mm diaDI</v>
          </cell>
          <cell r="C345" t="str">
            <v>Labour charges for flanged joints</v>
          </cell>
          <cell r="D345" t="str">
            <v>300mm dia</v>
          </cell>
          <cell r="E345" t="str">
            <v>DI</v>
          </cell>
          <cell r="F345" t="str">
            <v>each</v>
          </cell>
          <cell r="G345">
            <v>517.5</v>
          </cell>
          <cell r="H345">
            <v>517.5</v>
          </cell>
          <cell r="I345">
            <v>517.5</v>
          </cell>
        </row>
        <row r="346">
          <cell r="B346" t="str">
            <v>Labour charges for flanged joints350mm diaDI</v>
          </cell>
          <cell r="C346" t="str">
            <v>Labour charges for flanged joints</v>
          </cell>
          <cell r="D346" t="str">
            <v>350mm dia</v>
          </cell>
          <cell r="E346" t="str">
            <v>DI</v>
          </cell>
          <cell r="F346" t="str">
            <v>each</v>
          </cell>
          <cell r="G346">
            <v>566.40000000000009</v>
          </cell>
          <cell r="H346">
            <v>566.40000000000009</v>
          </cell>
          <cell r="I346">
            <v>566.40000000000009</v>
          </cell>
        </row>
        <row r="347">
          <cell r="B347" t="str">
            <v>Labour charges for flanged joints400mm diaDI</v>
          </cell>
          <cell r="C347" t="str">
            <v>Labour charges for flanged joints</v>
          </cell>
          <cell r="D347" t="str">
            <v>400mm dia</v>
          </cell>
          <cell r="E347" t="str">
            <v>DI</v>
          </cell>
          <cell r="F347" t="str">
            <v>each</v>
          </cell>
          <cell r="G347">
            <v>728.7</v>
          </cell>
          <cell r="H347">
            <v>728.7</v>
          </cell>
          <cell r="I347">
            <v>728.7</v>
          </cell>
        </row>
        <row r="348">
          <cell r="B348" t="str">
            <v>Labour charges for flanged joints450mm diaDI</v>
          </cell>
          <cell r="C348" t="str">
            <v>Labour charges for flanged joints</v>
          </cell>
          <cell r="D348" t="str">
            <v>450mm dia</v>
          </cell>
          <cell r="E348" t="str">
            <v>DI</v>
          </cell>
          <cell r="F348" t="str">
            <v>each</v>
          </cell>
          <cell r="G348">
            <v>817.19999999999993</v>
          </cell>
          <cell r="H348">
            <v>817.19999999999993</v>
          </cell>
          <cell r="I348">
            <v>817.19999999999993</v>
          </cell>
        </row>
        <row r="349">
          <cell r="B349" t="str">
            <v>Labour charges for flanged joints500mm diaDI</v>
          </cell>
          <cell r="C349" t="str">
            <v>Labour charges for flanged joints</v>
          </cell>
          <cell r="D349" t="str">
            <v>500mm dia</v>
          </cell>
          <cell r="E349" t="str">
            <v>DI</v>
          </cell>
          <cell r="F349" t="str">
            <v>each</v>
          </cell>
          <cell r="G349">
            <v>858.59999999999991</v>
          </cell>
          <cell r="H349">
            <v>858.59999999999991</v>
          </cell>
          <cell r="I349">
            <v>858.59999999999991</v>
          </cell>
        </row>
        <row r="350">
          <cell r="B350" t="str">
            <v>Labour charges for flanged joints600mm diaDI</v>
          </cell>
          <cell r="C350" t="str">
            <v>Labour charges for flanged joints</v>
          </cell>
          <cell r="D350" t="str">
            <v>600mm dia</v>
          </cell>
          <cell r="E350" t="str">
            <v>DI</v>
          </cell>
          <cell r="F350" t="str">
            <v>each</v>
          </cell>
          <cell r="G350">
            <v>1197.9000000000001</v>
          </cell>
          <cell r="H350">
            <v>1197.9000000000001</v>
          </cell>
          <cell r="I350">
            <v>1197.9000000000001</v>
          </cell>
        </row>
        <row r="351">
          <cell r="B351" t="str">
            <v>Labour charges for flanged joints700mm diaDI</v>
          </cell>
          <cell r="C351" t="str">
            <v>Labour charges for flanged joints</v>
          </cell>
          <cell r="D351" t="str">
            <v>700mm dia</v>
          </cell>
          <cell r="E351" t="str">
            <v>DI</v>
          </cell>
          <cell r="F351" t="str">
            <v>each</v>
          </cell>
          <cell r="G351">
            <v>1217.0999999999999</v>
          </cell>
          <cell r="H351">
            <v>1217.0999999999999</v>
          </cell>
          <cell r="I351">
            <v>1217.0999999999999</v>
          </cell>
        </row>
        <row r="352">
          <cell r="B352" t="str">
            <v>Labour charges for flanged joints800mm diaDI</v>
          </cell>
          <cell r="C352" t="str">
            <v>Labour charges for flanged joints</v>
          </cell>
          <cell r="D352" t="str">
            <v>800mm dia</v>
          </cell>
          <cell r="E352" t="str">
            <v>DI</v>
          </cell>
          <cell r="F352" t="str">
            <v>each</v>
          </cell>
          <cell r="G352">
            <v>1423.1999999999998</v>
          </cell>
          <cell r="H352">
            <v>1423.1999999999998</v>
          </cell>
          <cell r="I352">
            <v>1423.1999999999998</v>
          </cell>
        </row>
        <row r="353">
          <cell r="B353" t="str">
            <v>Lowering of sluice valve80mm diaDI</v>
          </cell>
          <cell r="C353" t="str">
            <v>Lowering of sluice valve</v>
          </cell>
          <cell r="D353" t="str">
            <v>80mm dia</v>
          </cell>
          <cell r="E353" t="str">
            <v>DI</v>
          </cell>
          <cell r="F353" t="str">
            <v>each</v>
          </cell>
          <cell r="G353">
            <v>18.5</v>
          </cell>
          <cell r="H353">
            <v>26.7</v>
          </cell>
          <cell r="I353">
            <v>26.7</v>
          </cell>
        </row>
        <row r="354">
          <cell r="B354" t="str">
            <v>Lowering of sluice valve100mm diaDI</v>
          </cell>
          <cell r="C354" t="str">
            <v>Lowering of sluice valve</v>
          </cell>
          <cell r="D354" t="str">
            <v>100mm dia</v>
          </cell>
          <cell r="E354" t="str">
            <v>DI</v>
          </cell>
          <cell r="F354" t="str">
            <v>each</v>
          </cell>
          <cell r="G354">
            <v>30.6</v>
          </cell>
          <cell r="H354">
            <v>35.200000000000003</v>
          </cell>
          <cell r="I354">
            <v>35.200000000000003</v>
          </cell>
        </row>
        <row r="355">
          <cell r="B355" t="str">
            <v>Lowering of sluice valve125mm diaDI</v>
          </cell>
          <cell r="C355" t="str">
            <v>Lowering of sluice valve</v>
          </cell>
          <cell r="D355" t="str">
            <v>125mm dia</v>
          </cell>
          <cell r="E355" t="str">
            <v>DI</v>
          </cell>
          <cell r="F355" t="str">
            <v>each</v>
          </cell>
          <cell r="G355">
            <v>40.1</v>
          </cell>
          <cell r="H355">
            <v>46.1</v>
          </cell>
          <cell r="I355">
            <v>46.1</v>
          </cell>
        </row>
        <row r="356">
          <cell r="B356" t="str">
            <v>Lowering of sluice valve150mm diaDI</v>
          </cell>
          <cell r="C356" t="str">
            <v>Lowering of sluice valve</v>
          </cell>
          <cell r="D356" t="str">
            <v>150mm dia</v>
          </cell>
          <cell r="E356" t="str">
            <v>DI</v>
          </cell>
          <cell r="F356" t="str">
            <v>each</v>
          </cell>
          <cell r="G356">
            <v>47.4</v>
          </cell>
          <cell r="H356">
            <v>54.5</v>
          </cell>
          <cell r="I356">
            <v>54.5</v>
          </cell>
        </row>
        <row r="357">
          <cell r="B357" t="str">
            <v>Lowering of sluice valve200mm diaDI</v>
          </cell>
          <cell r="C357" t="str">
            <v>Lowering of sluice valve</v>
          </cell>
          <cell r="D357" t="str">
            <v>200mm dia</v>
          </cell>
          <cell r="E357" t="str">
            <v>DI</v>
          </cell>
          <cell r="F357" t="str">
            <v>each</v>
          </cell>
          <cell r="G357">
            <v>87.7</v>
          </cell>
          <cell r="H357">
            <v>100.9</v>
          </cell>
          <cell r="I357">
            <v>100.9</v>
          </cell>
        </row>
        <row r="358">
          <cell r="B358" t="str">
            <v>Lowering of sluice valve250mm diaDI</v>
          </cell>
          <cell r="C358" t="str">
            <v>Lowering of sluice valve</v>
          </cell>
          <cell r="D358" t="str">
            <v>250mm dia</v>
          </cell>
          <cell r="E358" t="str">
            <v>DI</v>
          </cell>
          <cell r="F358" t="str">
            <v>each</v>
          </cell>
          <cell r="G358">
            <v>118.6</v>
          </cell>
          <cell r="H358">
            <v>136.4</v>
          </cell>
          <cell r="I358">
            <v>136.4</v>
          </cell>
        </row>
        <row r="359">
          <cell r="B359" t="str">
            <v>Lowering of sluice valve300mm diaDI</v>
          </cell>
          <cell r="C359" t="str">
            <v>Lowering of sluice valve</v>
          </cell>
          <cell r="D359" t="str">
            <v>300mm dia</v>
          </cell>
          <cell r="E359" t="str">
            <v>DI</v>
          </cell>
          <cell r="F359" t="str">
            <v>each</v>
          </cell>
          <cell r="G359">
            <v>179.6</v>
          </cell>
          <cell r="H359">
            <v>206.5</v>
          </cell>
          <cell r="I359">
            <v>206.5</v>
          </cell>
        </row>
        <row r="360">
          <cell r="B360" t="str">
            <v>Lowering of sluice valve350mm diaDI</v>
          </cell>
          <cell r="C360" t="str">
            <v>Lowering of sluice valve</v>
          </cell>
          <cell r="D360" t="str">
            <v>350mm dia</v>
          </cell>
          <cell r="E360" t="str">
            <v>DI</v>
          </cell>
          <cell r="F360" t="str">
            <v>each</v>
          </cell>
          <cell r="G360">
            <v>309</v>
          </cell>
          <cell r="H360">
            <v>355.4</v>
          </cell>
          <cell r="I360">
            <v>355.4</v>
          </cell>
        </row>
        <row r="361">
          <cell r="B361" t="str">
            <v>Lowering of sluice valve400mm diaDI</v>
          </cell>
          <cell r="C361" t="str">
            <v>Lowering of sluice valve</v>
          </cell>
          <cell r="D361" t="str">
            <v>400mm dia</v>
          </cell>
          <cell r="E361" t="str">
            <v>DI</v>
          </cell>
          <cell r="F361" t="str">
            <v>each</v>
          </cell>
          <cell r="G361">
            <v>379</v>
          </cell>
          <cell r="H361">
            <v>435.9</v>
          </cell>
          <cell r="I361">
            <v>435.9</v>
          </cell>
        </row>
        <row r="362">
          <cell r="B362" t="str">
            <v>Lowering of sluice valve450mm diaDI</v>
          </cell>
          <cell r="C362" t="str">
            <v>Lowering of sluice valve</v>
          </cell>
          <cell r="D362" t="str">
            <v>450mm dia</v>
          </cell>
          <cell r="E362" t="str">
            <v>DI</v>
          </cell>
          <cell r="F362" t="str">
            <v>each</v>
          </cell>
          <cell r="G362">
            <v>496.3</v>
          </cell>
          <cell r="H362">
            <v>570.70000000000005</v>
          </cell>
          <cell r="I362">
            <v>570.70000000000005</v>
          </cell>
        </row>
        <row r="363">
          <cell r="B363" t="str">
            <v>Lowering of sluice valve500mm diaDI</v>
          </cell>
          <cell r="C363" t="str">
            <v>Lowering of sluice valve</v>
          </cell>
          <cell r="D363" t="str">
            <v>500mm dia</v>
          </cell>
          <cell r="E363" t="str">
            <v>DI</v>
          </cell>
          <cell r="F363" t="str">
            <v>each</v>
          </cell>
          <cell r="G363">
            <v>551.44444444444446</v>
          </cell>
        </row>
        <row r="364">
          <cell r="B364" t="str">
            <v>Lowering of sluice valve600mm diaDI</v>
          </cell>
          <cell r="C364" t="str">
            <v>Lowering of sluice valve</v>
          </cell>
          <cell r="D364" t="str">
            <v>600mm dia</v>
          </cell>
          <cell r="E364" t="str">
            <v>DI</v>
          </cell>
          <cell r="F364" t="str">
            <v>each</v>
          </cell>
          <cell r="G364">
            <v>661.73333333333335</v>
          </cell>
        </row>
        <row r="365">
          <cell r="B365" t="str">
            <v>Lowering of sluice valve700mm diaDI</v>
          </cell>
          <cell r="C365" t="str">
            <v>Lowering of sluice valve</v>
          </cell>
          <cell r="D365" t="str">
            <v>700mm dia</v>
          </cell>
          <cell r="E365" t="str">
            <v>DI</v>
          </cell>
          <cell r="F365" t="str">
            <v>each</v>
          </cell>
          <cell r="G365">
            <v>772.02222222222224</v>
          </cell>
        </row>
        <row r="366">
          <cell r="B366" t="str">
            <v>Lowering of sluice valve800mm diaDI</v>
          </cell>
          <cell r="C366" t="str">
            <v>Lowering of sluice valve</v>
          </cell>
          <cell r="D366" t="str">
            <v>800mm dia</v>
          </cell>
          <cell r="E366" t="str">
            <v>DI</v>
          </cell>
          <cell r="F366" t="str">
            <v>each</v>
          </cell>
          <cell r="G366">
            <v>882.31111111111102</v>
          </cell>
        </row>
        <row r="367">
          <cell r="B367" t="str">
            <v/>
          </cell>
        </row>
        <row r="368">
          <cell r="B368" t="str">
            <v/>
          </cell>
        </row>
        <row r="369">
          <cell r="B369" t="str">
            <v/>
          </cell>
        </row>
        <row r="370">
          <cell r="B370" t="str">
            <v/>
          </cell>
        </row>
        <row r="371">
          <cell r="B371" t="str">
            <v/>
          </cell>
        </row>
        <row r="372">
          <cell r="B372" t="str">
            <v/>
          </cell>
        </row>
        <row r="373">
          <cell r="B373" t="str">
            <v/>
          </cell>
        </row>
        <row r="374">
          <cell r="B374" t="str">
            <v/>
          </cell>
        </row>
        <row r="375">
          <cell r="B375" t="str">
            <v/>
          </cell>
        </row>
        <row r="376">
          <cell r="B376" t="str">
            <v/>
          </cell>
        </row>
        <row r="377">
          <cell r="B377" t="str">
            <v/>
          </cell>
        </row>
        <row r="378">
          <cell r="B378" t="str">
            <v/>
          </cell>
        </row>
        <row r="379">
          <cell r="B379" t="str">
            <v/>
          </cell>
        </row>
        <row r="380">
          <cell r="B380" t="str">
            <v/>
          </cell>
        </row>
        <row r="381">
          <cell r="B381" t="str">
            <v/>
          </cell>
        </row>
        <row r="382">
          <cell r="B382" t="str">
            <v/>
          </cell>
        </row>
        <row r="383">
          <cell r="B383" t="str">
            <v/>
          </cell>
        </row>
        <row r="384">
          <cell r="B384" t="str">
            <v/>
          </cell>
        </row>
        <row r="385">
          <cell r="B385" t="str">
            <v/>
          </cell>
        </row>
        <row r="386">
          <cell r="B386" t="str">
            <v/>
          </cell>
        </row>
        <row r="387">
          <cell r="B387" t="str">
            <v/>
          </cell>
        </row>
        <row r="388">
          <cell r="B388" t="str">
            <v/>
          </cell>
        </row>
        <row r="389">
          <cell r="B389" t="str">
            <v/>
          </cell>
        </row>
        <row r="390">
          <cell r="B390" t="str">
            <v/>
          </cell>
        </row>
        <row r="391">
          <cell r="B391" t="str">
            <v/>
          </cell>
        </row>
        <row r="392">
          <cell r="B392" t="str">
            <v/>
          </cell>
        </row>
        <row r="393">
          <cell r="B393" t="str">
            <v/>
          </cell>
        </row>
        <row r="394">
          <cell r="B394" t="str">
            <v/>
          </cell>
        </row>
        <row r="395">
          <cell r="B395" t="str">
            <v/>
          </cell>
        </row>
        <row r="396">
          <cell r="B396" t="str">
            <v/>
          </cell>
        </row>
        <row r="397">
          <cell r="B397" t="str">
            <v/>
          </cell>
        </row>
        <row r="398">
          <cell r="B398" t="str">
            <v/>
          </cell>
        </row>
        <row r="399">
          <cell r="B399" t="str">
            <v/>
          </cell>
        </row>
        <row r="400">
          <cell r="B400" t="str">
            <v/>
          </cell>
        </row>
        <row r="401">
          <cell r="B401" t="str">
            <v/>
          </cell>
        </row>
        <row r="402">
          <cell r="B402" t="str">
            <v/>
          </cell>
        </row>
        <row r="403">
          <cell r="B403" t="str">
            <v/>
          </cell>
        </row>
        <row r="404">
          <cell r="B404" t="str">
            <v/>
          </cell>
        </row>
        <row r="405">
          <cell r="B405" t="str">
            <v/>
          </cell>
        </row>
        <row r="406">
          <cell r="B406" t="str">
            <v/>
          </cell>
        </row>
        <row r="407">
          <cell r="B407" t="str">
            <v/>
          </cell>
        </row>
        <row r="408">
          <cell r="B408" t="str">
            <v/>
          </cell>
        </row>
        <row r="409">
          <cell r="B409" t="str">
            <v/>
          </cell>
        </row>
        <row r="410">
          <cell r="B410" t="str">
            <v/>
          </cell>
        </row>
        <row r="411">
          <cell r="B411" t="str">
            <v/>
          </cell>
        </row>
        <row r="412">
          <cell r="B412" t="str">
            <v/>
          </cell>
        </row>
        <row r="413">
          <cell r="B413" t="str">
            <v/>
          </cell>
        </row>
        <row r="414">
          <cell r="B414" t="str">
            <v/>
          </cell>
        </row>
        <row r="415">
          <cell r="B415" t="str">
            <v/>
          </cell>
        </row>
        <row r="416">
          <cell r="B416" t="str">
            <v/>
          </cell>
        </row>
        <row r="417">
          <cell r="B417" t="str">
            <v/>
          </cell>
        </row>
        <row r="418">
          <cell r="B418" t="str">
            <v/>
          </cell>
        </row>
        <row r="419">
          <cell r="B419" t="str">
            <v/>
          </cell>
        </row>
        <row r="420">
          <cell r="B420" t="str">
            <v/>
          </cell>
        </row>
        <row r="421">
          <cell r="B421" t="str">
            <v/>
          </cell>
        </row>
        <row r="422">
          <cell r="B422" t="str">
            <v/>
          </cell>
        </row>
        <row r="423">
          <cell r="B423" t="str">
            <v/>
          </cell>
        </row>
        <row r="424">
          <cell r="B424" t="str">
            <v/>
          </cell>
        </row>
        <row r="425">
          <cell r="B425" t="str">
            <v/>
          </cell>
        </row>
        <row r="426">
          <cell r="B426" t="str">
            <v/>
          </cell>
        </row>
        <row r="427">
          <cell r="B427" t="str">
            <v/>
          </cell>
        </row>
        <row r="428">
          <cell r="B428" t="str">
            <v/>
          </cell>
        </row>
        <row r="429">
          <cell r="B429" t="str">
            <v/>
          </cell>
        </row>
        <row r="430">
          <cell r="B430" t="str">
            <v/>
          </cell>
        </row>
        <row r="431">
          <cell r="B431" t="str">
            <v/>
          </cell>
        </row>
        <row r="432">
          <cell r="B432" t="str">
            <v/>
          </cell>
        </row>
        <row r="433">
          <cell r="B433" t="str">
            <v/>
          </cell>
        </row>
        <row r="434">
          <cell r="B434" t="str">
            <v/>
          </cell>
        </row>
        <row r="435">
          <cell r="B435" t="str">
            <v/>
          </cell>
        </row>
        <row r="436">
          <cell r="B436" t="str">
            <v/>
          </cell>
        </row>
        <row r="437">
          <cell r="B437" t="str">
            <v/>
          </cell>
        </row>
        <row r="438">
          <cell r="B438" t="str">
            <v/>
          </cell>
        </row>
        <row r="439">
          <cell r="B439" t="str">
            <v/>
          </cell>
        </row>
        <row r="440">
          <cell r="B440" t="str">
            <v/>
          </cell>
        </row>
        <row r="441">
          <cell r="B441" t="str">
            <v/>
          </cell>
        </row>
        <row r="442">
          <cell r="B442" t="str">
            <v/>
          </cell>
        </row>
        <row r="443">
          <cell r="B443" t="str">
            <v/>
          </cell>
        </row>
        <row r="444">
          <cell r="B444" t="str">
            <v/>
          </cell>
        </row>
        <row r="445">
          <cell r="B445" t="str">
            <v/>
          </cell>
        </row>
        <row r="446">
          <cell r="B446" t="str">
            <v/>
          </cell>
        </row>
        <row r="447">
          <cell r="B447" t="str">
            <v/>
          </cell>
        </row>
        <row r="448">
          <cell r="B448" t="str">
            <v/>
          </cell>
        </row>
        <row r="449">
          <cell r="B449" t="str">
            <v/>
          </cell>
        </row>
        <row r="450">
          <cell r="B450" t="str">
            <v/>
          </cell>
        </row>
        <row r="451">
          <cell r="B451" t="str">
            <v/>
          </cell>
        </row>
        <row r="452">
          <cell r="B452" t="str">
            <v/>
          </cell>
        </row>
        <row r="453">
          <cell r="B453" t="str">
            <v/>
          </cell>
        </row>
        <row r="454">
          <cell r="B454" t="str">
            <v/>
          </cell>
        </row>
        <row r="455">
          <cell r="B455" t="str">
            <v/>
          </cell>
        </row>
        <row r="456">
          <cell r="B456" t="str">
            <v/>
          </cell>
        </row>
        <row r="457">
          <cell r="B457" t="str">
            <v/>
          </cell>
        </row>
        <row r="458">
          <cell r="B458" t="str">
            <v/>
          </cell>
        </row>
        <row r="459">
          <cell r="B459" t="str">
            <v/>
          </cell>
        </row>
        <row r="460">
          <cell r="B460" t="str">
            <v/>
          </cell>
        </row>
        <row r="461">
          <cell r="B461" t="str">
            <v/>
          </cell>
        </row>
        <row r="462">
          <cell r="B462" t="str">
            <v/>
          </cell>
        </row>
        <row r="463">
          <cell r="B463" t="str">
            <v/>
          </cell>
        </row>
        <row r="464">
          <cell r="B464" t="str">
            <v/>
          </cell>
        </row>
        <row r="465">
          <cell r="B465" t="str">
            <v/>
          </cell>
        </row>
        <row r="466">
          <cell r="B466" t="str">
            <v/>
          </cell>
        </row>
        <row r="467">
          <cell r="B467" t="str">
            <v/>
          </cell>
        </row>
        <row r="468">
          <cell r="B468" t="str">
            <v/>
          </cell>
        </row>
        <row r="469">
          <cell r="B469" t="str">
            <v/>
          </cell>
        </row>
        <row r="470">
          <cell r="B470" t="str">
            <v/>
          </cell>
        </row>
        <row r="471">
          <cell r="B471" t="str">
            <v/>
          </cell>
        </row>
        <row r="472">
          <cell r="B472" t="str">
            <v/>
          </cell>
        </row>
        <row r="473">
          <cell r="B473" t="str">
            <v/>
          </cell>
        </row>
        <row r="474">
          <cell r="B474" t="str">
            <v/>
          </cell>
        </row>
        <row r="475">
          <cell r="B475" t="str">
            <v/>
          </cell>
        </row>
        <row r="476">
          <cell r="B476" t="str">
            <v/>
          </cell>
        </row>
        <row r="477">
          <cell r="B477" t="str">
            <v/>
          </cell>
        </row>
        <row r="478">
          <cell r="B478" t="str">
            <v/>
          </cell>
        </row>
        <row r="479">
          <cell r="B479" t="str">
            <v/>
          </cell>
        </row>
        <row r="480">
          <cell r="B480" t="str">
            <v/>
          </cell>
        </row>
        <row r="481">
          <cell r="B481" t="str">
            <v/>
          </cell>
        </row>
        <row r="482">
          <cell r="B482" t="str">
            <v/>
          </cell>
        </row>
        <row r="483">
          <cell r="B483" t="str">
            <v/>
          </cell>
        </row>
        <row r="484">
          <cell r="B484" t="str">
            <v/>
          </cell>
        </row>
        <row r="485">
          <cell r="B485" t="str">
            <v/>
          </cell>
        </row>
        <row r="486">
          <cell r="B486" t="str">
            <v/>
          </cell>
        </row>
        <row r="487">
          <cell r="B487" t="str">
            <v/>
          </cell>
        </row>
        <row r="488">
          <cell r="B488" t="str">
            <v/>
          </cell>
        </row>
        <row r="489">
          <cell r="B489" t="str">
            <v/>
          </cell>
        </row>
        <row r="490">
          <cell r="B490" t="str">
            <v/>
          </cell>
        </row>
        <row r="491">
          <cell r="B491" t="str">
            <v/>
          </cell>
        </row>
        <row r="492">
          <cell r="B492" t="str">
            <v/>
          </cell>
        </row>
        <row r="493">
          <cell r="B493" t="str">
            <v/>
          </cell>
        </row>
        <row r="494">
          <cell r="B494" t="str">
            <v/>
          </cell>
        </row>
        <row r="495">
          <cell r="B495" t="str">
            <v/>
          </cell>
        </row>
        <row r="496">
          <cell r="B496" t="str">
            <v/>
          </cell>
        </row>
        <row r="497">
          <cell r="B497" t="str">
            <v/>
          </cell>
        </row>
        <row r="498">
          <cell r="B498" t="str">
            <v/>
          </cell>
        </row>
        <row r="499">
          <cell r="B499" t="str">
            <v/>
          </cell>
        </row>
        <row r="500">
          <cell r="B500" t="str">
            <v/>
          </cell>
        </row>
        <row r="501">
          <cell r="B501" t="str">
            <v/>
          </cell>
        </row>
        <row r="502">
          <cell r="B502" t="str">
            <v/>
          </cell>
        </row>
        <row r="503">
          <cell r="B503" t="str">
            <v/>
          </cell>
        </row>
        <row r="504">
          <cell r="B504" t="str">
            <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DATA-BASE"/>
      <sheetName val="DATA-ABSTRACT"/>
      <sheetName val="Cover"/>
      <sheetName val="DATA"/>
      <sheetName val="Specification report"/>
      <sheetName val="data existing_do not delete"/>
      <sheetName val="GF SB Ok "/>
      <sheetName val="Bitumen trunk"/>
      <sheetName val="Feeder"/>
      <sheetName val="R99 etc"/>
      <sheetName val="Trunk unpaved"/>
      <sheetName val="Design"/>
      <sheetName val="Process"/>
      <sheetName val="concrete"/>
      <sheetName val="Input"/>
      <sheetName val="abs road"/>
      <sheetName val="coverpage"/>
      <sheetName val="Road data"/>
      <sheetName val="Plant &amp;  Machinery"/>
      <sheetName val="Aug,02"/>
      <sheetName val="m"/>
      <sheetName val="TS memo"/>
      <sheetName val="r"/>
      <sheetName val="RMR"/>
      <sheetName val="R_Det"/>
      <sheetName val="Bridge Data 2005-06"/>
      <sheetName val="Detail In Door Stad"/>
      <sheetName val="p&amp;m"/>
      <sheetName val="v"/>
      <sheetName val="Boq (Main Building)"/>
      <sheetName val="t_prsr"/>
      <sheetName val="id"/>
      <sheetName val="final abstract"/>
      <sheetName val="leads"/>
      <sheetName val="MRATES"/>
      <sheetName val="1000000000000"/>
      <sheetName val="Drains Est"/>
      <sheetName val="Rd.Est"/>
      <sheetName val="mlead"/>
      <sheetName val="maya"/>
      <sheetName val="RF_DesignCT_Sp@53.0"/>
      <sheetName val="select items_PMW"/>
      <sheetName val="Material"/>
      <sheetName val="C.D.Abs.Est."/>
      <sheetName val="ssr-rates"/>
      <sheetName val="MRMECADAMoad data"/>
      <sheetName val="basdat"/>
      <sheetName val="LIST"/>
      <sheetName val="Common "/>
      <sheetName val="dataB"/>
      <sheetName val="C-data"/>
      <sheetName val="banilad"/>
      <sheetName val="Mactan"/>
      <sheetName val="Mandaue"/>
      <sheetName val="BTR"/>
      <sheetName val="GenAbst"/>
      <sheetName val="Rates"/>
      <sheetName val="Compound wall  Ok"/>
      <sheetName val="Data_Base"/>
      <sheetName val="BWSCPlt"/>
      <sheetName val="CI"/>
      <sheetName val="DI"/>
      <sheetName val="G.R.P"/>
      <sheetName val="HDPE"/>
      <sheetName val="PSC REVISED"/>
      <sheetName val="pvc"/>
      <sheetName val="Cover-MEstt_"/>
      <sheetName val="ABST(PART_B)_"/>
      <sheetName val="F6-Gnrl_Abstrt"/>
      <sheetName val="Data_F8_BTR"/>
      <sheetName val="sub-data_-no_full"/>
      <sheetName val="Diff_stmnt_(2)"/>
      <sheetName val="data_existing_do_not_delete"/>
      <sheetName val="GF_SB_Ok_"/>
      <sheetName val="Specification_report"/>
      <sheetName val="Bitumen_trunk"/>
      <sheetName val="R99_etc"/>
      <sheetName val="Trunk_unpaved"/>
      <sheetName val="Road_data"/>
      <sheetName val="abs_road"/>
      <sheetName val="TS_memo"/>
      <sheetName val="Bill-12"/>
      <sheetName val="Summary- Flyovers"/>
      <sheetName val="Work_sheet"/>
      <sheetName val="CONVEYANCE  (2)"/>
      <sheetName val="Road data-TDR"/>
      <sheetName val="MRoad data"/>
      <sheetName val="1V800"/>
      <sheetName val="ABSTRACT ESTIMATE 2013-14"/>
      <sheetName val="lead-st"/>
      <sheetName val="rdamdata"/>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affic Count"/>
      <sheetName val="Crust-D"/>
      <sheetName val="CBR-certi"/>
      <sheetName val="design "/>
      <sheetName val="DPR."/>
      <sheetName val="Cover-MEstt."/>
      <sheetName val="F6-Gnrl Abstrt"/>
      <sheetName val="Lead"/>
      <sheetName val="Data.F8.BTR"/>
      <sheetName val="F6-Estt"/>
      <sheetName val="earth (2)"/>
      <sheetName val="sub-data (2)"/>
      <sheetName val="sub estt"/>
      <sheetName val="Labour"/>
      <sheetName val="Machinery"/>
      <sheetName val="pop"/>
      <sheetName val="SE-InspR"/>
      <sheetName val="Prof-C-Check List"/>
      <sheetName val="F-2a-Pvt-Lyrs (2)"/>
      <sheetName val="F-2b-CDW"/>
      <sheetName val="Prof-B-PacSum."/>
      <sheetName val="F4-DER"/>
      <sheetName val="F1-SumSheet (2)"/>
      <sheetName val="Index"/>
      <sheetName val="certifi"/>
      <sheetName val="Traffic_Count"/>
      <sheetName val="design_"/>
      <sheetName val="DPR_"/>
      <sheetName val="Cover-MEstt_"/>
      <sheetName val="F6-Gnrl_Abstrt"/>
      <sheetName val="Data_F8_BTR"/>
      <sheetName val="earth_(2)"/>
      <sheetName val="sub-data_(2)"/>
      <sheetName val="sub_estt"/>
      <sheetName val="Prof-C-Check_List"/>
      <sheetName val="F-2a-Pvt-Lyrs_(2)"/>
      <sheetName val="Prof-B-PacSum_"/>
      <sheetName val="F1-SumSheet_(2)"/>
      <sheetName val="0000000000000"/>
      <sheetName val="m"/>
      <sheetName val="TBAL9697 -group wise  sdpl"/>
      <sheetName val="Specification report"/>
      <sheetName val="data existing_do not delete"/>
      <sheetName val="Iocount"/>
      <sheetName val="comp-st(GEN)"/>
      <sheetName val="sup dat"/>
      <sheetName val="v"/>
      <sheetName val="Bridge Data 2005-06"/>
      <sheetName val="ssr-rates"/>
      <sheetName val="Weightage-Sub Sht"/>
      <sheetName val="DISCOUNT"/>
      <sheetName val="Common "/>
      <sheetName val="Data"/>
      <sheetName val="MRATES"/>
      <sheetName val="Dormitory"/>
      <sheetName val="Plant &amp;  Machinery"/>
      <sheetName val="Material"/>
      <sheetName val="HDPE"/>
      <sheetName val="DI"/>
      <sheetName val="pvc"/>
      <sheetName val="Lead statement"/>
      <sheetName val="C-data"/>
      <sheetName val="RMR"/>
      <sheetName val="Road data"/>
      <sheetName val="Data o"/>
      <sheetName val="Boq"/>
      <sheetName val="STAFFSCHED "/>
      <sheetName val="quarry"/>
      <sheetName val="Drawing status"/>
      <sheetName val="ESTIMATE"/>
      <sheetName val="m1"/>
      <sheetName val="Sheet2"/>
      <sheetName val="ABS"/>
      <sheetName val="QTY"/>
      <sheetName val="bundqty"/>
      <sheetName val="Pile cap"/>
      <sheetName val="t_prsr"/>
      <sheetName val="PVC_dia"/>
      <sheetName val="wh"/>
      <sheetName val="7 Other Costs"/>
      <sheetName val="OverviewBarmer"/>
      <sheetName val="Traffic_Count1"/>
      <sheetName val="design_1"/>
      <sheetName val="DPR_1"/>
      <sheetName val="Cover-MEstt_1"/>
      <sheetName val="F6-Gnrl_Abstrt1"/>
      <sheetName val="Data_F8_BTR1"/>
      <sheetName val="earth_(2)1"/>
      <sheetName val="sub-data_(2)1"/>
      <sheetName val="sub_estt1"/>
      <sheetName val="Prof-C-Check_List1"/>
      <sheetName val="F-2a-Pvt-Lyrs_(2)1"/>
      <sheetName val="Prof-B-PacSum_1"/>
      <sheetName val="F1-SumSheet_(2)1"/>
      <sheetName val="Specification_report"/>
      <sheetName val="data_existing_do_not_delete"/>
      <sheetName val="sup_dat"/>
      <sheetName val="Bridge_Data_2005-06"/>
      <sheetName val="Estimate "/>
      <sheetName val="Road Detail Est."/>
      <sheetName val="Basic Rates"/>
      <sheetName val="leads"/>
      <sheetName val="MRoad data"/>
      <sheetName val="New33KVSS_E3"/>
      <sheetName val="Prop aug of Ex 33KVSS_E3a"/>
      <sheetName val="GBW"/>
      <sheetName val="COLUMN"/>
      <sheetName val="r"/>
      <sheetName val="Marteru"/>
      <sheetName val="General"/>
      <sheetName val="ELE "/>
      <sheetName val="FIRE ESTIMATE"/>
      <sheetName val="Sheet5"/>
      <sheetName val="Nspt-smp-final-ORIGINAL"/>
      <sheetName val="Data_Bit_I"/>
      <sheetName val="INDIGINEOUS ITEMS "/>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b"/>
      <sheetName val="abst(cd-works)"/>
      <sheetName val="Abstrct "/>
      <sheetName val="Lead"/>
      <sheetName val="Data"/>
      <sheetName val="2vent culvert (2)"/>
      <sheetName val="2vent culvert"/>
      <sheetName val="1vent culvert (2)"/>
      <sheetName val="1vent culvert"/>
      <sheetName val="road dam (2)"/>
      <sheetName val="road dam"/>
      <sheetName val="berole est"/>
      <sheetName val="quarry"/>
      <sheetName val="Road Detail Est."/>
      <sheetName val="Road data"/>
      <sheetName val="Material"/>
      <sheetName val="r"/>
      <sheetName val="Publicbuilding"/>
      <sheetName val="DATA-BASE"/>
      <sheetName val="DATA-ABSTRACT"/>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Bridge Data 2005-06"/>
      <sheetName val="Bridge_Data_2005-06"/>
      <sheetName val="bom"/>
      <sheetName val="rdamdata"/>
      <sheetName val="MRATES"/>
      <sheetName val="leads"/>
      <sheetName val="HDPE"/>
      <sheetName val="DI"/>
      <sheetName val="pvc"/>
      <sheetName val="Sheet1"/>
      <sheetName val="Lead statement"/>
      <sheetName val="r"/>
      <sheetName val="Material"/>
      <sheetName val="Plant &amp;  Machinery"/>
      <sheetName val="Cover"/>
      <sheetName val="Lookup"/>
      <sheetName val="Conv"/>
      <sheetName val="SPT vs PHI"/>
      <sheetName val="Rates"/>
      <sheetName val="Lead"/>
      <sheetName val="maya"/>
      <sheetName val="C-data"/>
      <sheetName val="hdpe_basic"/>
      <sheetName val="pvc_basic"/>
      <sheetName val="wordsdata"/>
      <sheetName val="detls"/>
      <sheetName val="m"/>
      <sheetName val="Bill-12"/>
      <sheetName val="Iocount"/>
      <sheetName val="mlead"/>
      <sheetName val="abs road"/>
      <sheetName val="coverpage"/>
      <sheetName val="RMR"/>
      <sheetName val="Road data"/>
      <sheetName val="R_Det"/>
      <sheetName val="Newabstract"/>
      <sheetName val="Labour"/>
      <sheetName val="Works"/>
      <sheetName val="General"/>
      <sheetName val="SSR 2014-15 Rates"/>
      <sheetName val="DATA_PRG"/>
      <sheetName val="v"/>
    </sheetNames>
    <sheetDataSet>
      <sheetData sheetId="0" refreshError="1">
        <row r="2">
          <cell r="D2" t="str">
            <v>CONST.OF 2V RCC SLAB CULVERT AT 6/1 to 6/2 KM</v>
          </cell>
        </row>
        <row r="67">
          <cell r="H67">
            <v>1410.4611040000002</v>
          </cell>
        </row>
        <row r="97">
          <cell r="H97">
            <v>2314.9090639999999</v>
          </cell>
        </row>
        <row r="245">
          <cell r="H245">
            <v>30.16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1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GenAbs"/>
      <sheetName val="Spfn.Rep"/>
      <sheetName val="DetEstRoad"/>
      <sheetName val="lEADS"/>
      <sheetName val="Data"/>
      <sheetName val="RMR"/>
      <sheetName val="Sheet2"/>
      <sheetName val="EW (2)"/>
      <sheetName val="MEST"/>
      <sheetName val="DATA_ENTRY"/>
      <sheetName val="MRoad data"/>
      <sheetName val="MRATES"/>
      <sheetName val="MBTLead"/>
      <sheetName val="MRMR"/>
      <sheetName val="ssr-rates"/>
      <sheetName val="El Data"/>
      <sheetName val="ABS"/>
      <sheetName val="other rates"/>
      <sheetName val="temp-SDData (2)"/>
      <sheetName val="m"/>
      <sheetName val="Nspt-smp-final-ORIGINAL"/>
      <sheetName val="Lead statement"/>
      <sheetName val="Pile cap"/>
      <sheetName val="Footings"/>
      <sheetName val="Data.F8.BTR"/>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38">
          <cell r="F38">
            <v>206</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age "/>
      <sheetName val="Internal roads (2)"/>
      <sheetName val="Toilets"/>
      <sheetName val="Truss Data"/>
      <sheetName val="2000mt"/>
      <sheetName val="2000 MT"/>
      <sheetName val="1000mt -AC sheet"/>
      <sheetName val="CC"/>
      <sheetName val="Data"/>
      <sheetName val="Lead statement"/>
      <sheetName val="Conveyance ch"/>
      <sheetName val="SSR 2012-13 Rates"/>
      <sheetName val="Hire charges"/>
      <sheetName val="centering"/>
      <sheetName val="40KL-250KL Estimate &amp; data"/>
      <sheetName val="CI specials for OHSR"/>
      <sheetName val="m"/>
      <sheetName val="ssr-rates"/>
      <sheetName val="Lead"/>
      <sheetName val="Material"/>
      <sheetName val="Plant &amp;  Machinery"/>
      <sheetName val="MRATES"/>
      <sheetName val="Pile cap"/>
      <sheetName val="Data_Base"/>
      <sheetName val="ABS"/>
      <sheetName val="data existing_do not delete"/>
    </sheetNames>
    <sheetDataSet>
      <sheetData sheetId="0"/>
      <sheetData sheetId="1"/>
      <sheetData sheetId="2"/>
      <sheetData sheetId="3"/>
      <sheetData sheetId="4"/>
      <sheetData sheetId="5"/>
      <sheetData sheetId="6"/>
      <sheetData sheetId="7"/>
      <sheetData sheetId="8"/>
      <sheetData sheetId="9"/>
      <sheetData sheetId="10" refreshError="1">
        <row r="7">
          <cell r="P7">
            <v>654.69000000000005</v>
          </cell>
        </row>
      </sheetData>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general abstract"/>
      <sheetName val="leads"/>
      <sheetName val="lead statement"/>
      <sheetName val="door window calculations"/>
      <sheetName val="door window datas"/>
      <sheetName val="electrification data"/>
      <sheetName val="data"/>
      <sheetName val="data existing_do not delete"/>
      <sheetName val="pipe line sub estimate"/>
      <sheetName val="pipe line data"/>
      <sheetName val="estimate"/>
      <sheetName val="hydraulic designs projects"/>
      <sheetName val="hydraulic designs pws schemes"/>
      <sheetName val="hydraulic statement"/>
      <sheetName val="economical pm calculations"/>
      <sheetName val="fp estimate"/>
      <sheetName val="rotary bore well estimate"/>
      <sheetName val="ohsr 40k sub estimate"/>
      <sheetName val="ohsr 40k verticals"/>
      <sheetName val="ohsr 60k sub estimate"/>
      <sheetName val="ohsr 60k verticals"/>
      <sheetName val="ohsr 90k sub estimate"/>
      <sheetName val="ohsr 90k verticals"/>
      <sheetName val="ohsr 120k sub estimate"/>
      <sheetName val="ohsr 120k verticals"/>
      <sheetName val="ohsr 150 sub estimate"/>
      <sheetName val="ohsr 150k verticals"/>
      <sheetName val="ohsr 200k sub estimate"/>
      <sheetName val="ohsr 200k verticals"/>
      <sheetName val="ohsr 250k sub estimate"/>
      <sheetName val="ohsr 250k verticals"/>
      <sheetName val="Sheet1"/>
      <sheetName val="Sheet2"/>
      <sheetName val="Sheet4"/>
      <sheetName val="Sheet5"/>
      <sheetName val="Sheet7"/>
      <sheetName val="Sheet8"/>
      <sheetName val="Sheet9"/>
      <sheetName val="Sheet13"/>
      <sheetName val="Sheet14"/>
      <sheetName val="Sheet15"/>
      <sheetName val="Sheet16"/>
      <sheetName val="Sheet17"/>
      <sheetName val="Sheet18"/>
      <sheetName val="Sheet19"/>
      <sheetName val="Sheet20"/>
      <sheetName val="Sheet21"/>
      <sheetName val="Sheet10"/>
      <sheetName val="Sheet11"/>
      <sheetName val="Sheet12"/>
      <sheetName val="Sheet6"/>
      <sheetName val="Sheet3"/>
      <sheetName val="Material"/>
      <sheetName val="Labour"/>
      <sheetName val="ssr-rates"/>
      <sheetName val="Data_Base"/>
      <sheetName val="other rates"/>
      <sheetName val="MRATES"/>
      <sheetName val="m"/>
      <sheetName val="r"/>
      <sheetName val="Estt"/>
      <sheetName val="Road data"/>
      <sheetName val="Usage"/>
      <sheetName val="ABS"/>
      <sheetName val="Plant &amp;  Machinery"/>
      <sheetName val="RMR"/>
      <sheetName val="l"/>
      <sheetName val="DATA-BASE"/>
      <sheetName val="DATA-ABSTRACT"/>
      <sheetName val="Rates SSR 2008-09"/>
      <sheetName val="Pile cap"/>
      <sheetName val="Boq"/>
      <sheetName val="Footings"/>
      <sheetName val="Sent NHO"/>
      <sheetName val="LEAD"/>
      <sheetName val="Specification"/>
      <sheetName val="MRoad data"/>
      <sheetName val="quarry"/>
      <sheetName val="Data_Renuals"/>
      <sheetName val="sand"/>
      <sheetName val="stone"/>
      <sheetName val="index"/>
      <sheetName val="UT Without Drop"/>
      <sheetName val="data1"/>
      <sheetName val="Data.F8.BTR"/>
      <sheetName val="wordsdata"/>
      <sheetName val="Road Detail Est."/>
      <sheetName val="Part-A"/>
      <sheetName val="v"/>
      <sheetName val="HDPE"/>
      <sheetName val="Sorted"/>
      <sheetName val="G F  (2)"/>
      <sheetName val="7 Other Costs"/>
      <sheetName val="Data_Bit_I"/>
      <sheetName val="pvc_basic"/>
      <sheetName val="LEAD (3)"/>
      <sheetName val="hdpe-rates"/>
      <sheetName val="hdpe weights"/>
      <sheetName val="pvc-rates"/>
      <sheetName val="PVC weights"/>
      <sheetName val="abs road"/>
      <sheetName val="coverpage"/>
      <sheetName val="R_Det"/>
      <sheetName val="mlead"/>
      <sheetName val="int-Dia-hdpe"/>
      <sheetName val="PIpe Pushing"/>
      <sheetName val="cover_page"/>
      <sheetName val="general_abstract"/>
      <sheetName val="lead_statement"/>
      <sheetName val="door_window_calculations"/>
      <sheetName val="door_window_datas"/>
      <sheetName val="electrification_data"/>
      <sheetName val="data_existing_do_not_delete"/>
      <sheetName val="pipe_line_sub_estimate"/>
      <sheetName val="pipe_line_data"/>
      <sheetName val="hydraulic_designs_projects"/>
      <sheetName val="hydraulic_designs_pws_schemes"/>
      <sheetName val="hydraulic_statement"/>
      <sheetName val="economical_pm_calculations"/>
      <sheetName val="fp_estimate"/>
      <sheetName val="rotary_bore_well_estimate"/>
      <sheetName val="ohsr_40k_sub_estimate"/>
      <sheetName val="ohsr_40k_verticals"/>
      <sheetName val="ohsr_60k_sub_estimate"/>
      <sheetName val="ohsr_60k_verticals"/>
      <sheetName val="ohsr_90k_sub_estimate"/>
      <sheetName val="ohsr_90k_verticals"/>
      <sheetName val="ohsr_120k_sub_estimate"/>
      <sheetName val="ohsr_120k_verticals"/>
      <sheetName val="ohsr_150_sub_estimate"/>
      <sheetName val="ohsr_150k_verticals"/>
      <sheetName val="ohsr_200k_sub_estimate"/>
      <sheetName val="ohsr_200k_verticals"/>
      <sheetName val="ohsr_250k_sub_estimate"/>
      <sheetName val="ohsr_250k_verticals"/>
      <sheetName val="other_rates"/>
      <sheetName val="Road_data"/>
      <sheetName val="Rates_SSR_2008-09"/>
      <sheetName val="Plant_&amp;__Machinery"/>
      <sheetName val="Pile_cap"/>
      <sheetName val="MRoad_data"/>
      <sheetName val="estimate "/>
      <sheetName val="sum. loads"/>
      <sheetName val="bASICDATA"/>
      <sheetName val="temp-SDData (2)"/>
      <sheetName val="ewst"/>
      <sheetName val="Lead  RATES"/>
      <sheetName val="select items_PMW"/>
      <sheetName val="C-Drain"/>
      <sheetName val="Summary"/>
      <sheetName val="maya"/>
      <sheetName val="Rates"/>
      <sheetName val="FIRST"/>
    </sheetNames>
    <sheetDataSet>
      <sheetData sheetId="0">
        <row r="2">
          <cell r="I2" t="str">
            <v>Clayey &amp; Loamy soils</v>
          </cell>
        </row>
      </sheetData>
      <sheetData sheetId="1">
        <row r="2">
          <cell r="I2" t="str">
            <v>Clayey &amp; Loamy soils</v>
          </cell>
        </row>
      </sheetData>
      <sheetData sheetId="2"/>
      <sheetData sheetId="3"/>
      <sheetData sheetId="4"/>
      <sheetData sheetId="5"/>
      <sheetData sheetId="6"/>
      <sheetData sheetId="7"/>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Set>
  </externalBook>
</externalLink>
</file>

<file path=xl/externalLinks/externalLink1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S"/>
      <sheetName val="M_R1"/>
      <sheetName val="M_CD_R"/>
      <sheetName val="Sheet1"/>
      <sheetName val="MRATES"/>
      <sheetName val="ssr-rates"/>
      <sheetName val="Estimate "/>
      <sheetName val="m"/>
      <sheetName val="pvc-pipe-rates"/>
      <sheetName val="Specification"/>
      <sheetName val="Road data"/>
      <sheetName val="v"/>
      <sheetName val="data existing_do not delete"/>
      <sheetName val="temp-SDData (2)"/>
      <sheetName val="Data_Base"/>
      <sheetName val="lead statement"/>
      <sheetName val="Lead"/>
      <sheetName val="Road Detail Est."/>
      <sheetName val="sand"/>
      <sheetName val="stone"/>
      <sheetName val="index"/>
      <sheetName val="0000000000000"/>
      <sheetName val="Material"/>
      <sheetName val="Plant &amp;  Machinery"/>
      <sheetName val="Data"/>
      <sheetName val="HDPE-pipe-rates"/>
      <sheetName val="Nspt-smp-final-ORIGINAL"/>
      <sheetName val="Labour"/>
      <sheetName val="Common "/>
      <sheetName val="lead-st"/>
      <sheetName val="rdamdata"/>
      <sheetName val="DATA_PRG"/>
      <sheetName val="r"/>
      <sheetName val="PUMP_DATA"/>
      <sheetName val="Civil Boq"/>
      <sheetName val="RMR"/>
      <sheetName val="Pile cap"/>
      <sheetName val="Sqn-Abs _G+1"/>
      <sheetName val="Sqn_Abs _G_1"/>
      <sheetName val="DATA-BASE"/>
      <sheetName val="DATA-ABSTRACT"/>
      <sheetName val="maya"/>
      <sheetName val="habs-list"/>
      <sheetName val="nodes"/>
      <sheetName val="scour depth"/>
      <sheetName val="l"/>
      <sheetName val="d-safe DELUXE"/>
      <sheetName val="Estimate_"/>
      <sheetName val="Lead_statement"/>
      <sheetName val="Road_data"/>
      <sheetName val="data_existing_do_not_delete"/>
      <sheetName val="temp-SDData_(2)"/>
      <sheetName val="Road_Detail_Est_"/>
      <sheetName val="Plant_&amp;__Machinery"/>
      <sheetName val="Common_"/>
      <sheetName val="Pile_cap"/>
      <sheetName val="Sqn-Abs__G+1"/>
      <sheetName val="Sqn_Abs__G_1"/>
      <sheetName val="Civil_Boq"/>
      <sheetName val="Usage"/>
      <sheetName val="Variables"/>
      <sheetName val="Main sheet"/>
      <sheetName val="Data.F8.BTR"/>
      <sheetName val="Data_Bit_I"/>
      <sheetName val="R_Det"/>
      <sheetName val="Summary"/>
      <sheetName val="MRoad data"/>
      <sheetName val="SPECS"/>
      <sheetName val="RM"/>
      <sheetName val="data1"/>
      <sheetName val="ABS"/>
    </sheetNames>
    <sheetDataSet>
      <sheetData sheetId="0">
        <row r="1">
          <cell r="AD1" t="str">
            <v>2007-08</v>
          </cell>
        </row>
      </sheetData>
      <sheetData sheetId="1"/>
      <sheetData sheetId="2">
        <row r="1">
          <cell r="AD1" t="str">
            <v>2007-08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sheetData sheetId="50"/>
      <sheetData sheetId="51" refreshError="1"/>
      <sheetData sheetId="52" refreshError="1"/>
      <sheetData sheetId="53" refreshError="1"/>
      <sheetData sheetId="54"/>
      <sheetData sheetId="55" refreshError="1"/>
      <sheetData sheetId="56" refreshError="1"/>
      <sheetData sheetId="57"/>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Truss Data"/>
      <sheetName val="Truss Data (2)"/>
      <sheetName val="C.page (2)"/>
      <sheetName val="Water supp (2)"/>
      <sheetName val="Cattle traps"/>
      <sheetName val="Kitchen"/>
      <sheetName val="Dust bins"/>
      <sheetName val="Shops"/>
      <sheetName val="E.O"/>
      <sheetName val="Toilets"/>
      <sheetName val="Store romm"/>
      <sheetName val="Data"/>
      <sheetName val="Roads"/>
      <sheetName val="Lead statement"/>
      <sheetName val="Conveyance ch"/>
      <sheetName val="SSR 2010-11 Rates"/>
      <sheetName val="Hire charges"/>
      <sheetName val="centering"/>
      <sheetName val="40KL-250KL Estimate &amp; data"/>
      <sheetName val="CI specials for OHSR"/>
      <sheetName val="LEADS"/>
      <sheetName val="MRATES"/>
      <sheetName val="Specification"/>
      <sheetName val="data existing_do not delete"/>
      <sheetName val="Legal Risk Analysis"/>
      <sheetName val="m"/>
      <sheetName val="Material"/>
      <sheetName val="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13">
          <cell r="P13">
            <v>1110.08</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nitrates"/>
      <sheetName val="unitratedata"/>
      <sheetName val="ssrdata"/>
      <sheetName val="ssr-rates"/>
      <sheetName val="data"/>
      <sheetName val="bricks"/>
      <sheetName val="stone"/>
      <sheetName val="sand"/>
      <sheetName val="earth"/>
      <sheetName val="Reserve"/>
      <sheetName val="index"/>
      <sheetName val="segments-details"/>
      <sheetName val="Data.F8.BTR"/>
      <sheetName val="v"/>
      <sheetName val="Road data"/>
      <sheetName val="leads"/>
      <sheetName val="Road Detail Est."/>
      <sheetName val="sup dat"/>
      <sheetName val="pvc-pipe-rates"/>
      <sheetName val="HDPE"/>
      <sheetName val="DI"/>
      <sheetName val="pvc"/>
      <sheetName val="DATA_PRG"/>
      <sheetName val="Model-ssrData2008"/>
      <sheetName val="Sheet1"/>
      <sheetName val="t_prsr"/>
      <sheetName val="wh"/>
      <sheetName val="m"/>
      <sheetName val="Plant &amp;  Machinery"/>
      <sheetName val="PVC_dia"/>
      <sheetName val="sch"/>
      <sheetName val="id"/>
      <sheetName val="hdpe weights"/>
      <sheetName val="PVC weights"/>
      <sheetName val="Specification"/>
      <sheetName val="Lead"/>
      <sheetName val="Sheet1 (2)"/>
      <sheetName val="MRATES"/>
      <sheetName val="Sheet2"/>
      <sheetName val="Dormitory"/>
      <sheetName val="l"/>
      <sheetName val="Levels"/>
      <sheetName val="Ward areas"/>
      <sheetName val="sluice-PVC"/>
      <sheetName val="Airvalve-HDPE"/>
      <sheetName val="dbl-airvalve-PVC"/>
      <sheetName val="DFjoints"/>
      <sheetName val="VC rate"/>
      <sheetName val="Mahesh"/>
      <sheetName val="Raghuveer"/>
      <sheetName val="Sheet3"/>
      <sheetName val="RMR"/>
      <sheetName val="0000000000000"/>
      <sheetName val="sluice-HDPE"/>
      <sheetName val="sluice-DI upto 1000"/>
      <sheetName val="scour-DI-CI"/>
      <sheetName val="Labour"/>
      <sheetName val="detls"/>
      <sheetName val="Lead statement"/>
      <sheetName val="WATER-HAMMER"/>
      <sheetName val="input"/>
      <sheetName val="Nspt-smp-final-ORIGINAL"/>
      <sheetName val="Publicbuilding"/>
      <sheetName val="r"/>
      <sheetName val="Rate"/>
      <sheetName val="Data-ELSR"/>
      <sheetName val="airvalve(AC)"/>
      <sheetName val="Caze Estimate "/>
      <sheetName val="Airvalve-DI"/>
      <sheetName val="Boq"/>
      <sheetName val="Material"/>
      <sheetName val="Basic Rates"/>
      <sheetName val="CD Data"/>
      <sheetName val="Datas"/>
      <sheetName val="design"/>
      <sheetName val="PUMP_DATA"/>
      <sheetName val="hdpe-rates"/>
      <sheetName val="pvc-rates"/>
      <sheetName val="Rates_PVC"/>
      <sheetName val="1-Pop Proj"/>
      <sheetName val=" data sheet "/>
      <sheetName val="DFjoints 2.11.17"/>
      <sheetName val="water-hammar-strenght"/>
      <sheetName val="SSR"/>
      <sheetName val="rdamdata"/>
      <sheetName val="Cd"/>
      <sheetName val="Cs"/>
      <sheetName val="CPIPE"/>
      <sheetName val="THK"/>
      <sheetName val="CPIPE 1"/>
      <sheetName val="Main sheet"/>
      <sheetName val="HS (MVS Akumarru)"/>
      <sheetName val="Sorted"/>
      <sheetName val="int-Dia-pvc"/>
      <sheetName val="temp-SDData (2)"/>
      <sheetName val="maya"/>
      <sheetName val="data existing_do not delete"/>
      <sheetName val="Legal Risk Analysis"/>
      <sheetName val="Data-Road "/>
      <sheetName val="other rates"/>
      <sheetName val="Hire"/>
      <sheetName val="Hydraulic Design (Pipe)"/>
      <sheetName val="data1"/>
      <sheetName val="Data_F8_BTR"/>
      <sheetName val="Road_data"/>
      <sheetName val="Road_Detail_Est_"/>
      <sheetName val="sup_dat"/>
      <sheetName val="Ward_areas"/>
      <sheetName val="VC_rate"/>
      <sheetName val="Plant_&amp;__Machinery"/>
      <sheetName val="hdpe_weights"/>
      <sheetName val="PVC_weights"/>
      <sheetName val="Sheet1_(2)"/>
      <sheetName val="hdpe_basic"/>
      <sheetName val="clvrt_data"/>
      <sheetName val="Stem "/>
      <sheetName val="VCRate"/>
      <sheetName val="Air-HDPE"/>
      <sheetName val="VC Rate2"/>
      <sheetName val="Sluice-HDPE-16"/>
      <sheetName val="Sluice-DI-16"/>
      <sheetName val="Civil Boq"/>
      <sheetName val="7 Other Costs"/>
      <sheetName val="Longitudinal"/>
      <sheetName val="GA"/>
      <sheetName val="Summary"/>
      <sheetName val="DISCHARGE"/>
      <sheetName val="IW-SRD-Rect"/>
      <sheetName val="Rising Main"/>
      <sheetName val="LOCAL RATES"/>
      <sheetName val="Breakdown"/>
      <sheetName val="Sheet5"/>
      <sheetName val="Estt"/>
      <sheetName val="int-Dia-hdpe"/>
      <sheetName val="dummy"/>
      <sheetName val="DsnConcept"/>
      <sheetName val="Pile cap"/>
      <sheetName val="HT-INTROD"/>
      <sheetName val="FORM7"/>
      <sheetName val="Stn&amp;bldg Abs"/>
      <sheetName val="cubes_M20"/>
      <sheetName val="E1"/>
      <sheetName val="ww-march-02"/>
      <sheetName val="pop"/>
      <sheetName val="I-CO"/>
      <sheetName val="sluice-HDPE- FINAL"/>
      <sheetName val="kintc-airvalve-BWSC&amp;MS"/>
      <sheetName val="sluice-BWSCP-MS"/>
      <sheetName val="kintc-airvalve-DI"/>
      <sheetName val="sluice-DI"/>
      <sheetName val="Abstract"/>
      <sheetName val="Detailed"/>
      <sheetName val="ABS"/>
      <sheetName val="DATA SHEET"/>
      <sheetName val="mlead"/>
      <sheetName val="abs road"/>
      <sheetName val="Abs_CD_2"/>
      <sheetName val="coverpage"/>
      <sheetName val="road est"/>
      <sheetName val="ECV"/>
      <sheetName val="PM&amp;GM"/>
      <sheetName val="quarry"/>
      <sheetName val="lead-st"/>
      <sheetName val="Cover"/>
      <sheetName val="PS1"/>
      <sheetName val="Footings"/>
      <sheetName val="Data_Base"/>
      <sheetName val="mp-team 1"/>
      <sheetName val="BOQ Distribution"/>
      <sheetName val="Lead_statement"/>
      <sheetName val="Basic_Rates"/>
      <sheetName val="sluice-DI_upto_1000"/>
      <sheetName val="Caze_Estimate_"/>
      <sheetName val="CD_Data"/>
      <sheetName val="data_existing_do_not_delete"/>
      <sheetName val="Legal_Risk_Analysis"/>
      <sheetName val="Data-Road_"/>
      <sheetName val="other_rates"/>
      <sheetName val="_data_sheet_"/>
      <sheetName val="DFjoints_2_11_17"/>
      <sheetName val="1-Pop_Proj"/>
      <sheetName val="CPIPE_1"/>
      <sheetName val="HS_(MVS_Akumarru)"/>
      <sheetName val="Main_sheet"/>
      <sheetName val="temp-SDData_(2)"/>
      <sheetName val="Hydraulic_Design_(Pipe)"/>
      <sheetName val="p&amp;m"/>
      <sheetName val="General"/>
      <sheetName val="m1"/>
      <sheetName val="not req 3"/>
      <sheetName val="CF4 (R)"/>
      <sheetName val="IS3370"/>
      <sheetName val="IS456"/>
      <sheetName val="ESTIMATE"/>
      <sheetName val="JAWAHAR-hyd-original"/>
      <sheetName val="HDPE-pipe-rates"/>
      <sheetName val="DATA-BASE"/>
      <sheetName val="DATA-ABSTRACT"/>
      <sheetName val="MS pipe,flange,Dummy"/>
      <sheetName val="Iocount"/>
      <sheetName val="20kL-design-final"/>
      <sheetName val="Pipe line estimate"/>
      <sheetName val="HDPE 2020-21"/>
      <sheetName val="Gate Valves"/>
      <sheetName val="Air-HDPE 2020-21"/>
      <sheetName val="STDDATAS2021-22"/>
      <sheetName val="VALVE CHAMBERS ABS "/>
      <sheetName val="ew OG"/>
      <sheetName val="ew-DiMs 2021-22"/>
      <sheetName val="DI PL "/>
      <sheetName val="DSS Input"/>
      <sheetName val="DSS -PH-Data"/>
      <sheetName val="PH 19.8.2019"/>
      <sheetName val="80mm VC"/>
      <sheetName val="Air-DI"/>
      <sheetName val="scour-pvc-hdpe-psc-DI-bwsc"/>
      <sheetName val="NRV"/>
      <sheetName val="Rates"/>
      <sheetName val="wh_data"/>
      <sheetName val="wh_data_R"/>
      <sheetName val="CPHEEO"/>
      <sheetName val="Chamber"/>
      <sheetName val="Leads Entry"/>
      <sheetName val="Road data.PS"/>
      <sheetName val="Gen.Abs."/>
      <sheetName val="boredetails"/>
      <sheetName val="rsf-5ld"/>
      <sheetName val="#REF"/>
      <sheetName val="RSF"/>
      <sheetName val="Mortars"/>
      <sheetName val="Data 2"/>
      <sheetName val="Valves"/>
      <sheetName val="MS Rates"/>
      <sheetName val="Data- All"/>
      <sheetName val="pvc_basic"/>
      <sheetName val="Sheet9"/>
      <sheetName val="Habcodes"/>
      <sheetName val="HS 1"/>
      <sheetName val="Data_Bit_I"/>
      <sheetName val="conc-foot-gradeslab"/>
      <sheetName val="bASICDATA"/>
      <sheetName val="Road data-TDR"/>
      <sheetName val="MRoad data"/>
      <sheetName val="Road data "/>
      <sheetName val="SPECS"/>
      <sheetName val="Road data  PH"/>
      <sheetName val="WS Data"/>
      <sheetName val="Setup Variables"/>
      <sheetName val="nodes"/>
      <sheetName val="PH"/>
      <sheetName val="PH Sor"/>
    </sheetNames>
    <sheetDataSet>
      <sheetData sheetId="0" refreshError="1"/>
      <sheetData sheetId="1" refreshError="1"/>
      <sheetData sheetId="2" refreshError="1"/>
      <sheetData sheetId="3" refreshError="1"/>
      <sheetData sheetId="4" refreshError="1"/>
      <sheetData sheetId="5" refreshError="1"/>
      <sheetData sheetId="6" refreshError="1">
        <row r="1">
          <cell r="A1" t="str">
            <v>Metal/stone lead cost</v>
          </cell>
          <cell r="B1" t="str">
            <v>1997-1998</v>
          </cell>
          <cell r="C1" t="str">
            <v>1998-1999</v>
          </cell>
          <cell r="D1" t="str">
            <v>1999-2000</v>
          </cell>
          <cell r="E1" t="str">
            <v>2000-2001</v>
          </cell>
          <cell r="F1" t="str">
            <v>2001-2002</v>
          </cell>
          <cell r="G1" t="str">
            <v>2002-2003</v>
          </cell>
          <cell r="H1" t="str">
            <v>2003-2004</v>
          </cell>
          <cell r="I1" t="str">
            <v>2004-2005</v>
          </cell>
          <cell r="J1" t="str">
            <v>2005-2006</v>
          </cell>
          <cell r="K1" t="str">
            <v>2006-2007</v>
          </cell>
          <cell r="L1" t="str">
            <v>2007-2008</v>
          </cell>
          <cell r="M1" t="str">
            <v>2008-2009</v>
          </cell>
          <cell r="N1" t="str">
            <v>2009-2010</v>
          </cell>
        </row>
        <row r="2">
          <cell r="A2">
            <v>0.5</v>
          </cell>
          <cell r="B2">
            <v>46.6</v>
          </cell>
          <cell r="C2">
            <v>51.3</v>
          </cell>
          <cell r="D2">
            <v>56</v>
          </cell>
          <cell r="E2">
            <v>64</v>
          </cell>
          <cell r="F2">
            <v>72</v>
          </cell>
          <cell r="G2">
            <v>75.599999999999994</v>
          </cell>
          <cell r="H2">
            <v>78.5</v>
          </cell>
          <cell r="I2">
            <v>80.900000000000006</v>
          </cell>
          <cell r="J2">
            <v>83.3</v>
          </cell>
          <cell r="K2">
            <v>91.6</v>
          </cell>
        </row>
        <row r="3">
          <cell r="A3">
            <v>1</v>
          </cell>
          <cell r="B3">
            <v>47.9</v>
          </cell>
          <cell r="C3">
            <v>52.7</v>
          </cell>
          <cell r="D3">
            <v>58</v>
          </cell>
          <cell r="E3">
            <v>67</v>
          </cell>
          <cell r="F3">
            <v>75</v>
          </cell>
          <cell r="G3">
            <v>78.75</v>
          </cell>
          <cell r="H3">
            <v>81.7</v>
          </cell>
          <cell r="I3">
            <v>84.2</v>
          </cell>
          <cell r="J3">
            <v>86.7</v>
          </cell>
          <cell r="K3">
            <v>95.4</v>
          </cell>
          <cell r="L3">
            <v>0</v>
          </cell>
        </row>
        <row r="4">
          <cell r="A4">
            <v>2</v>
          </cell>
          <cell r="B4">
            <v>49.9</v>
          </cell>
          <cell r="C4">
            <v>54.9</v>
          </cell>
          <cell r="D4">
            <v>60</v>
          </cell>
          <cell r="E4">
            <v>69</v>
          </cell>
          <cell r="F4">
            <v>77</v>
          </cell>
          <cell r="G4">
            <v>80.849999999999994</v>
          </cell>
          <cell r="H4">
            <v>83.8</v>
          </cell>
          <cell r="I4">
            <v>86.3</v>
          </cell>
          <cell r="J4">
            <v>88.9</v>
          </cell>
          <cell r="K4">
            <v>97.8</v>
          </cell>
          <cell r="L4">
            <v>0</v>
          </cell>
        </row>
        <row r="5">
          <cell r="A5">
            <v>3</v>
          </cell>
          <cell r="B5">
            <v>51.9</v>
          </cell>
          <cell r="C5">
            <v>57.1</v>
          </cell>
          <cell r="D5">
            <v>62.8</v>
          </cell>
          <cell r="E5">
            <v>72</v>
          </cell>
          <cell r="F5">
            <v>81</v>
          </cell>
          <cell r="G5">
            <v>85.05</v>
          </cell>
          <cell r="H5">
            <v>88</v>
          </cell>
          <cell r="I5">
            <v>90.7</v>
          </cell>
          <cell r="J5">
            <v>93.4</v>
          </cell>
          <cell r="K5">
            <v>102.7</v>
          </cell>
          <cell r="L5">
            <v>0</v>
          </cell>
        </row>
        <row r="6">
          <cell r="A6">
            <v>4</v>
          </cell>
          <cell r="B6">
            <v>54.1</v>
          </cell>
          <cell r="C6">
            <v>59.5</v>
          </cell>
          <cell r="D6">
            <v>65</v>
          </cell>
          <cell r="E6">
            <v>75</v>
          </cell>
          <cell r="F6">
            <v>84</v>
          </cell>
          <cell r="G6">
            <v>88.2</v>
          </cell>
          <cell r="H6">
            <v>91.5</v>
          </cell>
          <cell r="I6">
            <v>94.3</v>
          </cell>
          <cell r="J6">
            <v>97.1</v>
          </cell>
          <cell r="K6">
            <v>106.8</v>
          </cell>
          <cell r="L6">
            <v>0</v>
          </cell>
        </row>
        <row r="7">
          <cell r="A7">
            <v>5</v>
          </cell>
          <cell r="B7">
            <v>56.1</v>
          </cell>
          <cell r="C7">
            <v>61.7</v>
          </cell>
          <cell r="D7">
            <v>67.900000000000006</v>
          </cell>
          <cell r="E7">
            <v>78</v>
          </cell>
          <cell r="F7">
            <v>87</v>
          </cell>
          <cell r="G7">
            <v>91.35</v>
          </cell>
          <cell r="H7">
            <v>94.7</v>
          </cell>
          <cell r="I7">
            <v>97.6</v>
          </cell>
          <cell r="J7">
            <v>100.5</v>
          </cell>
          <cell r="K7">
            <v>110.6</v>
          </cell>
          <cell r="L7">
            <v>0</v>
          </cell>
        </row>
        <row r="8">
          <cell r="A8">
            <v>6</v>
          </cell>
          <cell r="B8">
            <v>58.3</v>
          </cell>
          <cell r="C8">
            <v>64.099999999999994</v>
          </cell>
          <cell r="D8">
            <v>70.5</v>
          </cell>
          <cell r="E8">
            <v>82</v>
          </cell>
          <cell r="F8">
            <v>92</v>
          </cell>
          <cell r="G8">
            <v>96.6</v>
          </cell>
          <cell r="H8">
            <v>100.1</v>
          </cell>
          <cell r="I8">
            <v>103.1</v>
          </cell>
          <cell r="J8">
            <v>106.2</v>
          </cell>
          <cell r="K8">
            <v>122.1</v>
          </cell>
          <cell r="L8">
            <v>0</v>
          </cell>
        </row>
        <row r="9">
          <cell r="A9">
            <v>7</v>
          </cell>
          <cell r="B9">
            <v>60.3</v>
          </cell>
          <cell r="C9">
            <v>66.3</v>
          </cell>
          <cell r="D9">
            <v>72.900000000000006</v>
          </cell>
          <cell r="E9">
            <v>84</v>
          </cell>
          <cell r="F9">
            <v>94</v>
          </cell>
          <cell r="G9">
            <v>98.7</v>
          </cell>
          <cell r="H9">
            <v>102.4</v>
          </cell>
          <cell r="I9">
            <v>105.5</v>
          </cell>
          <cell r="J9">
            <v>108.7</v>
          </cell>
          <cell r="K9">
            <v>125</v>
          </cell>
          <cell r="L9">
            <v>0</v>
          </cell>
        </row>
        <row r="10">
          <cell r="A10">
            <v>8</v>
          </cell>
          <cell r="B10">
            <v>62.4</v>
          </cell>
          <cell r="C10">
            <v>68.599999999999994</v>
          </cell>
          <cell r="D10">
            <v>75</v>
          </cell>
          <cell r="E10">
            <v>86</v>
          </cell>
          <cell r="F10">
            <v>96</v>
          </cell>
          <cell r="G10">
            <v>100.8</v>
          </cell>
          <cell r="H10">
            <v>104.5</v>
          </cell>
          <cell r="I10">
            <v>107.6</v>
          </cell>
          <cell r="J10">
            <v>110.8</v>
          </cell>
          <cell r="K10">
            <v>127.4</v>
          </cell>
          <cell r="L10">
            <v>0</v>
          </cell>
        </row>
        <row r="11">
          <cell r="A11">
            <v>9</v>
          </cell>
          <cell r="B11">
            <v>64.8</v>
          </cell>
          <cell r="C11">
            <v>71.3</v>
          </cell>
          <cell r="D11">
            <v>78</v>
          </cell>
          <cell r="E11">
            <v>90</v>
          </cell>
          <cell r="F11">
            <v>101</v>
          </cell>
          <cell r="G11">
            <v>106.05</v>
          </cell>
          <cell r="H11">
            <v>109.9</v>
          </cell>
          <cell r="I11">
            <v>113.2</v>
          </cell>
          <cell r="J11">
            <v>116.6</v>
          </cell>
          <cell r="K11">
            <v>134.1</v>
          </cell>
          <cell r="L11">
            <v>0</v>
          </cell>
        </row>
        <row r="12">
          <cell r="A12">
            <v>10</v>
          </cell>
          <cell r="B12">
            <v>66.599999999999994</v>
          </cell>
          <cell r="C12">
            <v>73.3</v>
          </cell>
          <cell r="D12">
            <v>80</v>
          </cell>
          <cell r="E12">
            <v>92</v>
          </cell>
          <cell r="F12">
            <v>103</v>
          </cell>
          <cell r="G12">
            <v>108.15</v>
          </cell>
          <cell r="H12">
            <v>112.2</v>
          </cell>
          <cell r="I12">
            <v>115.6</v>
          </cell>
          <cell r="J12">
            <v>119.1</v>
          </cell>
          <cell r="K12">
            <v>137</v>
          </cell>
          <cell r="L12">
            <v>0</v>
          </cell>
        </row>
        <row r="13">
          <cell r="A13">
            <v>11</v>
          </cell>
          <cell r="B13">
            <v>69</v>
          </cell>
          <cell r="C13">
            <v>75.900000000000006</v>
          </cell>
          <cell r="D13">
            <v>83</v>
          </cell>
          <cell r="E13">
            <v>95</v>
          </cell>
          <cell r="F13">
            <v>106</v>
          </cell>
          <cell r="G13">
            <v>111.3</v>
          </cell>
          <cell r="H13">
            <v>116.1</v>
          </cell>
          <cell r="I13">
            <v>119.6</v>
          </cell>
          <cell r="J13">
            <v>123.2</v>
          </cell>
          <cell r="K13">
            <v>141.69999999999999</v>
          </cell>
          <cell r="L13">
            <v>0</v>
          </cell>
        </row>
        <row r="14">
          <cell r="A14">
            <v>12</v>
          </cell>
          <cell r="B14">
            <v>70.8</v>
          </cell>
          <cell r="C14">
            <v>77.900000000000006</v>
          </cell>
          <cell r="D14">
            <v>85.7</v>
          </cell>
          <cell r="E14">
            <v>99</v>
          </cell>
          <cell r="F14">
            <v>111</v>
          </cell>
          <cell r="G14">
            <v>116.55</v>
          </cell>
          <cell r="H14">
            <v>120.8</v>
          </cell>
          <cell r="I14">
            <v>124.4</v>
          </cell>
          <cell r="J14">
            <v>128.1</v>
          </cell>
          <cell r="K14">
            <v>147.30000000000001</v>
          </cell>
          <cell r="L14">
            <v>0</v>
          </cell>
        </row>
        <row r="15">
          <cell r="A15">
            <v>13</v>
          </cell>
          <cell r="B15">
            <v>73.3</v>
          </cell>
          <cell r="C15">
            <v>80.599999999999994</v>
          </cell>
          <cell r="D15">
            <v>88.7</v>
          </cell>
          <cell r="E15">
            <v>102</v>
          </cell>
          <cell r="F15">
            <v>114</v>
          </cell>
          <cell r="G15">
            <v>119.7</v>
          </cell>
          <cell r="H15">
            <v>124.1</v>
          </cell>
          <cell r="I15">
            <v>127.8</v>
          </cell>
          <cell r="J15">
            <v>131.6</v>
          </cell>
          <cell r="K15">
            <v>151.30000000000001</v>
          </cell>
          <cell r="L15">
            <v>0</v>
          </cell>
        </row>
        <row r="16">
          <cell r="A16">
            <v>14</v>
          </cell>
          <cell r="B16">
            <v>75</v>
          </cell>
          <cell r="C16">
            <v>82.5</v>
          </cell>
          <cell r="D16">
            <v>90.8</v>
          </cell>
          <cell r="E16">
            <v>105</v>
          </cell>
          <cell r="F16">
            <v>118</v>
          </cell>
          <cell r="G16">
            <v>123.9</v>
          </cell>
          <cell r="H16">
            <v>128.30000000000001</v>
          </cell>
          <cell r="I16">
            <v>132.19999999999999</v>
          </cell>
          <cell r="J16">
            <v>136.19999999999999</v>
          </cell>
          <cell r="K16">
            <v>156.6</v>
          </cell>
          <cell r="L16">
            <v>0</v>
          </cell>
        </row>
        <row r="17">
          <cell r="A17">
            <v>15</v>
          </cell>
          <cell r="B17">
            <v>76.900000000000006</v>
          </cell>
          <cell r="C17">
            <v>84.6</v>
          </cell>
          <cell r="D17">
            <v>93</v>
          </cell>
          <cell r="E17">
            <v>107</v>
          </cell>
          <cell r="F17">
            <v>120</v>
          </cell>
          <cell r="G17">
            <v>126</v>
          </cell>
          <cell r="H17">
            <v>130.6</v>
          </cell>
          <cell r="I17">
            <v>134.5</v>
          </cell>
          <cell r="J17">
            <v>138.5</v>
          </cell>
          <cell r="K17">
            <v>159.30000000000001</v>
          </cell>
          <cell r="L17">
            <v>0</v>
          </cell>
        </row>
        <row r="18">
          <cell r="A18">
            <v>16</v>
          </cell>
          <cell r="B18">
            <v>79.3</v>
          </cell>
          <cell r="C18">
            <v>87.2</v>
          </cell>
          <cell r="D18">
            <v>95.9</v>
          </cell>
          <cell r="E18">
            <v>110</v>
          </cell>
          <cell r="F18">
            <v>123</v>
          </cell>
          <cell r="G18">
            <v>129.15</v>
          </cell>
          <cell r="H18">
            <v>133.9</v>
          </cell>
          <cell r="I18">
            <v>137.9</v>
          </cell>
          <cell r="J18">
            <v>142</v>
          </cell>
          <cell r="K18">
            <v>163.30000000000001</v>
          </cell>
          <cell r="L18">
            <v>0</v>
          </cell>
        </row>
        <row r="19">
          <cell r="A19">
            <v>17</v>
          </cell>
          <cell r="B19">
            <v>81.099999999999994</v>
          </cell>
          <cell r="C19">
            <v>89.2</v>
          </cell>
          <cell r="D19">
            <v>98</v>
          </cell>
          <cell r="E19">
            <v>113</v>
          </cell>
          <cell r="F19">
            <v>127</v>
          </cell>
          <cell r="G19">
            <v>133.35</v>
          </cell>
          <cell r="H19">
            <v>138.1</v>
          </cell>
          <cell r="I19">
            <v>142.30000000000001</v>
          </cell>
          <cell r="J19">
            <v>146.6</v>
          </cell>
          <cell r="K19">
            <v>168.6</v>
          </cell>
          <cell r="L19">
            <v>0</v>
          </cell>
        </row>
        <row r="20">
          <cell r="A20">
            <v>18</v>
          </cell>
          <cell r="B20">
            <v>83.5</v>
          </cell>
          <cell r="C20">
            <v>91.9</v>
          </cell>
          <cell r="D20">
            <v>101</v>
          </cell>
          <cell r="E20">
            <v>116</v>
          </cell>
          <cell r="F20">
            <v>130</v>
          </cell>
          <cell r="G20">
            <v>136.5</v>
          </cell>
          <cell r="H20">
            <v>141.5</v>
          </cell>
          <cell r="I20">
            <v>145.80000000000001</v>
          </cell>
          <cell r="J20">
            <v>150.19999999999999</v>
          </cell>
          <cell r="K20">
            <v>172.7</v>
          </cell>
          <cell r="L20">
            <v>0</v>
          </cell>
        </row>
        <row r="21">
          <cell r="A21">
            <v>19</v>
          </cell>
          <cell r="B21">
            <v>85.4</v>
          </cell>
          <cell r="C21">
            <v>93.9</v>
          </cell>
          <cell r="D21">
            <v>103</v>
          </cell>
          <cell r="E21">
            <v>118</v>
          </cell>
          <cell r="F21">
            <v>132</v>
          </cell>
          <cell r="G21">
            <v>138.6</v>
          </cell>
          <cell r="H21">
            <v>143.69999999999999</v>
          </cell>
          <cell r="I21">
            <v>148</v>
          </cell>
          <cell r="J21">
            <v>152.4</v>
          </cell>
          <cell r="K21">
            <v>175.3</v>
          </cell>
          <cell r="L21">
            <v>0</v>
          </cell>
        </row>
        <row r="22">
          <cell r="A22">
            <v>20</v>
          </cell>
          <cell r="B22">
            <v>87.8</v>
          </cell>
          <cell r="C22">
            <v>96.6</v>
          </cell>
          <cell r="D22">
            <v>106</v>
          </cell>
          <cell r="E22">
            <v>122</v>
          </cell>
          <cell r="F22">
            <v>137</v>
          </cell>
          <cell r="G22">
            <v>143.85</v>
          </cell>
          <cell r="H22">
            <v>149</v>
          </cell>
          <cell r="I22">
            <v>153.5</v>
          </cell>
          <cell r="J22">
            <v>158.1</v>
          </cell>
          <cell r="K22">
            <v>181.8</v>
          </cell>
          <cell r="L22">
            <v>0</v>
          </cell>
        </row>
        <row r="23">
          <cell r="A23">
            <v>21</v>
          </cell>
          <cell r="B23">
            <v>90</v>
          </cell>
          <cell r="C23">
            <v>99</v>
          </cell>
          <cell r="D23">
            <v>108.6</v>
          </cell>
          <cell r="E23">
            <v>125</v>
          </cell>
          <cell r="F23">
            <v>140.4</v>
          </cell>
          <cell r="G23">
            <v>147.4</v>
          </cell>
          <cell r="H23">
            <v>152.69999999999999</v>
          </cell>
          <cell r="I23">
            <v>157.30000000000001</v>
          </cell>
          <cell r="J23">
            <v>162.1</v>
          </cell>
          <cell r="K23">
            <v>186.6</v>
          </cell>
        </row>
        <row r="24">
          <cell r="A24">
            <v>22</v>
          </cell>
          <cell r="B24">
            <v>92.2</v>
          </cell>
          <cell r="C24">
            <v>101.4</v>
          </cell>
          <cell r="D24">
            <v>111.2</v>
          </cell>
          <cell r="E24">
            <v>128</v>
          </cell>
          <cell r="F24">
            <v>143.80000000000001</v>
          </cell>
          <cell r="G24">
            <v>150.94999999999999</v>
          </cell>
          <cell r="H24">
            <v>156.4</v>
          </cell>
          <cell r="I24">
            <v>161.1</v>
          </cell>
          <cell r="J24">
            <v>166.1</v>
          </cell>
          <cell r="K24">
            <v>191.4</v>
          </cell>
        </row>
        <row r="25">
          <cell r="A25">
            <v>23</v>
          </cell>
          <cell r="B25">
            <v>94.4</v>
          </cell>
          <cell r="C25">
            <v>103.8</v>
          </cell>
          <cell r="D25">
            <v>113.8</v>
          </cell>
          <cell r="E25">
            <v>131</v>
          </cell>
          <cell r="F25">
            <v>147.19999999999999</v>
          </cell>
          <cell r="G25">
            <v>154.5</v>
          </cell>
          <cell r="H25">
            <v>160.1</v>
          </cell>
          <cell r="I25">
            <v>164.9</v>
          </cell>
          <cell r="J25">
            <v>170.1</v>
          </cell>
          <cell r="K25">
            <v>196.2</v>
          </cell>
        </row>
        <row r="26">
          <cell r="A26">
            <v>24</v>
          </cell>
          <cell r="B26">
            <v>96.6</v>
          </cell>
          <cell r="C26">
            <v>106.2</v>
          </cell>
          <cell r="D26">
            <v>116.4</v>
          </cell>
          <cell r="E26">
            <v>134</v>
          </cell>
          <cell r="F26">
            <v>150.6</v>
          </cell>
          <cell r="G26">
            <v>158.05000000000001</v>
          </cell>
          <cell r="H26">
            <v>163.80000000000001</v>
          </cell>
          <cell r="I26">
            <v>168.7</v>
          </cell>
          <cell r="J26">
            <v>174.1</v>
          </cell>
          <cell r="K26">
            <v>201</v>
          </cell>
        </row>
        <row r="27">
          <cell r="A27">
            <v>25</v>
          </cell>
          <cell r="B27">
            <v>98.8</v>
          </cell>
          <cell r="C27">
            <v>108.6</v>
          </cell>
          <cell r="D27">
            <v>119</v>
          </cell>
          <cell r="E27">
            <v>137</v>
          </cell>
          <cell r="F27">
            <v>154</v>
          </cell>
          <cell r="G27">
            <v>161.6</v>
          </cell>
          <cell r="H27">
            <v>167.5</v>
          </cell>
          <cell r="I27">
            <v>172.5</v>
          </cell>
          <cell r="J27">
            <v>178.1</v>
          </cell>
          <cell r="K27">
            <v>205.8</v>
          </cell>
        </row>
        <row r="28">
          <cell r="A28">
            <v>26</v>
          </cell>
          <cell r="B28">
            <v>101</v>
          </cell>
          <cell r="C28">
            <v>111</v>
          </cell>
          <cell r="D28">
            <v>121.6</v>
          </cell>
          <cell r="E28">
            <v>140</v>
          </cell>
          <cell r="F28">
            <v>157.4</v>
          </cell>
          <cell r="G28">
            <v>165.15</v>
          </cell>
          <cell r="H28">
            <v>171.2</v>
          </cell>
          <cell r="I28">
            <v>176.3</v>
          </cell>
          <cell r="J28">
            <v>182.1</v>
          </cell>
          <cell r="K28">
            <v>210.6</v>
          </cell>
        </row>
        <row r="29">
          <cell r="A29">
            <v>27</v>
          </cell>
          <cell r="B29">
            <v>103.2</v>
          </cell>
          <cell r="C29">
            <v>113.4</v>
          </cell>
          <cell r="D29">
            <v>124.2</v>
          </cell>
          <cell r="E29">
            <v>143</v>
          </cell>
          <cell r="F29">
            <v>160.80000000000001</v>
          </cell>
          <cell r="G29">
            <v>168.7</v>
          </cell>
          <cell r="H29">
            <v>174.9</v>
          </cell>
          <cell r="I29">
            <v>180.1</v>
          </cell>
          <cell r="J29">
            <v>186.1</v>
          </cell>
          <cell r="K29">
            <v>215.4</v>
          </cell>
        </row>
        <row r="30">
          <cell r="A30">
            <v>28</v>
          </cell>
          <cell r="B30">
            <v>105.4</v>
          </cell>
          <cell r="C30">
            <v>115.8</v>
          </cell>
          <cell r="D30">
            <v>126.8</v>
          </cell>
          <cell r="E30">
            <v>146</v>
          </cell>
          <cell r="F30">
            <v>164.2</v>
          </cell>
          <cell r="G30">
            <v>172.25</v>
          </cell>
          <cell r="H30">
            <v>178.6</v>
          </cell>
          <cell r="I30">
            <v>183.9</v>
          </cell>
          <cell r="J30">
            <v>190.1</v>
          </cell>
          <cell r="K30">
            <v>220.2</v>
          </cell>
        </row>
        <row r="31">
          <cell r="A31">
            <v>29</v>
          </cell>
          <cell r="B31">
            <v>107.6</v>
          </cell>
          <cell r="C31">
            <v>118.2</v>
          </cell>
          <cell r="D31">
            <v>129.4</v>
          </cell>
          <cell r="E31">
            <v>149</v>
          </cell>
          <cell r="F31">
            <v>167.6</v>
          </cell>
          <cell r="G31">
            <v>175.8</v>
          </cell>
          <cell r="H31">
            <v>182.3</v>
          </cell>
          <cell r="I31">
            <v>187.7</v>
          </cell>
          <cell r="J31">
            <v>194.1</v>
          </cell>
          <cell r="K31">
            <v>225</v>
          </cell>
        </row>
        <row r="32">
          <cell r="A32">
            <v>30</v>
          </cell>
          <cell r="B32">
            <v>109.8</v>
          </cell>
          <cell r="C32">
            <v>120.6</v>
          </cell>
          <cell r="D32">
            <v>132</v>
          </cell>
          <cell r="E32">
            <v>152</v>
          </cell>
          <cell r="F32">
            <v>171</v>
          </cell>
          <cell r="G32">
            <v>179.35</v>
          </cell>
          <cell r="H32">
            <v>186</v>
          </cell>
          <cell r="I32">
            <v>191.5</v>
          </cell>
          <cell r="J32">
            <v>198.1</v>
          </cell>
          <cell r="K32">
            <v>229.8</v>
          </cell>
        </row>
        <row r="33">
          <cell r="A33">
            <v>31</v>
          </cell>
          <cell r="B33">
            <v>112</v>
          </cell>
          <cell r="C33">
            <v>123</v>
          </cell>
          <cell r="D33">
            <v>134.6</v>
          </cell>
          <cell r="E33">
            <v>155</v>
          </cell>
          <cell r="F33">
            <v>174.4</v>
          </cell>
          <cell r="G33">
            <v>182.9</v>
          </cell>
          <cell r="H33">
            <v>189.4</v>
          </cell>
          <cell r="I33">
            <v>195</v>
          </cell>
          <cell r="J33">
            <v>201.7</v>
          </cell>
          <cell r="K33">
            <v>234.1</v>
          </cell>
        </row>
        <row r="34">
          <cell r="A34">
            <v>32</v>
          </cell>
          <cell r="B34">
            <v>114.2</v>
          </cell>
          <cell r="C34">
            <v>125.4</v>
          </cell>
          <cell r="D34">
            <v>137.19999999999999</v>
          </cell>
          <cell r="E34">
            <v>158</v>
          </cell>
          <cell r="F34">
            <v>177.8</v>
          </cell>
          <cell r="G34">
            <v>186.45</v>
          </cell>
          <cell r="H34">
            <v>192.8</v>
          </cell>
          <cell r="I34">
            <v>198.5</v>
          </cell>
          <cell r="J34">
            <v>205.3</v>
          </cell>
          <cell r="K34">
            <v>238.4</v>
          </cell>
        </row>
        <row r="35">
          <cell r="A35">
            <v>33</v>
          </cell>
          <cell r="B35">
            <v>116.4</v>
          </cell>
          <cell r="C35">
            <v>127.8</v>
          </cell>
          <cell r="D35">
            <v>139.80000000000001</v>
          </cell>
          <cell r="E35">
            <v>161</v>
          </cell>
          <cell r="F35">
            <v>181.2</v>
          </cell>
          <cell r="G35">
            <v>190</v>
          </cell>
          <cell r="H35">
            <v>196.2</v>
          </cell>
          <cell r="I35">
            <v>202</v>
          </cell>
          <cell r="J35">
            <v>208.9</v>
          </cell>
          <cell r="K35">
            <v>242.7</v>
          </cell>
        </row>
        <row r="36">
          <cell r="A36">
            <v>34</v>
          </cell>
          <cell r="B36">
            <v>118.6</v>
          </cell>
          <cell r="C36">
            <v>130.19999999999999</v>
          </cell>
          <cell r="D36">
            <v>142.4</v>
          </cell>
          <cell r="E36">
            <v>164</v>
          </cell>
          <cell r="F36">
            <v>184.6</v>
          </cell>
          <cell r="G36">
            <v>193.55</v>
          </cell>
          <cell r="H36">
            <v>199.6</v>
          </cell>
          <cell r="I36">
            <v>205.5</v>
          </cell>
          <cell r="J36">
            <v>212.5</v>
          </cell>
          <cell r="K36">
            <v>247</v>
          </cell>
        </row>
        <row r="37">
          <cell r="A37">
            <v>35</v>
          </cell>
          <cell r="B37">
            <v>120.8</v>
          </cell>
          <cell r="C37">
            <v>132.6</v>
          </cell>
          <cell r="D37">
            <v>145</v>
          </cell>
          <cell r="E37">
            <v>167</v>
          </cell>
          <cell r="F37">
            <v>188</v>
          </cell>
          <cell r="G37">
            <v>197.1</v>
          </cell>
          <cell r="H37">
            <v>203</v>
          </cell>
          <cell r="I37">
            <v>209</v>
          </cell>
          <cell r="J37">
            <v>216.1</v>
          </cell>
          <cell r="K37">
            <v>251.3</v>
          </cell>
        </row>
        <row r="38">
          <cell r="A38">
            <v>36</v>
          </cell>
          <cell r="B38">
            <v>123</v>
          </cell>
          <cell r="C38">
            <v>135</v>
          </cell>
          <cell r="D38">
            <v>147.6</v>
          </cell>
          <cell r="E38">
            <v>170</v>
          </cell>
          <cell r="F38">
            <v>191.4</v>
          </cell>
          <cell r="G38">
            <v>200.65</v>
          </cell>
          <cell r="H38">
            <v>206.4</v>
          </cell>
          <cell r="I38">
            <v>212.5</v>
          </cell>
          <cell r="J38">
            <v>219.7</v>
          </cell>
          <cell r="K38">
            <v>255.6</v>
          </cell>
        </row>
        <row r="39">
          <cell r="A39">
            <v>37</v>
          </cell>
          <cell r="B39">
            <v>125.2</v>
          </cell>
          <cell r="C39">
            <v>137.4</v>
          </cell>
          <cell r="D39">
            <v>150.19999999999999</v>
          </cell>
          <cell r="E39">
            <v>173</v>
          </cell>
          <cell r="F39">
            <v>194.8</v>
          </cell>
          <cell r="G39">
            <v>204.2</v>
          </cell>
          <cell r="H39">
            <v>209.8</v>
          </cell>
          <cell r="I39">
            <v>216</v>
          </cell>
          <cell r="J39">
            <v>223.3</v>
          </cell>
          <cell r="K39">
            <v>259.89999999999998</v>
          </cell>
        </row>
        <row r="40">
          <cell r="A40">
            <v>38</v>
          </cell>
          <cell r="B40">
            <v>127.4</v>
          </cell>
          <cell r="C40">
            <v>139.80000000000001</v>
          </cell>
          <cell r="D40">
            <v>152.80000000000001</v>
          </cell>
          <cell r="E40">
            <v>176</v>
          </cell>
          <cell r="F40">
            <v>198.2</v>
          </cell>
          <cell r="G40">
            <v>207.75</v>
          </cell>
          <cell r="H40">
            <v>213.2</v>
          </cell>
          <cell r="I40">
            <v>219.5</v>
          </cell>
          <cell r="J40">
            <v>226.9</v>
          </cell>
          <cell r="K40">
            <v>264.2</v>
          </cell>
        </row>
        <row r="41">
          <cell r="A41">
            <v>39</v>
          </cell>
          <cell r="B41">
            <v>129.6</v>
          </cell>
          <cell r="C41">
            <v>142.19999999999999</v>
          </cell>
          <cell r="D41">
            <v>155.4</v>
          </cell>
          <cell r="E41">
            <v>179</v>
          </cell>
          <cell r="F41">
            <v>201.6</v>
          </cell>
          <cell r="G41">
            <v>211.3</v>
          </cell>
          <cell r="H41">
            <v>216.6</v>
          </cell>
          <cell r="I41">
            <v>223</v>
          </cell>
          <cell r="J41">
            <v>230.5</v>
          </cell>
          <cell r="K41">
            <v>268.5</v>
          </cell>
        </row>
        <row r="42">
          <cell r="A42">
            <v>40</v>
          </cell>
          <cell r="B42">
            <v>131.80000000000001</v>
          </cell>
          <cell r="C42">
            <v>144.6</v>
          </cell>
          <cell r="D42">
            <v>158</v>
          </cell>
          <cell r="E42">
            <v>182</v>
          </cell>
          <cell r="F42">
            <v>205</v>
          </cell>
          <cell r="G42">
            <v>214.85</v>
          </cell>
          <cell r="H42">
            <v>220</v>
          </cell>
          <cell r="I42">
            <v>226.5</v>
          </cell>
          <cell r="J42">
            <v>234.1</v>
          </cell>
          <cell r="K42">
            <v>272.8</v>
          </cell>
        </row>
        <row r="43">
          <cell r="A43">
            <v>41</v>
          </cell>
          <cell r="B43">
            <v>134</v>
          </cell>
          <cell r="C43">
            <v>147</v>
          </cell>
          <cell r="D43">
            <v>160.6</v>
          </cell>
          <cell r="E43">
            <v>185</v>
          </cell>
          <cell r="F43">
            <v>208.4</v>
          </cell>
          <cell r="G43">
            <v>218.4</v>
          </cell>
          <cell r="H43">
            <v>223.4</v>
          </cell>
          <cell r="I43">
            <v>230</v>
          </cell>
          <cell r="J43">
            <v>237.7</v>
          </cell>
          <cell r="K43">
            <v>277.10000000000002</v>
          </cell>
        </row>
        <row r="44">
          <cell r="A44">
            <v>42</v>
          </cell>
          <cell r="B44">
            <v>136.19999999999999</v>
          </cell>
          <cell r="C44">
            <v>149.4</v>
          </cell>
          <cell r="D44">
            <v>163.19999999999999</v>
          </cell>
          <cell r="E44">
            <v>188</v>
          </cell>
          <cell r="F44">
            <v>211.8</v>
          </cell>
          <cell r="G44">
            <v>221.95</v>
          </cell>
          <cell r="H44">
            <v>226.8</v>
          </cell>
          <cell r="I44">
            <v>233.5</v>
          </cell>
          <cell r="J44">
            <v>241.3</v>
          </cell>
          <cell r="K44">
            <v>281.39999999999998</v>
          </cell>
        </row>
        <row r="45">
          <cell r="A45">
            <v>43</v>
          </cell>
          <cell r="B45">
            <v>138.4</v>
          </cell>
          <cell r="C45">
            <v>151.80000000000001</v>
          </cell>
          <cell r="D45">
            <v>165.8</v>
          </cell>
          <cell r="E45">
            <v>191</v>
          </cell>
          <cell r="F45">
            <v>215.2</v>
          </cell>
          <cell r="G45">
            <v>225.5</v>
          </cell>
          <cell r="H45">
            <v>230.2</v>
          </cell>
          <cell r="I45">
            <v>237</v>
          </cell>
          <cell r="J45">
            <v>244.9</v>
          </cell>
          <cell r="K45">
            <v>285.7</v>
          </cell>
        </row>
        <row r="46">
          <cell r="A46">
            <v>44</v>
          </cell>
          <cell r="B46">
            <v>140.6</v>
          </cell>
          <cell r="C46">
            <v>154.19999999999999</v>
          </cell>
          <cell r="D46">
            <v>168.4</v>
          </cell>
          <cell r="E46">
            <v>194</v>
          </cell>
          <cell r="F46">
            <v>218.6</v>
          </cell>
          <cell r="G46">
            <v>229.05</v>
          </cell>
          <cell r="H46">
            <v>233.6</v>
          </cell>
          <cell r="I46">
            <v>240.5</v>
          </cell>
          <cell r="J46">
            <v>248.5</v>
          </cell>
          <cell r="K46">
            <v>290</v>
          </cell>
        </row>
        <row r="47">
          <cell r="A47">
            <v>45</v>
          </cell>
          <cell r="B47">
            <v>142.80000000000001</v>
          </cell>
          <cell r="C47">
            <v>156.6</v>
          </cell>
          <cell r="D47">
            <v>171</v>
          </cell>
          <cell r="E47">
            <v>197</v>
          </cell>
          <cell r="F47">
            <v>222</v>
          </cell>
          <cell r="G47">
            <v>232.6</v>
          </cell>
          <cell r="H47">
            <v>237</v>
          </cell>
          <cell r="I47">
            <v>244</v>
          </cell>
          <cell r="J47">
            <v>252.1</v>
          </cell>
          <cell r="K47">
            <v>294.3</v>
          </cell>
        </row>
        <row r="48">
          <cell r="A48">
            <v>46</v>
          </cell>
          <cell r="B48">
            <v>145</v>
          </cell>
          <cell r="C48">
            <v>159</v>
          </cell>
          <cell r="D48">
            <v>173.6</v>
          </cell>
          <cell r="E48">
            <v>200</v>
          </cell>
          <cell r="F48">
            <v>225.4</v>
          </cell>
          <cell r="G48">
            <v>236.15</v>
          </cell>
          <cell r="H48">
            <v>240.4</v>
          </cell>
          <cell r="I48">
            <v>247.5</v>
          </cell>
          <cell r="J48">
            <v>255.7</v>
          </cell>
          <cell r="K48">
            <v>298.60000000000002</v>
          </cell>
        </row>
        <row r="49">
          <cell r="A49">
            <v>47</v>
          </cell>
          <cell r="B49">
            <v>147.19999999999999</v>
          </cell>
          <cell r="C49">
            <v>161.4</v>
          </cell>
          <cell r="D49">
            <v>176.2</v>
          </cell>
          <cell r="E49">
            <v>203</v>
          </cell>
          <cell r="F49">
            <v>228.8</v>
          </cell>
          <cell r="G49">
            <v>239.7</v>
          </cell>
          <cell r="H49">
            <v>243.8</v>
          </cell>
          <cell r="I49">
            <v>251</v>
          </cell>
          <cell r="J49">
            <v>259.3</v>
          </cell>
          <cell r="K49">
            <v>302.89999999999998</v>
          </cell>
        </row>
        <row r="50">
          <cell r="A50">
            <v>48</v>
          </cell>
          <cell r="B50">
            <v>149.4</v>
          </cell>
          <cell r="C50">
            <v>163.80000000000001</v>
          </cell>
          <cell r="D50">
            <v>178.8</v>
          </cell>
          <cell r="E50">
            <v>206</v>
          </cell>
          <cell r="F50">
            <v>232.2</v>
          </cell>
          <cell r="G50">
            <v>243.25</v>
          </cell>
          <cell r="H50">
            <v>247.2</v>
          </cell>
          <cell r="I50">
            <v>254.5</v>
          </cell>
          <cell r="J50">
            <v>262.89999999999998</v>
          </cell>
          <cell r="K50">
            <v>307.2</v>
          </cell>
        </row>
        <row r="51">
          <cell r="A51">
            <v>49</v>
          </cell>
          <cell r="B51">
            <v>151.6</v>
          </cell>
          <cell r="C51">
            <v>166.2</v>
          </cell>
          <cell r="D51">
            <v>181.4</v>
          </cell>
          <cell r="E51">
            <v>209</v>
          </cell>
          <cell r="F51">
            <v>235.6</v>
          </cell>
          <cell r="G51">
            <v>246.8</v>
          </cell>
          <cell r="H51">
            <v>250.6</v>
          </cell>
          <cell r="I51">
            <v>258</v>
          </cell>
          <cell r="J51">
            <v>266.5</v>
          </cell>
          <cell r="K51">
            <v>311.5</v>
          </cell>
        </row>
        <row r="52">
          <cell r="A52">
            <v>50</v>
          </cell>
          <cell r="B52">
            <v>153.80000000000001</v>
          </cell>
          <cell r="C52">
            <v>168.6</v>
          </cell>
          <cell r="D52">
            <v>184</v>
          </cell>
          <cell r="E52">
            <v>212</v>
          </cell>
          <cell r="F52">
            <v>239</v>
          </cell>
          <cell r="G52">
            <v>250.35</v>
          </cell>
          <cell r="H52">
            <v>254</v>
          </cell>
          <cell r="I52">
            <v>261.5</v>
          </cell>
          <cell r="J52">
            <v>270.10000000000002</v>
          </cell>
          <cell r="K52">
            <v>315.8</v>
          </cell>
        </row>
        <row r="53">
          <cell r="A53">
            <v>51</v>
          </cell>
          <cell r="B53">
            <v>155.4</v>
          </cell>
          <cell r="C53">
            <v>170.4</v>
          </cell>
          <cell r="D53">
            <v>186.4</v>
          </cell>
          <cell r="E53">
            <v>214.8</v>
          </cell>
          <cell r="F53">
            <v>242.1</v>
          </cell>
          <cell r="G53">
            <v>253.6</v>
          </cell>
          <cell r="H53">
            <v>257</v>
          </cell>
          <cell r="I53">
            <v>264.60000000000002</v>
          </cell>
          <cell r="J53">
            <v>273.39999999999998</v>
          </cell>
          <cell r="K53">
            <v>319.8</v>
          </cell>
        </row>
        <row r="54">
          <cell r="A54">
            <v>52</v>
          </cell>
          <cell r="B54">
            <v>157</v>
          </cell>
          <cell r="C54">
            <v>172.2</v>
          </cell>
          <cell r="D54">
            <v>188.8</v>
          </cell>
          <cell r="E54">
            <v>217.6</v>
          </cell>
          <cell r="F54">
            <v>245.2</v>
          </cell>
          <cell r="G54">
            <v>256.85000000000002</v>
          </cell>
          <cell r="H54">
            <v>260</v>
          </cell>
          <cell r="I54">
            <v>267.7</v>
          </cell>
          <cell r="J54">
            <v>276.7</v>
          </cell>
          <cell r="K54">
            <v>323.8</v>
          </cell>
        </row>
        <row r="55">
          <cell r="A55">
            <v>53</v>
          </cell>
          <cell r="B55">
            <v>158.6</v>
          </cell>
          <cell r="C55">
            <v>174</v>
          </cell>
          <cell r="D55">
            <v>191.2</v>
          </cell>
          <cell r="E55">
            <v>220.4</v>
          </cell>
          <cell r="F55">
            <v>248.3</v>
          </cell>
          <cell r="G55">
            <v>260.10000000000002</v>
          </cell>
          <cell r="H55">
            <v>263</v>
          </cell>
          <cell r="I55">
            <v>270.8</v>
          </cell>
          <cell r="J55">
            <v>280</v>
          </cell>
          <cell r="K55">
            <v>327.8</v>
          </cell>
        </row>
        <row r="56">
          <cell r="A56">
            <v>54</v>
          </cell>
          <cell r="B56">
            <v>160.19999999999999</v>
          </cell>
          <cell r="C56">
            <v>175.8</v>
          </cell>
          <cell r="D56">
            <v>193.6</v>
          </cell>
          <cell r="E56">
            <v>223.2</v>
          </cell>
          <cell r="F56">
            <v>251.4</v>
          </cell>
          <cell r="G56">
            <v>263.35000000000002</v>
          </cell>
          <cell r="H56">
            <v>266</v>
          </cell>
          <cell r="I56">
            <v>273.89999999999998</v>
          </cell>
          <cell r="J56">
            <v>283.3</v>
          </cell>
          <cell r="K56">
            <v>331.8</v>
          </cell>
        </row>
        <row r="57">
          <cell r="A57">
            <v>55</v>
          </cell>
          <cell r="B57">
            <v>161.80000000000001</v>
          </cell>
          <cell r="C57">
            <v>177.6</v>
          </cell>
          <cell r="D57">
            <v>196</v>
          </cell>
          <cell r="E57">
            <v>226</v>
          </cell>
          <cell r="F57">
            <v>254.5</v>
          </cell>
          <cell r="G57">
            <v>266.60000000000002</v>
          </cell>
          <cell r="H57">
            <v>269</v>
          </cell>
          <cell r="I57">
            <v>277</v>
          </cell>
          <cell r="J57">
            <v>286.60000000000002</v>
          </cell>
          <cell r="K57">
            <v>335.8</v>
          </cell>
        </row>
        <row r="58">
          <cell r="A58">
            <v>56</v>
          </cell>
          <cell r="B58">
            <v>163.4</v>
          </cell>
          <cell r="C58">
            <v>179.4</v>
          </cell>
          <cell r="D58">
            <v>198.4</v>
          </cell>
          <cell r="E58">
            <v>228.8</v>
          </cell>
          <cell r="F58">
            <v>257.60000000000002</v>
          </cell>
          <cell r="G58">
            <v>269.85000000000002</v>
          </cell>
          <cell r="H58">
            <v>272</v>
          </cell>
          <cell r="I58">
            <v>280.10000000000002</v>
          </cell>
          <cell r="J58">
            <v>289.89999999999998</v>
          </cell>
          <cell r="K58">
            <v>339.8</v>
          </cell>
        </row>
        <row r="59">
          <cell r="A59">
            <v>57</v>
          </cell>
          <cell r="B59">
            <v>165</v>
          </cell>
          <cell r="C59">
            <v>181.2</v>
          </cell>
          <cell r="D59">
            <v>200.8</v>
          </cell>
          <cell r="E59">
            <v>231.6</v>
          </cell>
          <cell r="F59">
            <v>260.7</v>
          </cell>
          <cell r="G59">
            <v>273.10000000000002</v>
          </cell>
          <cell r="H59">
            <v>275</v>
          </cell>
          <cell r="I59">
            <v>283.2</v>
          </cell>
          <cell r="J59">
            <v>293.2</v>
          </cell>
          <cell r="K59">
            <v>285.2</v>
          </cell>
        </row>
        <row r="60">
          <cell r="A60">
            <v>58</v>
          </cell>
          <cell r="B60">
            <v>166.6</v>
          </cell>
          <cell r="C60">
            <v>183</v>
          </cell>
          <cell r="D60">
            <v>203.2</v>
          </cell>
          <cell r="E60">
            <v>234.4</v>
          </cell>
          <cell r="F60">
            <v>263.8</v>
          </cell>
          <cell r="G60">
            <v>276.35000000000002</v>
          </cell>
          <cell r="H60">
            <v>278</v>
          </cell>
          <cell r="I60">
            <v>286.3</v>
          </cell>
          <cell r="J60">
            <v>296.5</v>
          </cell>
          <cell r="K60">
            <v>288.7</v>
          </cell>
        </row>
        <row r="61">
          <cell r="A61">
            <v>59</v>
          </cell>
          <cell r="B61">
            <v>168.2</v>
          </cell>
          <cell r="C61">
            <v>184.8</v>
          </cell>
          <cell r="D61">
            <v>205.6</v>
          </cell>
          <cell r="E61">
            <v>237.2</v>
          </cell>
          <cell r="F61">
            <v>266.89999999999998</v>
          </cell>
          <cell r="G61">
            <v>279.60000000000002</v>
          </cell>
          <cell r="H61">
            <v>281</v>
          </cell>
          <cell r="I61">
            <v>289.39999999999998</v>
          </cell>
          <cell r="J61">
            <v>299.8</v>
          </cell>
          <cell r="K61">
            <v>292.2</v>
          </cell>
        </row>
        <row r="62">
          <cell r="A62">
            <v>60</v>
          </cell>
          <cell r="B62">
            <v>169.8</v>
          </cell>
          <cell r="C62">
            <v>186.6</v>
          </cell>
          <cell r="D62">
            <v>208</v>
          </cell>
          <cell r="E62">
            <v>240</v>
          </cell>
          <cell r="F62">
            <v>270</v>
          </cell>
          <cell r="G62">
            <v>282.85000000000002</v>
          </cell>
          <cell r="H62">
            <v>284</v>
          </cell>
          <cell r="I62">
            <v>292.5</v>
          </cell>
          <cell r="J62">
            <v>303.10000000000002</v>
          </cell>
          <cell r="K62">
            <v>295.7</v>
          </cell>
        </row>
        <row r="63">
          <cell r="A63">
            <v>61</v>
          </cell>
          <cell r="B63">
            <v>171.4</v>
          </cell>
          <cell r="C63">
            <v>188.4</v>
          </cell>
          <cell r="D63">
            <v>210.4</v>
          </cell>
          <cell r="E63">
            <v>242.8</v>
          </cell>
          <cell r="F63">
            <v>273.10000000000002</v>
          </cell>
          <cell r="G63">
            <v>286.10000000000002</v>
          </cell>
          <cell r="H63">
            <v>287</v>
          </cell>
          <cell r="I63">
            <v>295.60000000000002</v>
          </cell>
          <cell r="J63">
            <v>306.39999999999998</v>
          </cell>
          <cell r="K63">
            <v>299.2</v>
          </cell>
        </row>
        <row r="64">
          <cell r="A64">
            <v>62</v>
          </cell>
          <cell r="B64">
            <v>173</v>
          </cell>
          <cell r="C64">
            <v>190.2</v>
          </cell>
          <cell r="D64">
            <v>212.8</v>
          </cell>
          <cell r="E64">
            <v>245.6</v>
          </cell>
          <cell r="F64">
            <v>276.2</v>
          </cell>
          <cell r="G64">
            <v>289.35000000000002</v>
          </cell>
          <cell r="H64">
            <v>290</v>
          </cell>
          <cell r="I64">
            <v>298.7</v>
          </cell>
          <cell r="J64">
            <v>309.7</v>
          </cell>
          <cell r="K64">
            <v>302.7</v>
          </cell>
        </row>
        <row r="65">
          <cell r="A65">
            <v>63</v>
          </cell>
          <cell r="B65">
            <v>174.6</v>
          </cell>
          <cell r="C65">
            <v>192</v>
          </cell>
          <cell r="D65">
            <v>215.2</v>
          </cell>
          <cell r="E65">
            <v>248.4</v>
          </cell>
          <cell r="F65">
            <v>279.3</v>
          </cell>
          <cell r="G65">
            <v>292.60000000000002</v>
          </cell>
          <cell r="H65">
            <v>293</v>
          </cell>
          <cell r="I65">
            <v>301.8</v>
          </cell>
          <cell r="J65">
            <v>313</v>
          </cell>
          <cell r="K65">
            <v>306.2</v>
          </cell>
        </row>
        <row r="66">
          <cell r="A66">
            <v>64</v>
          </cell>
          <cell r="B66">
            <v>176.2</v>
          </cell>
          <cell r="C66">
            <v>193.8</v>
          </cell>
          <cell r="D66">
            <v>217.6</v>
          </cell>
          <cell r="E66">
            <v>251.2</v>
          </cell>
          <cell r="F66">
            <v>282.39999999999998</v>
          </cell>
          <cell r="G66">
            <v>295.85000000000002</v>
          </cell>
          <cell r="H66">
            <v>296</v>
          </cell>
          <cell r="I66">
            <v>304.89999999999998</v>
          </cell>
          <cell r="J66">
            <v>316.3</v>
          </cell>
          <cell r="K66">
            <v>309.7</v>
          </cell>
        </row>
        <row r="67">
          <cell r="A67">
            <v>65</v>
          </cell>
          <cell r="B67">
            <v>177.8</v>
          </cell>
          <cell r="C67">
            <v>195.6</v>
          </cell>
          <cell r="D67">
            <v>220</v>
          </cell>
          <cell r="E67">
            <v>254</v>
          </cell>
          <cell r="F67">
            <v>285.5</v>
          </cell>
          <cell r="G67">
            <v>299.10000000000002</v>
          </cell>
          <cell r="H67">
            <v>299</v>
          </cell>
          <cell r="I67">
            <v>308</v>
          </cell>
          <cell r="J67">
            <v>319.60000000000002</v>
          </cell>
          <cell r="K67">
            <v>313.2</v>
          </cell>
        </row>
        <row r="68">
          <cell r="A68">
            <v>66</v>
          </cell>
          <cell r="B68">
            <v>179.4</v>
          </cell>
          <cell r="C68">
            <v>197.4</v>
          </cell>
          <cell r="D68">
            <v>222.4</v>
          </cell>
          <cell r="E68">
            <v>256.8</v>
          </cell>
          <cell r="F68">
            <v>288.60000000000002</v>
          </cell>
          <cell r="G68">
            <v>302.35000000000002</v>
          </cell>
          <cell r="H68">
            <v>302</v>
          </cell>
          <cell r="I68">
            <v>311.10000000000002</v>
          </cell>
          <cell r="J68">
            <v>322.89999999999998</v>
          </cell>
          <cell r="K68">
            <v>316.7</v>
          </cell>
        </row>
        <row r="69">
          <cell r="A69">
            <v>67</v>
          </cell>
          <cell r="B69">
            <v>181</v>
          </cell>
          <cell r="C69">
            <v>199.2</v>
          </cell>
          <cell r="D69">
            <v>224.8</v>
          </cell>
          <cell r="E69">
            <v>259.60000000000002</v>
          </cell>
          <cell r="F69">
            <v>291.7</v>
          </cell>
          <cell r="G69">
            <v>305.60000000000002</v>
          </cell>
          <cell r="H69">
            <v>305</v>
          </cell>
          <cell r="I69">
            <v>314.2</v>
          </cell>
          <cell r="J69">
            <v>326.2</v>
          </cell>
          <cell r="K69">
            <v>320.2</v>
          </cell>
        </row>
        <row r="70">
          <cell r="A70">
            <v>68</v>
          </cell>
          <cell r="B70">
            <v>182.6</v>
          </cell>
          <cell r="C70">
            <v>201</v>
          </cell>
          <cell r="D70">
            <v>227.2</v>
          </cell>
          <cell r="E70">
            <v>262.39999999999998</v>
          </cell>
          <cell r="F70">
            <v>294.8</v>
          </cell>
          <cell r="G70">
            <v>308.85000000000002</v>
          </cell>
          <cell r="H70">
            <v>308</v>
          </cell>
          <cell r="I70">
            <v>317.3</v>
          </cell>
          <cell r="J70">
            <v>329.5</v>
          </cell>
          <cell r="K70">
            <v>323.7</v>
          </cell>
        </row>
        <row r="71">
          <cell r="A71">
            <v>69</v>
          </cell>
          <cell r="B71">
            <v>184.2</v>
          </cell>
          <cell r="C71">
            <v>202.8</v>
          </cell>
          <cell r="D71">
            <v>229.6</v>
          </cell>
          <cell r="E71">
            <v>265.2</v>
          </cell>
          <cell r="F71">
            <v>297.89999999999998</v>
          </cell>
          <cell r="G71">
            <v>312.10000000000002</v>
          </cell>
          <cell r="H71">
            <v>311</v>
          </cell>
          <cell r="I71">
            <v>320.39999999999998</v>
          </cell>
          <cell r="J71">
            <v>332.8</v>
          </cell>
          <cell r="K71">
            <v>327.2</v>
          </cell>
        </row>
        <row r="72">
          <cell r="A72">
            <v>70</v>
          </cell>
          <cell r="B72">
            <v>185.8</v>
          </cell>
          <cell r="C72">
            <v>204.6</v>
          </cell>
          <cell r="D72">
            <v>232</v>
          </cell>
          <cell r="E72">
            <v>268</v>
          </cell>
          <cell r="F72">
            <v>301</v>
          </cell>
          <cell r="G72">
            <v>315.35000000000002</v>
          </cell>
          <cell r="H72">
            <v>314</v>
          </cell>
          <cell r="I72">
            <v>323.5</v>
          </cell>
          <cell r="J72">
            <v>336.1</v>
          </cell>
          <cell r="K72">
            <v>330.7</v>
          </cell>
        </row>
        <row r="73">
          <cell r="A73">
            <v>71</v>
          </cell>
          <cell r="B73">
            <v>187.4</v>
          </cell>
          <cell r="C73">
            <v>206.4</v>
          </cell>
          <cell r="D73">
            <v>234.4</v>
          </cell>
          <cell r="E73">
            <v>270.8</v>
          </cell>
          <cell r="F73">
            <v>304.10000000000002</v>
          </cell>
          <cell r="G73">
            <v>318.60000000000002</v>
          </cell>
          <cell r="H73">
            <v>317</v>
          </cell>
          <cell r="I73">
            <v>326.60000000000002</v>
          </cell>
          <cell r="J73">
            <v>339.4</v>
          </cell>
          <cell r="K73">
            <v>334.2</v>
          </cell>
        </row>
        <row r="74">
          <cell r="A74">
            <v>72</v>
          </cell>
          <cell r="B74">
            <v>189</v>
          </cell>
          <cell r="C74">
            <v>208.2</v>
          </cell>
          <cell r="D74">
            <v>236.8</v>
          </cell>
          <cell r="E74">
            <v>273.60000000000002</v>
          </cell>
          <cell r="F74">
            <v>307.2</v>
          </cell>
          <cell r="G74">
            <v>321.85000000000002</v>
          </cell>
          <cell r="H74">
            <v>320</v>
          </cell>
          <cell r="I74">
            <v>329.7</v>
          </cell>
          <cell r="J74">
            <v>342.7</v>
          </cell>
          <cell r="K74">
            <v>337.7</v>
          </cell>
        </row>
        <row r="75">
          <cell r="A75">
            <v>73</v>
          </cell>
          <cell r="B75">
            <v>190.6</v>
          </cell>
          <cell r="C75">
            <v>210</v>
          </cell>
          <cell r="D75">
            <v>239.2</v>
          </cell>
          <cell r="E75">
            <v>276.39999999999998</v>
          </cell>
          <cell r="F75">
            <v>310.3</v>
          </cell>
          <cell r="G75">
            <v>325.10000000000002</v>
          </cell>
          <cell r="H75">
            <v>323</v>
          </cell>
          <cell r="I75">
            <v>332.8</v>
          </cell>
          <cell r="J75">
            <v>346</v>
          </cell>
          <cell r="K75">
            <v>341.2</v>
          </cell>
        </row>
        <row r="76">
          <cell r="A76">
            <v>74</v>
          </cell>
          <cell r="B76">
            <v>192.2</v>
          </cell>
          <cell r="C76">
            <v>211.8</v>
          </cell>
          <cell r="D76">
            <v>241.6</v>
          </cell>
          <cell r="E76">
            <v>279.2</v>
          </cell>
          <cell r="F76">
            <v>313.39999999999998</v>
          </cell>
          <cell r="G76">
            <v>328.35</v>
          </cell>
          <cell r="H76">
            <v>326</v>
          </cell>
          <cell r="I76">
            <v>335.9</v>
          </cell>
          <cell r="J76">
            <v>349.3</v>
          </cell>
          <cell r="K76">
            <v>344.7</v>
          </cell>
        </row>
        <row r="77">
          <cell r="A77">
            <v>75</v>
          </cell>
          <cell r="B77">
            <v>193.8</v>
          </cell>
          <cell r="C77">
            <v>213.6</v>
          </cell>
          <cell r="D77">
            <v>244</v>
          </cell>
          <cell r="E77">
            <v>282</v>
          </cell>
          <cell r="F77">
            <v>316.5</v>
          </cell>
          <cell r="G77">
            <v>331.6</v>
          </cell>
          <cell r="H77">
            <v>329</v>
          </cell>
          <cell r="I77">
            <v>339</v>
          </cell>
          <cell r="J77">
            <v>352.6</v>
          </cell>
          <cell r="K77">
            <v>348.2</v>
          </cell>
        </row>
        <row r="78">
          <cell r="A78">
            <v>76</v>
          </cell>
          <cell r="B78">
            <v>195.4</v>
          </cell>
          <cell r="C78">
            <v>215.4</v>
          </cell>
          <cell r="D78">
            <v>246.4</v>
          </cell>
          <cell r="E78">
            <v>284.8</v>
          </cell>
          <cell r="F78">
            <v>319.60000000000002</v>
          </cell>
          <cell r="G78">
            <v>334.85</v>
          </cell>
          <cell r="H78">
            <v>332</v>
          </cell>
          <cell r="I78">
            <v>342.1</v>
          </cell>
          <cell r="J78">
            <v>355.9</v>
          </cell>
          <cell r="K78">
            <v>351.7</v>
          </cell>
        </row>
        <row r="79">
          <cell r="A79">
            <v>77</v>
          </cell>
          <cell r="B79">
            <v>197</v>
          </cell>
          <cell r="C79">
            <v>217.2</v>
          </cell>
          <cell r="D79">
            <v>248.8</v>
          </cell>
          <cell r="E79">
            <v>287.60000000000002</v>
          </cell>
          <cell r="F79">
            <v>322.7</v>
          </cell>
          <cell r="G79">
            <v>338.1</v>
          </cell>
          <cell r="H79">
            <v>335</v>
          </cell>
          <cell r="I79">
            <v>345.2</v>
          </cell>
          <cell r="J79">
            <v>359.2</v>
          </cell>
          <cell r="K79">
            <v>355.2</v>
          </cell>
        </row>
        <row r="80">
          <cell r="A80">
            <v>78</v>
          </cell>
          <cell r="B80">
            <v>198.6</v>
          </cell>
          <cell r="C80">
            <v>219</v>
          </cell>
          <cell r="D80">
            <v>251.2</v>
          </cell>
          <cell r="E80">
            <v>290.39999999999998</v>
          </cell>
          <cell r="F80">
            <v>325.8</v>
          </cell>
          <cell r="G80">
            <v>341.35</v>
          </cell>
          <cell r="H80">
            <v>338</v>
          </cell>
          <cell r="I80">
            <v>348.3</v>
          </cell>
          <cell r="J80">
            <v>362.5</v>
          </cell>
          <cell r="K80">
            <v>358.7</v>
          </cell>
        </row>
        <row r="81">
          <cell r="A81">
            <v>79</v>
          </cell>
          <cell r="B81">
            <v>200.2</v>
          </cell>
          <cell r="C81">
            <v>220.8</v>
          </cell>
          <cell r="D81">
            <v>253.6</v>
          </cell>
          <cell r="E81">
            <v>293.2</v>
          </cell>
          <cell r="F81">
            <v>328.9</v>
          </cell>
          <cell r="G81">
            <v>344.6</v>
          </cell>
          <cell r="H81">
            <v>341</v>
          </cell>
          <cell r="I81">
            <v>351.4</v>
          </cell>
          <cell r="J81">
            <v>365.8</v>
          </cell>
          <cell r="K81">
            <v>362.2</v>
          </cell>
        </row>
        <row r="82">
          <cell r="A82">
            <v>80</v>
          </cell>
          <cell r="B82">
            <v>201.8</v>
          </cell>
          <cell r="C82">
            <v>222.6</v>
          </cell>
          <cell r="D82">
            <v>256</v>
          </cell>
          <cell r="E82">
            <v>296</v>
          </cell>
          <cell r="F82">
            <v>332</v>
          </cell>
          <cell r="G82">
            <v>347.85</v>
          </cell>
          <cell r="H82">
            <v>344</v>
          </cell>
          <cell r="I82">
            <v>354.5</v>
          </cell>
          <cell r="J82">
            <v>369.1</v>
          </cell>
          <cell r="K82">
            <v>365.7</v>
          </cell>
        </row>
        <row r="83">
          <cell r="A83">
            <v>81</v>
          </cell>
          <cell r="B83">
            <v>203.4</v>
          </cell>
          <cell r="C83">
            <v>224.4</v>
          </cell>
          <cell r="D83">
            <v>258.39999999999998</v>
          </cell>
          <cell r="E83">
            <v>298.8</v>
          </cell>
          <cell r="F83">
            <v>335.1</v>
          </cell>
          <cell r="G83">
            <v>351.1</v>
          </cell>
          <cell r="H83">
            <v>346.9</v>
          </cell>
          <cell r="I83">
            <v>357.5</v>
          </cell>
          <cell r="J83">
            <v>372.3</v>
          </cell>
          <cell r="K83">
            <v>369.2</v>
          </cell>
        </row>
        <row r="84">
          <cell r="A84">
            <v>82</v>
          </cell>
          <cell r="B84">
            <v>205</v>
          </cell>
          <cell r="C84">
            <v>226.2</v>
          </cell>
          <cell r="D84">
            <v>260.8</v>
          </cell>
          <cell r="E84">
            <v>301.60000000000002</v>
          </cell>
          <cell r="F84">
            <v>338.2</v>
          </cell>
          <cell r="G84">
            <v>354.35</v>
          </cell>
          <cell r="H84">
            <v>349.8</v>
          </cell>
          <cell r="I84">
            <v>360.5</v>
          </cell>
          <cell r="J84">
            <v>375.5</v>
          </cell>
          <cell r="K84">
            <v>372.7</v>
          </cell>
        </row>
        <row r="85">
          <cell r="A85">
            <v>83</v>
          </cell>
          <cell r="B85">
            <v>206.6</v>
          </cell>
          <cell r="C85">
            <v>228</v>
          </cell>
          <cell r="D85">
            <v>263.2</v>
          </cell>
          <cell r="E85">
            <v>304.39999999999998</v>
          </cell>
          <cell r="F85">
            <v>341.3</v>
          </cell>
          <cell r="G85">
            <v>357.6</v>
          </cell>
          <cell r="H85">
            <v>352.7</v>
          </cell>
          <cell r="I85">
            <v>363.5</v>
          </cell>
          <cell r="J85">
            <v>378.7</v>
          </cell>
          <cell r="K85">
            <v>376.2</v>
          </cell>
        </row>
        <row r="86">
          <cell r="A86">
            <v>84</v>
          </cell>
          <cell r="B86">
            <v>208.2</v>
          </cell>
          <cell r="C86">
            <v>229.8</v>
          </cell>
          <cell r="D86">
            <v>265.60000000000002</v>
          </cell>
          <cell r="E86">
            <v>307.2</v>
          </cell>
          <cell r="F86">
            <v>344.4</v>
          </cell>
          <cell r="G86">
            <v>360.85</v>
          </cell>
          <cell r="H86">
            <v>355.6</v>
          </cell>
          <cell r="I86">
            <v>366.5</v>
          </cell>
          <cell r="J86">
            <v>381.9</v>
          </cell>
          <cell r="K86">
            <v>379.7</v>
          </cell>
        </row>
        <row r="87">
          <cell r="A87">
            <v>85</v>
          </cell>
          <cell r="B87">
            <v>209.8</v>
          </cell>
          <cell r="C87">
            <v>231.6</v>
          </cell>
          <cell r="D87">
            <v>268</v>
          </cell>
          <cell r="E87">
            <v>310</v>
          </cell>
          <cell r="F87">
            <v>347.5</v>
          </cell>
          <cell r="G87">
            <v>364.1</v>
          </cell>
          <cell r="H87">
            <v>358.5</v>
          </cell>
          <cell r="I87">
            <v>369.5</v>
          </cell>
          <cell r="J87">
            <v>385.1</v>
          </cell>
          <cell r="K87">
            <v>383</v>
          </cell>
        </row>
        <row r="88">
          <cell r="A88">
            <v>86</v>
          </cell>
          <cell r="B88">
            <v>211.4</v>
          </cell>
          <cell r="C88">
            <v>233.4</v>
          </cell>
          <cell r="D88">
            <v>270.39999999999998</v>
          </cell>
          <cell r="E88">
            <v>312.8</v>
          </cell>
          <cell r="F88">
            <v>350.6</v>
          </cell>
          <cell r="G88">
            <v>367.35</v>
          </cell>
          <cell r="H88">
            <v>361.4</v>
          </cell>
          <cell r="I88">
            <v>372.5</v>
          </cell>
          <cell r="J88">
            <v>388.3</v>
          </cell>
          <cell r="K88">
            <v>386.3</v>
          </cell>
        </row>
        <row r="89">
          <cell r="A89">
            <v>87</v>
          </cell>
          <cell r="B89">
            <v>213</v>
          </cell>
          <cell r="C89">
            <v>235.2</v>
          </cell>
          <cell r="D89">
            <v>272.8</v>
          </cell>
          <cell r="E89">
            <v>315.60000000000002</v>
          </cell>
          <cell r="F89">
            <v>353.7</v>
          </cell>
          <cell r="G89">
            <v>370.6</v>
          </cell>
          <cell r="H89">
            <v>364.3</v>
          </cell>
          <cell r="I89">
            <v>375.5</v>
          </cell>
          <cell r="J89">
            <v>391.5</v>
          </cell>
          <cell r="K89">
            <v>389.6</v>
          </cell>
        </row>
        <row r="90">
          <cell r="A90">
            <v>88</v>
          </cell>
          <cell r="B90">
            <v>214.6</v>
          </cell>
          <cell r="C90">
            <v>237</v>
          </cell>
          <cell r="D90">
            <v>275.2</v>
          </cell>
          <cell r="E90">
            <v>318.39999999999998</v>
          </cell>
          <cell r="F90">
            <v>356.8</v>
          </cell>
          <cell r="G90">
            <v>373.85</v>
          </cell>
          <cell r="H90">
            <v>367.2</v>
          </cell>
          <cell r="I90">
            <v>378.5</v>
          </cell>
          <cell r="J90">
            <v>394.7</v>
          </cell>
          <cell r="K90">
            <v>392.9</v>
          </cell>
        </row>
        <row r="91">
          <cell r="A91">
            <v>89</v>
          </cell>
          <cell r="B91">
            <v>216.2</v>
          </cell>
          <cell r="C91">
            <v>238.8</v>
          </cell>
          <cell r="D91">
            <v>277.60000000000002</v>
          </cell>
          <cell r="E91">
            <v>321.2</v>
          </cell>
          <cell r="F91">
            <v>359.9</v>
          </cell>
          <cell r="G91">
            <v>377.1</v>
          </cell>
          <cell r="H91">
            <v>370.1</v>
          </cell>
          <cell r="I91">
            <v>381.5</v>
          </cell>
          <cell r="J91">
            <v>397.9</v>
          </cell>
          <cell r="K91">
            <v>396.2</v>
          </cell>
        </row>
        <row r="92">
          <cell r="A92">
            <v>90</v>
          </cell>
          <cell r="B92">
            <v>217.8</v>
          </cell>
          <cell r="C92">
            <v>240.6</v>
          </cell>
          <cell r="D92">
            <v>280</v>
          </cell>
          <cell r="E92">
            <v>324</v>
          </cell>
          <cell r="F92">
            <v>363</v>
          </cell>
          <cell r="G92">
            <v>380.35</v>
          </cell>
          <cell r="H92">
            <v>373</v>
          </cell>
          <cell r="I92">
            <v>384.5</v>
          </cell>
          <cell r="J92">
            <v>401.1</v>
          </cell>
          <cell r="K92">
            <v>399.5</v>
          </cell>
        </row>
        <row r="93">
          <cell r="A93">
            <v>91</v>
          </cell>
          <cell r="B93">
            <v>219.4</v>
          </cell>
          <cell r="C93">
            <v>242.4</v>
          </cell>
          <cell r="D93">
            <v>282.39999999999998</v>
          </cell>
          <cell r="E93">
            <v>326.8</v>
          </cell>
          <cell r="F93">
            <v>366.1</v>
          </cell>
          <cell r="G93">
            <v>383.6</v>
          </cell>
          <cell r="H93">
            <v>375.9</v>
          </cell>
          <cell r="I93">
            <v>387.5</v>
          </cell>
          <cell r="J93">
            <v>404.3</v>
          </cell>
          <cell r="K93">
            <v>402.8</v>
          </cell>
        </row>
        <row r="94">
          <cell r="A94">
            <v>92</v>
          </cell>
          <cell r="B94">
            <v>221</v>
          </cell>
          <cell r="C94">
            <v>244.2</v>
          </cell>
          <cell r="D94">
            <v>284.8</v>
          </cell>
          <cell r="E94">
            <v>329.6</v>
          </cell>
          <cell r="F94">
            <v>369.2</v>
          </cell>
          <cell r="G94">
            <v>386.85</v>
          </cell>
          <cell r="H94">
            <v>378.8</v>
          </cell>
          <cell r="I94">
            <v>390.5</v>
          </cell>
          <cell r="J94">
            <v>407.5</v>
          </cell>
          <cell r="K94">
            <v>406.1</v>
          </cell>
        </row>
        <row r="95">
          <cell r="A95">
            <v>93</v>
          </cell>
          <cell r="B95">
            <v>222.6</v>
          </cell>
          <cell r="C95">
            <v>246</v>
          </cell>
          <cell r="D95">
            <v>287.2</v>
          </cell>
          <cell r="E95">
            <v>332.4</v>
          </cell>
          <cell r="F95">
            <v>372.3</v>
          </cell>
          <cell r="G95">
            <v>390.1</v>
          </cell>
          <cell r="H95">
            <v>381.7</v>
          </cell>
          <cell r="I95">
            <v>393.5</v>
          </cell>
          <cell r="J95">
            <v>410.7</v>
          </cell>
          <cell r="K95">
            <v>409.4</v>
          </cell>
        </row>
        <row r="96">
          <cell r="A96">
            <v>94</v>
          </cell>
          <cell r="B96">
            <v>224.2</v>
          </cell>
          <cell r="C96">
            <v>247.8</v>
          </cell>
          <cell r="D96">
            <v>289.60000000000002</v>
          </cell>
          <cell r="E96">
            <v>335.2</v>
          </cell>
          <cell r="F96">
            <v>375.4</v>
          </cell>
          <cell r="G96">
            <v>393.35</v>
          </cell>
          <cell r="H96">
            <v>384.6</v>
          </cell>
          <cell r="I96">
            <v>396.5</v>
          </cell>
          <cell r="J96">
            <v>413.9</v>
          </cell>
          <cell r="K96">
            <v>412.7</v>
          </cell>
        </row>
        <row r="97">
          <cell r="A97">
            <v>95</v>
          </cell>
          <cell r="B97">
            <v>225.8</v>
          </cell>
          <cell r="C97">
            <v>249.6</v>
          </cell>
          <cell r="D97">
            <v>292</v>
          </cell>
          <cell r="E97">
            <v>338</v>
          </cell>
          <cell r="F97">
            <v>378.5</v>
          </cell>
          <cell r="G97">
            <v>396.6</v>
          </cell>
          <cell r="H97">
            <v>387.5</v>
          </cell>
          <cell r="I97">
            <v>399.5</v>
          </cell>
          <cell r="J97">
            <v>417.1</v>
          </cell>
          <cell r="K97">
            <v>416</v>
          </cell>
        </row>
        <row r="98">
          <cell r="A98">
            <v>96</v>
          </cell>
          <cell r="B98">
            <v>227.4</v>
          </cell>
          <cell r="C98">
            <v>251.4</v>
          </cell>
          <cell r="D98">
            <v>294.39999999999998</v>
          </cell>
          <cell r="E98">
            <v>340.8</v>
          </cell>
          <cell r="F98">
            <v>381.6</v>
          </cell>
          <cell r="G98">
            <v>399.85</v>
          </cell>
          <cell r="H98">
            <v>390.4</v>
          </cell>
          <cell r="I98">
            <v>402.5</v>
          </cell>
          <cell r="J98">
            <v>420.3</v>
          </cell>
          <cell r="K98">
            <v>419.3</v>
          </cell>
        </row>
        <row r="99">
          <cell r="A99">
            <v>97</v>
          </cell>
          <cell r="B99">
            <v>229</v>
          </cell>
          <cell r="C99">
            <v>253.2</v>
          </cell>
          <cell r="D99">
            <v>296.8</v>
          </cell>
          <cell r="E99">
            <v>343.6</v>
          </cell>
          <cell r="F99">
            <v>384.7</v>
          </cell>
          <cell r="G99">
            <v>403.1</v>
          </cell>
          <cell r="H99">
            <v>393.3</v>
          </cell>
          <cell r="I99">
            <v>405.5</v>
          </cell>
          <cell r="J99">
            <v>423.5</v>
          </cell>
          <cell r="K99">
            <v>422.6</v>
          </cell>
        </row>
        <row r="100">
          <cell r="A100">
            <v>98</v>
          </cell>
          <cell r="B100">
            <v>230.6</v>
          </cell>
          <cell r="C100">
            <v>255</v>
          </cell>
          <cell r="D100">
            <v>299.2</v>
          </cell>
          <cell r="E100">
            <v>346.4</v>
          </cell>
          <cell r="F100">
            <v>387.8</v>
          </cell>
          <cell r="G100">
            <v>406.35</v>
          </cell>
          <cell r="H100">
            <v>396.2</v>
          </cell>
          <cell r="I100">
            <v>408.5</v>
          </cell>
          <cell r="J100">
            <v>426.7</v>
          </cell>
          <cell r="K100">
            <v>425.9</v>
          </cell>
        </row>
        <row r="101">
          <cell r="A101">
            <v>99</v>
          </cell>
          <cell r="B101">
            <v>0</v>
          </cell>
          <cell r="C101">
            <v>0</v>
          </cell>
          <cell r="D101">
            <v>0</v>
          </cell>
          <cell r="E101">
            <v>0</v>
          </cell>
          <cell r="F101">
            <v>0</v>
          </cell>
          <cell r="G101">
            <v>0</v>
          </cell>
          <cell r="H101">
            <v>0</v>
          </cell>
          <cell r="I101">
            <v>0</v>
          </cell>
          <cell r="J101">
            <v>364.1</v>
          </cell>
          <cell r="K101">
            <v>429.2</v>
          </cell>
        </row>
        <row r="102">
          <cell r="A102">
            <v>100</v>
          </cell>
          <cell r="B102">
            <v>0</v>
          </cell>
          <cell r="C102">
            <v>0</v>
          </cell>
          <cell r="D102">
            <v>0</v>
          </cell>
          <cell r="E102">
            <v>0</v>
          </cell>
          <cell r="F102">
            <v>0</v>
          </cell>
          <cell r="G102">
            <v>0</v>
          </cell>
          <cell r="H102">
            <v>0</v>
          </cell>
          <cell r="I102">
            <v>0</v>
          </cell>
          <cell r="J102">
            <v>366.9</v>
          </cell>
          <cell r="K102">
            <v>432.5</v>
          </cell>
        </row>
        <row r="103">
          <cell r="A103">
            <v>101</v>
          </cell>
          <cell r="B103">
            <v>0</v>
          </cell>
          <cell r="C103">
            <v>0</v>
          </cell>
          <cell r="D103">
            <v>0</v>
          </cell>
          <cell r="E103">
            <v>0</v>
          </cell>
          <cell r="F103">
            <v>0</v>
          </cell>
          <cell r="G103">
            <v>0</v>
          </cell>
          <cell r="H103">
            <v>0</v>
          </cell>
          <cell r="I103">
            <v>0</v>
          </cell>
          <cell r="J103">
            <v>369.7</v>
          </cell>
          <cell r="K103">
            <v>435.8</v>
          </cell>
        </row>
        <row r="104">
          <cell r="A104">
            <v>102</v>
          </cell>
          <cell r="B104">
            <v>0</v>
          </cell>
          <cell r="C104">
            <v>0</v>
          </cell>
          <cell r="D104">
            <v>0</v>
          </cell>
          <cell r="E104">
            <v>0</v>
          </cell>
          <cell r="F104">
            <v>0</v>
          </cell>
          <cell r="G104">
            <v>0</v>
          </cell>
          <cell r="H104">
            <v>0</v>
          </cell>
          <cell r="I104">
            <v>0</v>
          </cell>
          <cell r="J104">
            <v>372.5</v>
          </cell>
          <cell r="K104">
            <v>439.1</v>
          </cell>
        </row>
        <row r="105">
          <cell r="A105">
            <v>103</v>
          </cell>
          <cell r="B105">
            <v>0</v>
          </cell>
          <cell r="C105">
            <v>0</v>
          </cell>
          <cell r="D105">
            <v>0</v>
          </cell>
          <cell r="E105">
            <v>0</v>
          </cell>
          <cell r="F105">
            <v>0</v>
          </cell>
          <cell r="G105">
            <v>0</v>
          </cell>
          <cell r="H105">
            <v>0</v>
          </cell>
          <cell r="I105">
            <v>0</v>
          </cell>
          <cell r="J105">
            <v>375.3</v>
          </cell>
          <cell r="K105">
            <v>442.4</v>
          </cell>
        </row>
        <row r="106">
          <cell r="A106">
            <v>104</v>
          </cell>
          <cell r="B106">
            <v>0</v>
          </cell>
          <cell r="C106">
            <v>0</v>
          </cell>
          <cell r="D106">
            <v>0</v>
          </cell>
          <cell r="E106">
            <v>0</v>
          </cell>
          <cell r="F106">
            <v>0</v>
          </cell>
          <cell r="G106">
            <v>0</v>
          </cell>
          <cell r="H106">
            <v>0</v>
          </cell>
          <cell r="I106">
            <v>0</v>
          </cell>
          <cell r="J106">
            <v>378.1</v>
          </cell>
          <cell r="K106">
            <v>445.7</v>
          </cell>
        </row>
        <row r="107">
          <cell r="A107">
            <v>105</v>
          </cell>
        </row>
        <row r="108">
          <cell r="A108">
            <v>106</v>
          </cell>
        </row>
        <row r="109">
          <cell r="A109">
            <v>107</v>
          </cell>
        </row>
        <row r="110">
          <cell r="A110">
            <v>108</v>
          </cell>
        </row>
        <row r="111">
          <cell r="A111">
            <v>109</v>
          </cell>
        </row>
        <row r="112">
          <cell r="A112">
            <v>110</v>
          </cell>
        </row>
        <row r="113">
          <cell r="A113">
            <v>111</v>
          </cell>
        </row>
        <row r="114">
          <cell r="A114">
            <v>112</v>
          </cell>
        </row>
        <row r="115">
          <cell r="A115">
            <v>113</v>
          </cell>
        </row>
        <row r="116">
          <cell r="A116">
            <v>114</v>
          </cell>
        </row>
        <row r="117">
          <cell r="A117">
            <v>115</v>
          </cell>
        </row>
        <row r="118">
          <cell r="A118">
            <v>116</v>
          </cell>
        </row>
        <row r="119">
          <cell r="A119">
            <v>117</v>
          </cell>
        </row>
        <row r="120">
          <cell r="A120">
            <v>118</v>
          </cell>
        </row>
        <row r="121">
          <cell r="A121">
            <v>119</v>
          </cell>
        </row>
        <row r="122">
          <cell r="A122">
            <v>120</v>
          </cell>
        </row>
        <row r="123">
          <cell r="A123">
            <v>121</v>
          </cell>
        </row>
        <row r="124">
          <cell r="A124">
            <v>122</v>
          </cell>
        </row>
        <row r="125">
          <cell r="A125">
            <v>123</v>
          </cell>
        </row>
        <row r="126">
          <cell r="A126">
            <v>124</v>
          </cell>
        </row>
        <row r="127">
          <cell r="A127">
            <v>125</v>
          </cell>
        </row>
        <row r="128">
          <cell r="A128">
            <v>126</v>
          </cell>
        </row>
        <row r="129">
          <cell r="A129">
            <v>127</v>
          </cell>
        </row>
        <row r="130">
          <cell r="A130">
            <v>128</v>
          </cell>
        </row>
        <row r="131">
          <cell r="A131">
            <v>129</v>
          </cell>
        </row>
        <row r="132">
          <cell r="A132">
            <v>130</v>
          </cell>
        </row>
        <row r="133">
          <cell r="A133">
            <v>131</v>
          </cell>
        </row>
        <row r="134">
          <cell r="A134">
            <v>132</v>
          </cell>
        </row>
        <row r="135">
          <cell r="A135">
            <v>133</v>
          </cell>
        </row>
        <row r="136">
          <cell r="A136">
            <v>134</v>
          </cell>
        </row>
        <row r="137">
          <cell r="A137">
            <v>135</v>
          </cell>
        </row>
        <row r="138">
          <cell r="A138">
            <v>136</v>
          </cell>
        </row>
        <row r="139">
          <cell r="A139">
            <v>137</v>
          </cell>
        </row>
        <row r="140">
          <cell r="A140">
            <v>138</v>
          </cell>
        </row>
        <row r="141">
          <cell r="A141">
            <v>139</v>
          </cell>
        </row>
        <row r="142">
          <cell r="A142">
            <v>140</v>
          </cell>
        </row>
        <row r="143">
          <cell r="A143">
            <v>141</v>
          </cell>
        </row>
        <row r="144">
          <cell r="A144">
            <v>142</v>
          </cell>
        </row>
        <row r="145">
          <cell r="A145">
            <v>143</v>
          </cell>
        </row>
        <row r="146">
          <cell r="A146">
            <v>144</v>
          </cell>
        </row>
        <row r="147">
          <cell r="A147">
            <v>145</v>
          </cell>
        </row>
        <row r="148">
          <cell r="A148">
            <v>146</v>
          </cell>
        </row>
        <row r="149">
          <cell r="A149">
            <v>147</v>
          </cell>
        </row>
        <row r="150">
          <cell r="A150">
            <v>148</v>
          </cell>
        </row>
        <row r="151">
          <cell r="A151">
            <v>149</v>
          </cell>
        </row>
        <row r="152">
          <cell r="A152">
            <v>150</v>
          </cell>
        </row>
        <row r="153">
          <cell r="A153">
            <v>151</v>
          </cell>
        </row>
        <row r="154">
          <cell r="A154">
            <v>152</v>
          </cell>
        </row>
        <row r="155">
          <cell r="A155">
            <v>153</v>
          </cell>
        </row>
        <row r="156">
          <cell r="A156">
            <v>154</v>
          </cell>
        </row>
        <row r="157">
          <cell r="A157">
            <v>155</v>
          </cell>
        </row>
        <row r="158">
          <cell r="A158">
            <v>156</v>
          </cell>
        </row>
        <row r="159">
          <cell r="A159">
            <v>157</v>
          </cell>
        </row>
        <row r="160">
          <cell r="A160">
            <v>158</v>
          </cell>
        </row>
        <row r="161">
          <cell r="A161">
            <v>159</v>
          </cell>
        </row>
        <row r="162">
          <cell r="A162">
            <v>160</v>
          </cell>
        </row>
        <row r="163">
          <cell r="A163">
            <v>161</v>
          </cell>
        </row>
        <row r="164">
          <cell r="A164">
            <v>162</v>
          </cell>
        </row>
        <row r="165">
          <cell r="A165">
            <v>163</v>
          </cell>
        </row>
        <row r="166">
          <cell r="A166">
            <v>164</v>
          </cell>
        </row>
        <row r="167">
          <cell r="A167">
            <v>165</v>
          </cell>
        </row>
        <row r="168">
          <cell r="A168">
            <v>166</v>
          </cell>
        </row>
        <row r="169">
          <cell r="A169">
            <v>167</v>
          </cell>
        </row>
        <row r="170">
          <cell r="A170">
            <v>168</v>
          </cell>
        </row>
        <row r="171">
          <cell r="A171">
            <v>169</v>
          </cell>
        </row>
        <row r="172">
          <cell r="A172">
            <v>170</v>
          </cell>
        </row>
        <row r="173">
          <cell r="A173">
            <v>171</v>
          </cell>
        </row>
        <row r="174">
          <cell r="A174">
            <v>172</v>
          </cell>
        </row>
        <row r="175">
          <cell r="A175">
            <v>173</v>
          </cell>
        </row>
        <row r="176">
          <cell r="A176">
            <v>174</v>
          </cell>
        </row>
        <row r="177">
          <cell r="A177">
            <v>175</v>
          </cell>
        </row>
        <row r="178">
          <cell r="A178">
            <v>176</v>
          </cell>
        </row>
        <row r="179">
          <cell r="A179">
            <v>177</v>
          </cell>
        </row>
        <row r="180">
          <cell r="A180">
            <v>178</v>
          </cell>
        </row>
        <row r="181">
          <cell r="A181">
            <v>179</v>
          </cell>
        </row>
        <row r="182">
          <cell r="A182">
            <v>180</v>
          </cell>
        </row>
        <row r="183">
          <cell r="A183">
            <v>181</v>
          </cell>
        </row>
        <row r="184">
          <cell r="A184">
            <v>182</v>
          </cell>
        </row>
        <row r="185">
          <cell r="A185">
            <v>183</v>
          </cell>
        </row>
        <row r="186">
          <cell r="A186">
            <v>184</v>
          </cell>
        </row>
        <row r="187">
          <cell r="A187">
            <v>185</v>
          </cell>
        </row>
        <row r="188">
          <cell r="A188">
            <v>186</v>
          </cell>
        </row>
        <row r="189">
          <cell r="A189">
            <v>187</v>
          </cell>
        </row>
        <row r="190">
          <cell r="A190">
            <v>188</v>
          </cell>
        </row>
        <row r="191">
          <cell r="A191">
            <v>189</v>
          </cell>
        </row>
        <row r="192">
          <cell r="A192">
            <v>190</v>
          </cell>
        </row>
        <row r="193">
          <cell r="A193">
            <v>191</v>
          </cell>
        </row>
        <row r="194">
          <cell r="A194">
            <v>192</v>
          </cell>
        </row>
        <row r="195">
          <cell r="A195">
            <v>193</v>
          </cell>
        </row>
        <row r="196">
          <cell r="A196">
            <v>194</v>
          </cell>
        </row>
        <row r="197">
          <cell r="A197">
            <v>195</v>
          </cell>
        </row>
        <row r="198">
          <cell r="A198">
            <v>196</v>
          </cell>
        </row>
        <row r="199">
          <cell r="A199">
            <v>197</v>
          </cell>
        </row>
        <row r="200">
          <cell r="A200">
            <v>198</v>
          </cell>
        </row>
        <row r="201">
          <cell r="A201">
            <v>199</v>
          </cell>
        </row>
        <row r="202">
          <cell r="A202">
            <v>200</v>
          </cell>
        </row>
      </sheetData>
      <sheetData sheetId="7" refreshError="1"/>
      <sheetData sheetId="8" refreshError="1"/>
      <sheetData sheetId="9" refreshError="1"/>
      <sheetData sheetId="10" refreshError="1">
        <row r="1">
          <cell r="A1" t="str">
            <v>1997-1998</v>
          </cell>
          <cell r="B1" t="str">
            <v>1998-1999</v>
          </cell>
          <cell r="C1" t="str">
            <v>1999-2000</v>
          </cell>
          <cell r="D1" t="str">
            <v>2000-2001</v>
          </cell>
          <cell r="E1" t="str">
            <v>2001-2002</v>
          </cell>
          <cell r="F1" t="str">
            <v>2002-2003</v>
          </cell>
          <cell r="G1" t="str">
            <v>2003-2004</v>
          </cell>
          <cell r="H1" t="str">
            <v>2004-2005</v>
          </cell>
          <cell r="I1" t="str">
            <v>2005-2006</v>
          </cell>
          <cell r="J1" t="str">
            <v>2006-2007</v>
          </cell>
          <cell r="K1" t="str">
            <v>2007-2008</v>
          </cell>
          <cell r="L1" t="str">
            <v>2008-2009</v>
          </cell>
          <cell r="M1" t="str">
            <v>2009-2010</v>
          </cell>
        </row>
        <row r="2">
          <cell r="A2">
            <v>2</v>
          </cell>
          <cell r="B2">
            <v>3</v>
          </cell>
          <cell r="C2">
            <v>4</v>
          </cell>
          <cell r="D2">
            <v>5</v>
          </cell>
          <cell r="E2">
            <v>6</v>
          </cell>
          <cell r="F2">
            <v>7</v>
          </cell>
          <cell r="G2">
            <v>8</v>
          </cell>
          <cell r="H2">
            <v>9</v>
          </cell>
          <cell r="I2">
            <v>10</v>
          </cell>
          <cell r="J2">
            <v>11</v>
          </cell>
          <cell r="K2">
            <v>12</v>
          </cell>
          <cell r="L2">
            <v>13</v>
          </cell>
          <cell r="M2">
            <v>14</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sheetData sheetId="197"/>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sheetData sheetId="225"/>
      <sheetData sheetId="226"/>
      <sheetData sheetId="227"/>
      <sheetData sheetId="228"/>
      <sheetData sheetId="229"/>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Set>
  </externalBook>
</externalLink>
</file>

<file path=xl/externalLinks/externalLink1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GEN. ABS."/>
      <sheetName val="MRoad data"/>
      <sheetName val="MRATES"/>
      <sheetName val="MBTLead"/>
      <sheetName val="MRMR"/>
      <sheetName val="MRoadMap"/>
      <sheetName val="Lead Chart"/>
      <sheetName val="Quarry Chart"/>
      <sheetName val="Road Est."/>
      <sheetName val="Median"/>
      <sheetName val="Slab Culvert 51.10"/>
      <sheetName val="Slab Wid.52.4"/>
      <sheetName val="Wid.Pipe cul 52.10"/>
      <sheetName val="P.C.Drawing"/>
      <sheetName val="C.S.OF DIVIDER"/>
      <sheetName val="GEN__ABS_"/>
      <sheetName val="MRoad_data"/>
      <sheetName val="Lead_Chart"/>
      <sheetName val="Quarry_Chart"/>
      <sheetName val="Road_Est_"/>
      <sheetName val="Slab_Culvert_51_10"/>
      <sheetName val="Slab_Wid_52_4"/>
      <sheetName val="Wid_Pipe_cul_52_10"/>
      <sheetName val="P_C_Drawing"/>
      <sheetName val="C_S_OF_DIVIDER"/>
      <sheetName val="Road data"/>
      <sheetName val="stone"/>
      <sheetName val="index"/>
      <sheetName val="v"/>
      <sheetName val="sand"/>
      <sheetName val="DATA_PRG"/>
      <sheetName val="Rates SSR 2008-09"/>
      <sheetName val="Lead"/>
      <sheetName val="Lead statement"/>
      <sheetName val="leads"/>
      <sheetName val="Legal Risk Analysis"/>
      <sheetName val="Specification"/>
      <sheetName val="r"/>
      <sheetName val="pvc"/>
      <sheetName val="WS Data"/>
      <sheetName val="Boq"/>
      <sheetName val="SSR _ NSSR Market final"/>
      <sheetName val="Note"/>
      <sheetName val="Labour"/>
      <sheetName val="Material"/>
      <sheetName val="Plant &amp;  Machinery"/>
      <sheetName val="data"/>
      <sheetName val="Main sheet"/>
      <sheetName val="RMR"/>
      <sheetName val="Summary"/>
      <sheetName val="Lead statement ss5"/>
      <sheetName val="t_prsr"/>
      <sheetName val="wh"/>
      <sheetName val="mas_hab"/>
      <sheetName val="Basic Rates"/>
      <sheetName val="b asic rates"/>
      <sheetName val="Bitumen trunk"/>
      <sheetName val="Feeder"/>
      <sheetName val="R99 etc"/>
      <sheetName val="Trunk unpaved"/>
      <sheetName val="Sheet2"/>
      <sheetName val="Data.F8.BTR"/>
      <sheetName val="maya"/>
      <sheetName val="Work_sheet"/>
      <sheetName val="Suppl-data"/>
      <sheetName val=" "/>
      <sheetName val="detls"/>
      <sheetName val="G F  (2)"/>
      <sheetName val="DISCOUNT"/>
      <sheetName val="Global factors"/>
      <sheetName val="Specification report"/>
      <sheetName val="data existing_do not delete"/>
      <sheetName val="m"/>
      <sheetName val="moments-table(tri)"/>
      <sheetName val="ssr-rates"/>
      <sheetName val="Estimate "/>
      <sheetName val="GEN__ABS_1"/>
      <sheetName val="MRoad_data1"/>
      <sheetName val="Lead_Chart1"/>
      <sheetName val="Quarry_Chart1"/>
      <sheetName val="Road_Est_1"/>
      <sheetName val="Slab_Culvert_51_101"/>
      <sheetName val="Slab_Wid_52_41"/>
      <sheetName val="Wid_Pipe_cul_52_101"/>
      <sheetName val="P_C_Drawing1"/>
      <sheetName val="C_S_OF_DIVIDER1"/>
      <sheetName val="Road_data"/>
      <sheetName val="Lead_statement"/>
      <sheetName val="Rates_SSR_2008-09"/>
      <sheetName val="Legal_Risk_Analysis"/>
      <sheetName val="SSR___NSSR_Market_final"/>
      <sheetName val="WS_Data"/>
      <sheetName val="Main_sheet"/>
      <sheetName val="Plant_&amp;__Machinery"/>
      <sheetName val="Lead_statement_ss5"/>
      <sheetName val="Basic_Rates"/>
      <sheetName val="Bitumen_trunk"/>
      <sheetName val="R99_etc"/>
      <sheetName val="Trunk_unpaved"/>
      <sheetName val="Common "/>
      <sheetName val="HDPE"/>
      <sheetName val="DI"/>
      <sheetName val="C-Mat"/>
      <sheetName val="labour &amp; Hire-20-21"/>
      <sheetName val="pvc-pipe-rates"/>
      <sheetName val="DATA-ABSTRACT"/>
      <sheetName val="id"/>
      <sheetName val="Data_Base"/>
      <sheetName val="mlead"/>
      <sheetName val="abs road"/>
    </sheetNames>
    <sheetDataSet>
      <sheetData sheetId="0" refreshError="1"/>
      <sheetData sheetId="1" refreshError="1"/>
      <sheetData sheetId="2" refreshError="1"/>
      <sheetData sheetId="3" refreshError="1"/>
      <sheetData sheetId="4"/>
      <sheetData sheetId="5">
        <row r="36">
          <cell r="F36">
            <v>160</v>
          </cell>
        </row>
        <row r="52">
          <cell r="H52">
            <v>6</v>
          </cell>
        </row>
      </sheetData>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Set>
  </externalBook>
</externalLink>
</file>

<file path=xl/externalLinks/externalLink1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pm"/>
      <sheetName val="GM"/>
      <sheetName val="SRs"/>
      <sheetName val="SRs-Rev"/>
      <sheetName val="detls"/>
      <sheetName val="Sheet1"/>
      <sheetName val="Global factors"/>
      <sheetName val="id"/>
      <sheetName val="HDPE"/>
      <sheetName val="DI"/>
      <sheetName val="pvc"/>
      <sheetName val="hdpe_basic"/>
      <sheetName val="pvc_basic"/>
      <sheetName val="Dormitory"/>
      <sheetName val="Summary"/>
      <sheetName val="data existing_do not delete"/>
      <sheetName val="m"/>
      <sheetName val="HDPE-pipe-rates"/>
      <sheetName val="pvc-pipe-rates"/>
      <sheetName val="ww-march-02"/>
      <sheetName val="Road data"/>
      <sheetName val="data-WC"/>
      <sheetName val="Labour"/>
      <sheetName val="LEADS"/>
      <sheetName val="General"/>
      <sheetName val="DATA_PRG"/>
      <sheetName val="r"/>
      <sheetName val="MRATES"/>
      <sheetName val="data"/>
      <sheetName val="SSR 2014-15 Rates"/>
      <sheetName val="Lead statement"/>
      <sheetName val="Specification"/>
      <sheetName val="Sheet1 (2)"/>
      <sheetName val="Data_Base"/>
      <sheetName val="Nspt-smp-final-ORIGINAL"/>
      <sheetName val="Lead"/>
      <sheetName val="stone"/>
      <sheetName val="index"/>
      <sheetName val="Detailed"/>
      <sheetName val="hdpe weights"/>
      <sheetName val="PVC weights"/>
      <sheetName val="pop"/>
      <sheetName val="b asic rates"/>
      <sheetName val="ESTIMATE"/>
      <sheetName val="m1"/>
      <sheetName val="Sheet2"/>
      <sheetName val="sectorwise"/>
      <sheetName val="habs-list"/>
      <sheetName val="int-Dia"/>
      <sheetName val="nodes"/>
      <sheetName val="Material"/>
      <sheetName val="Sheet6"/>
      <sheetName val="0000000000000"/>
      <sheetName val="Abs"/>
      <sheetName val="Rates"/>
      <sheetName val="v"/>
      <sheetName val="Rate"/>
      <sheetName val="BOQ"/>
      <sheetName val="economic PM"/>
      <sheetName val="WATER-HAMMER"/>
      <sheetName val="Data rough"/>
      <sheetName val="hdpe-rates"/>
      <sheetName val="pvc-rates"/>
      <sheetName val="ewst"/>
      <sheetName val="Suppl-data"/>
      <sheetName val="Note"/>
      <sheetName val="Plant &amp;  Machinery"/>
      <sheetName val="SUMP1420KL@HW"/>
      <sheetName val="Det Est"/>
      <sheetName val="civ data"/>
      <sheetName val="9 Col"/>
      <sheetName val="G F  (2)"/>
      <sheetName val="ssr-rates"/>
      <sheetName val="Main sheet"/>
      <sheetName val="Sheet5"/>
      <sheetName val="water-hammar-strenght"/>
      <sheetName val="cpheeo"/>
      <sheetName val="wh_data_r"/>
      <sheetName val="_5wgdhabfinal00_01"/>
      <sheetName val="mlead"/>
      <sheetName val="AV-HDPE"/>
      <sheetName val="Di_gate-HDPE"/>
      <sheetName val="Rising Main"/>
      <sheetName val="MRoad data"/>
      <sheetName val="New33KVSS_E3"/>
      <sheetName val="Prop aug of Ex 33KVSS_E3a"/>
      <sheetName val="SSR 2015-16 Rates"/>
      <sheetName val="maya"/>
      <sheetName val="Lead  RATES"/>
      <sheetName val="quarry"/>
      <sheetName val="rdamdata"/>
      <sheetName val="beam-reinft"/>
      <sheetName val="Work_sheet"/>
      <sheetName val="RMR"/>
      <sheetName val="l"/>
      <sheetName val="THK"/>
      <sheetName val="BWSCPlt"/>
      <sheetName val="CI"/>
      <sheetName val="Data.F8.BTR"/>
      <sheetName val="G.R.P"/>
      <sheetName val="BM-HOOP"/>
      <sheetName val="PSC REVISED"/>
      <sheetName val="Bitumen trunk"/>
      <sheetName val="Feeder"/>
      <sheetName val="R99 etc"/>
      <sheetName val="Trunk unpaved"/>
      <sheetName val="LEAD (2)"/>
      <sheetName val="t_prsr"/>
      <sheetName val="wh"/>
      <sheetName val="HS 30.04.2015.Final"/>
      <sheetName val="bom"/>
      <sheetName val="FORM7"/>
      <sheetName val="Levels"/>
      <sheetName val="int-Dia-hdpe"/>
      <sheetName val="int-Dia-pvc"/>
      <sheetName val="Set"/>
      <sheetName val="Relig-place"/>
      <sheetName val="Code"/>
      <sheetName val="D2_CO"/>
      <sheetName val="Z1_DATA"/>
      <sheetName val="MHNO_LEV"/>
      <sheetName val="C-data for paint"/>
      <sheetName val="C-data"/>
      <sheetName val="Civil Boq"/>
      <sheetName val="Footings"/>
      <sheetName val="Global_factors"/>
      <sheetName val="457 COMP"/>
      <sheetName val="R_Det"/>
      <sheetName val="DATA-BASE"/>
      <sheetName val="DATA-ABSTRACT"/>
      <sheetName val="lead-st"/>
      <sheetName val="Habcodes"/>
      <sheetName val="RAFT"/>
      <sheetName val="Data o"/>
      <sheetName val="C.D.Abs.Est."/>
      <sheetName val=" data sheet "/>
      <sheetName val="labour rates"/>
      <sheetName val="input"/>
      <sheetName val="zone-2"/>
      <sheetName val="Iocount"/>
      <sheetName val="Rates SSR 2008-09"/>
      <sheetName val="sand"/>
      <sheetName val="GN-ST-10"/>
      <sheetName val="Road Detail Est."/>
      <sheetName val="Gen.Abs."/>
      <sheetName val="Amortization Table"/>
      <sheetName val="Usage"/>
    </sheetNames>
    <sheetDataSet>
      <sheetData sheetId="0">
        <row r="3">
          <cell r="B3">
            <v>2.5</v>
          </cell>
        </row>
      </sheetData>
      <sheetData sheetId="1">
        <row r="3">
          <cell r="B3">
            <v>2.5</v>
          </cell>
        </row>
      </sheetData>
      <sheetData sheetId="2"/>
      <sheetData sheetId="3"/>
      <sheetData sheetId="4"/>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1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v"/>
      <sheetName val="stone"/>
      <sheetName val="index"/>
      <sheetName val="detls"/>
      <sheetName val="Summary"/>
      <sheetName val="MRATES"/>
      <sheetName val="Lead statement"/>
      <sheetName val="Labour"/>
      <sheetName val="Usage"/>
      <sheetName val="wordsdata"/>
      <sheetName val="data-WC"/>
      <sheetName val="Footings"/>
      <sheetName val="Nspt-smp-final-ORIGINAL"/>
      <sheetName val="Road data"/>
      <sheetName val="sand"/>
      <sheetName val="Plant &amp;  Machinery"/>
      <sheetName val="Note"/>
      <sheetName val="RA-markate"/>
      <sheetName val="Road Detail Est."/>
      <sheetName val="Suppl-data"/>
      <sheetName val="Data_Base"/>
      <sheetName val="Material"/>
      <sheetName val="Cover"/>
      <sheetName val="pvc_basic"/>
      <sheetName val="maya"/>
      <sheetName val="BTR (2)"/>
      <sheetName val="b asic rates"/>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1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etls"/>
      <sheetName val="Specification report"/>
      <sheetName val="maya"/>
      <sheetName val="leads"/>
      <sheetName val="hdpe-rates"/>
      <sheetName val="hdpe weights"/>
      <sheetName val="ssr-rates"/>
      <sheetName val="pvc-rates"/>
      <sheetName val="PVC weights"/>
      <sheetName val="r"/>
      <sheetName val="_x0000_V_x0000_O_x0000_I_x0000_L_x0000_S_x0000_I_x0000_N_x0000_G_x0000_R_x0000_A_x0000_M_x0000_._x0000_X_x0000_L_x0000_S_x0000_"/>
      <sheetName val="Nspt-smp-final-ORIGINAL"/>
      <sheetName val="v"/>
      <sheetName val="Lead"/>
      <sheetName val="sand"/>
      <sheetName val="stone"/>
      <sheetName val="Road Detail Est."/>
      <sheetName val="Road data"/>
      <sheetName val="Plant &amp;  Machinery"/>
      <sheetName val=""/>
      <sheetName val="ABS"/>
      <sheetName val="LEAD STATEMENT"/>
      <sheetName val="SSR 2014-15 Rates"/>
      <sheetName val="Summary"/>
      <sheetName val="GF SB Ok "/>
      <sheetName val="?V?O?I?L?S?I?N?G?R?A?M?.?X?L?S?"/>
      <sheetName val="Sheet1"/>
      <sheetName val="Material"/>
      <sheetName val="Labour"/>
      <sheetName val="Data"/>
      <sheetName val="TBAL9697 -group wise  sdpl"/>
      <sheetName val="ABS.C.D."/>
      <sheetName val="com_st_PM1"/>
      <sheetName val="comst_GM1"/>
      <sheetName val="G_R_P1"/>
      <sheetName val="com_st_PM5"/>
      <sheetName val="comst_GM5"/>
      <sheetName val="G_R_P5"/>
      <sheetName val="Specification_report2"/>
      <sheetName val="com_st_PM3"/>
      <sheetName val="comst_GM3"/>
      <sheetName val="G_R_P3"/>
      <sheetName val="com_st_PM2"/>
      <sheetName val="comst_GM2"/>
      <sheetName val="G_R_P2"/>
      <sheetName val="Specification_report"/>
      <sheetName val="com_st_PM4"/>
      <sheetName val="comst_GM4"/>
      <sheetName val="G_R_P4"/>
      <sheetName val="Specification_report1"/>
      <sheetName val="rdamdata"/>
      <sheetName val="lead-st"/>
      <sheetName val="RMR"/>
      <sheetName val="Rates"/>
      <sheetName val="Line"/>
      <sheetName val="0000000000000"/>
      <sheetName val="BWSCPlt"/>
      <sheetName val="PSC REVISED"/>
      <sheetName val="Work_sheet"/>
      <sheetName val="data existing_do not delete"/>
      <sheetName val="m1"/>
      <sheetName val="DATA_PRG"/>
      <sheetName val="wh_data"/>
      <sheetName val="wh_data_R"/>
      <sheetName val="CPHEEO"/>
      <sheetName val="input"/>
      <sheetName val="mlead"/>
      <sheetName val="abs road"/>
      <sheetName val="coverpage"/>
      <sheetName val="R_Det"/>
      <sheetName val="final abstract"/>
      <sheetName val="C-data"/>
      <sheetName val="HDPE-pipe-rates"/>
      <sheetName val="pvc-pipe-rates"/>
      <sheetName val="_V_O_I_L_S_I_N_G_R_A_M_._X_L_S_"/>
      <sheetName val="Sheet2"/>
      <sheetName val="m"/>
      <sheetName val="SPT vs PHI"/>
      <sheetName val="_x005f_x0000_V_x005f_x0000_O_x005f_x0000_I_x005f_x0000_"/>
      <sheetName val="RAM"/>
      <sheetName val="Shaft type"/>
      <sheetName val="SSR"/>
      <sheetName val="Flight-1"/>
      <sheetName val="EDWise"/>
      <sheetName val="ESTIMATE"/>
      <sheetName val="FF WRK"/>
      <sheetName val="Bitumen trunk"/>
      <sheetName val="Feeder"/>
      <sheetName val="R99 etc"/>
      <sheetName val="Trunk unpaved"/>
      <sheetName val="wh"/>
      <sheetName val="2A_2008_09_ABST_GENSCST"/>
      <sheetName val="_x0000_V_x0000_O_x0000_I_x0000_"/>
      <sheetName val="Data_Renuals"/>
      <sheetName val="Proforma -II "/>
      <sheetName val=" Estt."/>
      <sheetName val="Cover"/>
      <sheetName val="_V_O_I_L_S_I_N_G_R_A_M___X_L__2"/>
      <sheetName val="COLUMN"/>
      <sheetName val="STRIP Sizing"/>
      <sheetName val="upa"/>
      <sheetName val="SC Cost FEB 03"/>
      <sheetName val="Tees"/>
      <sheetName val="water-hammar-strenght"/>
      <sheetName val="Iocount"/>
      <sheetName val="Main sheet"/>
      <sheetName val="CS "/>
      <sheetName val="Data.F8.BTR"/>
      <sheetName val="_V_O_I_L_S_I_N_G_R_A_M___X_L__3"/>
      <sheetName val="MRATES"/>
      <sheetName val="com_st_PM6"/>
      <sheetName val="comst_GM6"/>
      <sheetName val="G_R_P6"/>
      <sheetName val="Specification_report3"/>
      <sheetName val="id"/>
      <sheetName val="hdpe_weights"/>
      <sheetName val="PVC_weights"/>
      <sheetName val="VOILSINGRAM_XLS"/>
      <sheetName val="Road_Detail_Est_"/>
      <sheetName val="Road_data"/>
      <sheetName val="Plant_&amp;__Machinery"/>
      <sheetName val="GF_SB_Ok_"/>
      <sheetName val="TBAL9697_-group_wise__sdpl"/>
      <sheetName val="LEAD_STATEMENT"/>
      <sheetName val="SSR_2014-15_Rates"/>
      <sheetName val="?V?O?I?L?S?I?N?G?R?A?M?_?X?L?S?"/>
      <sheetName val="ABS_C_D_"/>
      <sheetName val="Wordsdata"/>
      <sheetName val="_x005f_x005f_x005f_x0000_V_x005f_x005f_x005f_x0000_O_x0"/>
      <sheetName val="Sheet9"/>
      <sheetName val="_V_O_I_L_S_I_N_G_R_A_M___X_L__4"/>
      <sheetName val="Sheet3"/>
      <sheetName val="Sheet1 (2)"/>
      <sheetName val="bundqty"/>
      <sheetName val="Levels"/>
      <sheetName val="Lead- Input sheet "/>
      <sheetName val="CONST"/>
      <sheetName val="Leads Entry"/>
      <sheetName val="MRMECADAMoad data"/>
      <sheetName val="Staff Acco."/>
      <sheetName val="t_prsr"/>
      <sheetName val="estimate "/>
      <sheetName val="MRoad data"/>
      <sheetName val="labour coeff"/>
      <sheetName val="clvrt_data"/>
      <sheetName val="l"/>
      <sheetName val="_V_O_I_L_S_I_N_G_R_A_M___X_L_S_"/>
    </sheetNames>
    <sheetDataSet>
      <sheetData sheetId="0">
        <row r="14">
          <cell r="G14">
            <v>35.35</v>
          </cell>
        </row>
      </sheetData>
      <sheetData sheetId="1">
        <row r="37">
          <cell r="G37">
            <v>730.74</v>
          </cell>
        </row>
      </sheetData>
      <sheetData sheetId="2"/>
      <sheetData sheetId="3"/>
      <sheetData sheetId="4"/>
      <sheetData sheetId="5" refreshError="1">
        <row r="14">
          <cell r="G14">
            <v>35.35</v>
          </cell>
        </row>
        <row r="41">
          <cell r="G41">
            <v>54.3</v>
          </cell>
        </row>
      </sheetData>
      <sheetData sheetId="6" refreshError="1"/>
      <sheetData sheetId="7" refreshError="1"/>
      <sheetData sheetId="8" refreshError="1"/>
      <sheetData sheetId="9" refreshError="1"/>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Bridge Data 2005-06"/>
      <sheetName val="MRATES"/>
      <sheetName val="LEAD"/>
      <sheetName val="boredetails"/>
      <sheetName val="Lead statement ss5"/>
      <sheetName val="Sheet1"/>
      <sheetName val="Estimate "/>
      <sheetName val="Buildings"/>
      <sheetName val="Plant &amp;  Machinery"/>
      <sheetName val="pvc_basic"/>
      <sheetName val="HDPE"/>
      <sheetName val="Hire"/>
      <sheetName val="Conveyance"/>
      <sheetName val="bricks"/>
      <sheetName val="leads"/>
      <sheetName val="r"/>
      <sheetName val="DATA_PRG"/>
      <sheetName val="clvrt_data"/>
      <sheetName val="DI"/>
      <sheetName val="pvc"/>
      <sheetName val="rdamdata"/>
      <sheetName val="v"/>
      <sheetName val="Suppl-data"/>
      <sheetName val="m"/>
      <sheetName val="CC Road"/>
      <sheetName val="Civil (2)"/>
      <sheetName val="C-data"/>
      <sheetName val="Ele Est (2)"/>
      <sheetName val="Seginorage"/>
      <sheetName val="TBAL9697 -group wise  sdpl"/>
    </sheetNames>
    <sheetDataSet>
      <sheetData sheetId="0" refreshError="1">
        <row r="2">
          <cell r="D2" t="str">
            <v>CONST.OF 2V RCC SLAB CULVERT AT 6/1 to 6/2 KM</v>
          </cell>
        </row>
        <row r="67">
          <cell r="H67">
            <v>1410.4611040000002</v>
          </cell>
        </row>
        <row r="97">
          <cell r="H97">
            <v>2314.9090639999999</v>
          </cell>
        </row>
        <row r="245">
          <cell r="H245">
            <v>30.16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v"/>
      <sheetName val="MRATES"/>
      <sheetName val="wordsdata"/>
      <sheetName val="pvc_basic"/>
      <sheetName val="Cover"/>
      <sheetName val="detls"/>
      <sheetName val="Suppl-data"/>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1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書 8月５日提出"/>
      <sheetName val="見積書 8月７日変更"/>
      <sheetName val="表紙"/>
      <sheetName val="表紙 (2)"/>
      <sheetName val="見積書 11月20日"/>
      <sheetName val="細目"/>
      <sheetName val="見積書 11月20日 連動"/>
      <sheetName val="ドル移行"/>
      <sheetName val="準備期間経費"/>
      <sheetName val="見積金額一覧表"/>
      <sheetName val="p&amp;m"/>
      <sheetName val="0000000000000"/>
      <sheetName val="Suppl-data"/>
      <sheetName val="input"/>
      <sheetName val="Material"/>
      <sheetName val="Civil-SOR"/>
      <sheetName val="Data"/>
      <sheetName val="Cover"/>
      <sheetName val="MRoad data"/>
      <sheetName val="DATA_PRG"/>
      <sheetName val="MRATES"/>
      <sheetName val="detls"/>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 val="Rates 2008-0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 val="hdpe_basic"/>
      <sheetName val="pvc_bas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ATA"/>
      <sheetName val="v"/>
      <sheetName val="Lead statement"/>
      <sheetName val="final abstract"/>
      <sheetName val="Labour"/>
      <sheetName val="Material"/>
      <sheetName val="Plant &amp;  Machinery"/>
      <sheetName val="DATA_PRG"/>
      <sheetName val="Sheet1"/>
      <sheetName val="lead-st"/>
      <sheetName val="rdamdata"/>
      <sheetName val="r"/>
      <sheetName val="Lead"/>
      <sheetName val="leads"/>
      <sheetName val="p&amp;m"/>
      <sheetName val="detls"/>
      <sheetName val="RMR"/>
      <sheetName val="sand"/>
      <sheetName val="maya"/>
      <sheetName val="Specification report"/>
      <sheetName val="C-data"/>
      <sheetName val="Summary"/>
    </sheetNames>
    <sheetDataSet>
      <sheetData sheetId="0"/>
      <sheetData sheetId="1"/>
      <sheetData sheetId="2"/>
      <sheetData sheetId="3"/>
      <sheetData sheetId="4"/>
      <sheetData sheetId="5">
        <row r="14">
          <cell r="G14">
            <v>35.35</v>
          </cell>
        </row>
      </sheetData>
      <sheetData sheetId="6">
        <row r="31">
          <cell r="D31">
            <v>91.08</v>
          </cell>
          <cell r="E31">
            <v>107.35</v>
          </cell>
          <cell r="F31">
            <v>133.26</v>
          </cell>
          <cell r="G31">
            <v>158.58000000000001</v>
          </cell>
          <cell r="H31">
            <v>185.06</v>
          </cell>
          <cell r="I31">
            <v>236.46</v>
          </cell>
          <cell r="J31">
            <v>285.23</v>
          </cell>
        </row>
        <row r="46">
          <cell r="C46">
            <v>90.35</v>
          </cell>
          <cell r="D46">
            <v>106.67</v>
          </cell>
          <cell r="E46">
            <v>130.63999999999999</v>
          </cell>
          <cell r="F46">
            <v>167.37</v>
          </cell>
          <cell r="G46">
            <v>197.57</v>
          </cell>
          <cell r="H46">
            <v>242.04</v>
          </cell>
          <cell r="I46">
            <v>307.83</v>
          </cell>
          <cell r="J46">
            <v>380.99</v>
          </cell>
          <cell r="K46">
            <v>448.54</v>
          </cell>
        </row>
        <row r="61">
          <cell r="C61">
            <v>112.12</v>
          </cell>
          <cell r="D61">
            <v>135.81</v>
          </cell>
          <cell r="E61">
            <v>171.19</v>
          </cell>
          <cell r="F61">
            <v>232.15</v>
          </cell>
          <cell r="H61">
            <v>343.32</v>
          </cell>
        </row>
      </sheetData>
      <sheetData sheetId="7">
        <row r="14">
          <cell r="G14">
            <v>40.78</v>
          </cell>
        </row>
      </sheetData>
      <sheetData sheetId="8">
        <row r="16">
          <cell r="C16">
            <v>73.2</v>
          </cell>
        </row>
        <row r="30">
          <cell r="L30">
            <v>887.49</v>
          </cell>
          <cell r="M30">
            <v>1081.68</v>
          </cell>
          <cell r="N30">
            <v>1343.94</v>
          </cell>
          <cell r="O30">
            <v>1690.77</v>
          </cell>
        </row>
      </sheetData>
      <sheetData sheetId="9">
        <row r="37">
          <cell r="C37">
            <v>678.83</v>
          </cell>
          <cell r="D37">
            <v>960.38</v>
          </cell>
          <cell r="F37">
            <v>1844.87</v>
          </cell>
          <cell r="G37">
            <v>2369.41</v>
          </cell>
        </row>
      </sheetData>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pp"/>
      <sheetName val="data_new"/>
      <sheetName val="lead-st"/>
      <sheetName val="v"/>
      <sheetName val="r"/>
      <sheetName val="l"/>
      <sheetName val="Data.F8.BTR"/>
      <sheetName val="leads"/>
      <sheetName val="rdamdata"/>
      <sheetName val="Material"/>
      <sheetName val="Plant &amp;  Machinery"/>
      <sheetName val="Data_F8_BTR"/>
      <sheetName val="Plant_&amp;__Machinery"/>
      <sheetName val="Labour"/>
      <sheetName val="DATA"/>
      <sheetName val="HDPE"/>
      <sheetName val="DI"/>
      <sheetName val="pvc"/>
      <sheetName val="Lead statement ss5"/>
      <sheetName val="Lead_statement_ss5"/>
      <sheetName val="Lead"/>
      <sheetName val="data existing_do not delete"/>
      <sheetName val="ssr-rates"/>
      <sheetName val="DATA_PRG"/>
      <sheetName val="clvrt_data"/>
      <sheetName val="t_prsr"/>
      <sheetName val="wh"/>
      <sheetName val="Plant 㫨  Machinery"/>
      <sheetName val="Plant_㫨__Machinery"/>
      <sheetName val="Works"/>
      <sheetName val="RMR"/>
      <sheetName val="General"/>
      <sheetName val="Lɥad"/>
      <sheetName val="id"/>
      <sheetName val="Bitumen trunk"/>
      <sheetName val="Feeder"/>
      <sheetName val="R99 etc"/>
      <sheetName val="Trunk unpaved"/>
      <sheetName val="m"/>
      <sheetName val="Levels"/>
      <sheetName val="MRATES"/>
      <sheetName val="mlead"/>
      <sheetName val="abs road"/>
      <sheetName val="coverpage"/>
      <sheetName val="Road data"/>
      <sheetName val="R_Det"/>
      <sheetName val="DATA-BASE"/>
      <sheetName val="DATA-ABSTRACT"/>
      <sheetName val="Class IV Qtr. Ele"/>
      <sheetName val="Bridge Data 2005-06"/>
      <sheetName val="bom"/>
      <sheetName val="Lead statement"/>
      <sheetName val="GROUND FLOOR"/>
      <sheetName val="Sheet1"/>
      <sheetName val="Rates-May-14"/>
      <sheetName val="TOP SLAB-beams"/>
      <sheetName val="int-Dia-pvc"/>
      <sheetName val="Data_F8_BTR3"/>
      <sheetName val="Plant_&amp;__Machinery3"/>
      <sheetName val="Lead_statement_ss53"/>
      <sheetName val="Data_F8_BTR1"/>
      <sheetName val="Plant_&amp;__Machinery1"/>
      <sheetName val="Lead_statement_ss51"/>
      <sheetName val="Data_F8_BTR2"/>
      <sheetName val="Plant_&amp;__Machinery2"/>
      <sheetName val="Lead_statement_ss52"/>
      <sheetName val="Nspt-smp-final-ORIGINAL"/>
      <sheetName val="water-hammar-strenght"/>
      <sheetName val="hdpe weights"/>
      <sheetName val="PVC weights"/>
      <sheetName val="0000000000000"/>
      <sheetName val="SSR"/>
      <sheetName val="VC 80"/>
      <sheetName val="VC 450"/>
      <sheetName val="hdpe_basic"/>
      <sheetName val="pvc_basic"/>
      <sheetName val="Rates"/>
      <sheetName val="Ins &amp; Bonds"/>
      <sheetName val="A-3.1"/>
      <sheetName val="Client req"/>
      <sheetName val="MRoad data"/>
      <sheetName val="detls"/>
      <sheetName val="Sheet2"/>
      <sheetName val="Sheet3"/>
      <sheetName val="Sheet1 (2)"/>
      <sheetName val="wt of CID joint"/>
      <sheetName val="AC DAta"/>
      <sheetName val="Pipe Pilne MAch"/>
      <sheetName val="Sheet4"/>
      <sheetName val="Indurhty"/>
      <sheetName val="Indurhty 2016-17"/>
      <sheetName val="Sheet5"/>
      <sheetName val="1"/>
      <sheetName val="2"/>
      <sheetName val="3"/>
      <sheetName val="4"/>
      <sheetName val="PROCTOR"/>
      <sheetName val="PH data"/>
      <sheetName val="Common "/>
      <sheetName val="Delivery mains"/>
      <sheetName val="bundqty"/>
      <sheetName val="CONST"/>
      <sheetName val="maya"/>
      <sheetName val="Specification"/>
      <sheetName val="Specification report"/>
      <sheetName val="data_existing_do_not_delete2"/>
      <sheetName val="Bitumen_trunk2"/>
      <sheetName val="R99_etc2"/>
      <sheetName val="Trunk_unpaved2"/>
      <sheetName val="abs_road2"/>
      <sheetName val="Road_data2"/>
      <sheetName val="Class_IV_Qtr__Ele2"/>
      <sheetName val="Bridge_Data_2005-062"/>
      <sheetName val="Lead_statement2"/>
      <sheetName val="GROUND_FLOOR2"/>
      <sheetName val="data_existing_do_not_delete"/>
      <sheetName val="Bitumen_trunk"/>
      <sheetName val="R99_etc"/>
      <sheetName val="Trunk_unpaved"/>
      <sheetName val="abs_road"/>
      <sheetName val="Road_data"/>
      <sheetName val="Class_IV_Qtr__Ele"/>
      <sheetName val="Bridge_Data_2005-06"/>
      <sheetName val="Lead_statement"/>
      <sheetName val="GROUND_FLOOR"/>
      <sheetName val="data_existing_do_not_delete1"/>
      <sheetName val="Bitumen_trunk1"/>
      <sheetName val="R99_etc1"/>
      <sheetName val="Trunk_unpaved1"/>
      <sheetName val="abs_road1"/>
      <sheetName val="Road_data1"/>
      <sheetName val="Class_IV_Qtr__Ele1"/>
      <sheetName val="Bridge_Data_2005-061"/>
      <sheetName val="Lead_statement1"/>
      <sheetName val="GROUND_FLOOR1"/>
      <sheetName val="Analy"/>
      <sheetName val="1-Pop Proj"/>
      <sheetName val="Estimate "/>
      <sheetName val="banilad"/>
      <sheetName val="SECPROP"/>
      <sheetName val="CABLENOS."/>
      <sheetName val="Main sheet"/>
      <sheetName val="final abstract"/>
      <sheetName val="BOQ (2)"/>
      <sheetName val="Rates SSR 2008-09"/>
      <sheetName val="PUMP_DATA"/>
      <sheetName val="Tees"/>
      <sheetName val="Usage"/>
      <sheetName val="C-data"/>
      <sheetName val="RWS"/>
      <sheetName val="Entry"/>
      <sheetName val="Quarry"/>
      <sheetName val="Line"/>
      <sheetName val="BTR"/>
      <sheetName val="CRUST"/>
      <sheetName val="QDTS"/>
      <sheetName val="Abs_CD_2"/>
      <sheetName val="road est"/>
      <sheetName val="ECV"/>
      <sheetName val="FORM-W3"/>
      <sheetName val="Cover"/>
      <sheetName val="index"/>
      <sheetName val="Cash2"/>
      <sheetName val="Design"/>
      <sheetName val="BWSCPlt"/>
      <sheetName val="CI"/>
      <sheetName val="G.R.P"/>
      <sheetName val="PSC REVISED"/>
      <sheetName val="DATA SHEET"/>
      <sheetName val="ANAL-PIPE LINE"/>
      <sheetName val="MS Pipe Working"/>
      <sheetName val="wh_data"/>
      <sheetName val="wh_data_R"/>
      <sheetName val="CPHEEO"/>
      <sheetName val="input"/>
      <sheetName val="civ data"/>
      <sheetName val="HDPE-pipe-rates"/>
      <sheetName val="pvc-pipe-rates"/>
      <sheetName val="650kL-design-final"/>
      <sheetName val="_5wgdhabfinal00_01"/>
      <sheetName val="SPT vs PHI"/>
      <sheetName val="PS1"/>
      <sheetName val="Rate Analysis"/>
      <sheetName val="RMR.PS"/>
      <sheetName val="BTR.PS"/>
      <sheetName val="Road data.PS"/>
      <sheetName val="Road data-TDR"/>
      <sheetName val="Data_F8_BTR4"/>
      <sheetName val="Plant_&amp;__Machinery4"/>
      <sheetName val="Lead_statement_ss54"/>
      <sheetName val="data_existing_do_not_delete3"/>
      <sheetName val="TOP_SLAB-beams"/>
      <sheetName val="Plant_㫨__Machinery1"/>
      <sheetName val="Common_"/>
      <sheetName val="Bitumen_trunk3"/>
      <sheetName val="R99_etc3"/>
      <sheetName val="Trunk_unpaved3"/>
      <sheetName val="abs_road3"/>
      <sheetName val="Road_data3"/>
      <sheetName val="Class_IV_Qtr__Ele3"/>
      <sheetName val="Bridge_Data_2005-063"/>
      <sheetName val="Lead_statement3"/>
      <sheetName val="GROUND_FLOOR3"/>
      <sheetName val="hdpe_weights"/>
      <sheetName val="PVC_weights"/>
      <sheetName val="VC_80"/>
      <sheetName val="VC_450"/>
      <sheetName val="PH_data"/>
      <sheetName val="Delivery_mains"/>
      <sheetName val="Ins_&amp;_Bonds"/>
      <sheetName val="A-3_1"/>
      <sheetName val="Client_req"/>
      <sheetName val="Specification_report"/>
      <sheetName val="1-Pop_Proj"/>
      <sheetName val="Estimate_"/>
      <sheetName val="CABLENOS_"/>
      <sheetName val="Main_sheet"/>
      <sheetName val="MRoad_data"/>
      <sheetName val="final_abstract"/>
      <sheetName val="Sheet1_(2)"/>
      <sheetName val="wt_of_CID_joint"/>
      <sheetName val="AC_DAta"/>
      <sheetName val="Pipe_Pilne_MAch"/>
      <sheetName val="Indurhty_2016-17"/>
      <sheetName val="gen_abstrct"/>
      <sheetName val="sand"/>
      <sheetName val="stone"/>
      <sheetName val="Mix Design"/>
      <sheetName val="Cost of O &amp; O"/>
      <sheetName val="WATER-HAMMER"/>
      <sheetName val="Mactan"/>
      <sheetName val="Mandaue"/>
      <sheetName val="Data-ELSR"/>
      <sheetName val="Bed Class"/>
      <sheetName val="CPIPE"/>
      <sheetName val="CPIPE2"/>
      <sheetName val="Cs"/>
      <sheetName val="DVALUE"/>
      <sheetName val="THK"/>
      <sheetName val="20kL-design-final"/>
      <sheetName val="Bill-12"/>
      <sheetName val="sup dat"/>
      <sheetName val="Detail In Door Stad"/>
      <sheetName val="IDCCALHYD_GOO"/>
      <sheetName val="Detailed"/>
      <sheetName val="concrete"/>
      <sheetName val="Civil Boq"/>
      <sheetName val="Summary"/>
      <sheetName val="DATA 2021-22"/>
      <sheetName val="Staff Civil o&amp;m draft policy"/>
      <sheetName val="Convey"/>
      <sheetName val="C.D.Abs.Est."/>
      <sheetName val="SALIENT"/>
      <sheetName val="gen"/>
      <sheetName val="10"/>
      <sheetName val="11"/>
      <sheetName val="12"/>
      <sheetName val="2A"/>
      <sheetName val="2B"/>
      <sheetName val="2C"/>
      <sheetName val="2D"/>
      <sheetName val="2E"/>
      <sheetName val="2F"/>
      <sheetName val="2G"/>
      <sheetName val="2H"/>
      <sheetName val="3A"/>
      <sheetName val="3B"/>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4"/>
      <sheetName val="TBAL9697 -group wise  sdpl"/>
      <sheetName val="p&amp;m"/>
      <sheetName val="Staff Acco."/>
      <sheetName val="Cd"/>
      <sheetName val="SewerCAD MH Data"/>
      <sheetName val="Design 2040 Design Flows-(1)"/>
      <sheetName val="SewerCAD Pipe Data-Actual 2040"/>
      <sheetName val="CONNECT"/>
      <sheetName val="analysis"/>
      <sheetName val="Abs"/>
      <sheetName val="X-2"/>
      <sheetName val="Exp"/>
      <sheetName val="A 3_7"/>
      <sheetName val="LEAD S 10-11"/>
      <sheetName val="not req 3"/>
      <sheetName val="nodes"/>
      <sheetName val="int-Dia"/>
      <sheetName val="habs-list"/>
      <sheetName val="GF SB Ok "/>
      <sheetName val="other rates"/>
      <sheetName val="MTC-estimate"/>
      <sheetName val="Gen Abs"/>
      <sheetName val="Data_Base"/>
      <sheetName val="Work_sheet"/>
      <sheetName val="SUMP1420KL@HW"/>
      <sheetName val="1V800"/>
      <sheetName val="Cable-data"/>
      <sheetName val="Rate"/>
      <sheetName val="pop"/>
      <sheetName val="hdpe-rates"/>
      <sheetName val="pvc-rates"/>
      <sheetName val="Civil-works"/>
      <sheetName val="Admin"/>
      <sheetName val="foundation(V)"/>
      <sheetName val="Data-2011-12"/>
      <sheetName val="DL CAL"/>
      <sheetName val="slab"/>
      <sheetName val="Flanged Beams"/>
      <sheetName val="Rectangular Beam"/>
      <sheetName val="Interface_SC"/>
      <sheetName val="Calc_ISC"/>
      <sheetName val="Calc_SC"/>
      <sheetName val="Interface_ISC"/>
      <sheetName val="GD"/>
      <sheetName val="Boq"/>
      <sheetName val="Road Detail Est."/>
      <sheetName val="SOR"/>
      <sheetName val="TTL"/>
      <sheetName val="Civil Works"/>
      <sheetName val="MRMECADAMoad data"/>
      <sheetName val="EDWise"/>
    </sheetNames>
    <sheetDataSet>
      <sheetData sheetId="0" refreshError="1"/>
      <sheetData sheetId="1" refreshError="1"/>
      <sheetData sheetId="2" refreshError="1"/>
      <sheetData sheetId="3" refreshError="1"/>
      <sheetData sheetId="4" refreshError="1">
        <row r="2">
          <cell r="F2">
            <v>100</v>
          </cell>
        </row>
        <row r="3">
          <cell r="F3">
            <v>90</v>
          </cell>
        </row>
        <row r="4">
          <cell r="F4">
            <v>65</v>
          </cell>
        </row>
        <row r="29">
          <cell r="F29">
            <v>44</v>
          </cell>
        </row>
        <row r="30">
          <cell r="F30">
            <v>0.25</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sheetData sheetId="187"/>
      <sheetData sheetId="188"/>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sheetData sheetId="222"/>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sheetData sheetId="270"/>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sand"/>
      <sheetName val="stone"/>
      <sheetName val="com_st_PM"/>
      <sheetName val="comst_GM"/>
      <sheetName val="G_R_P"/>
      <sheetName val="Road Detail Est."/>
      <sheetName val="Road data"/>
      <sheetName val="Labour"/>
      <sheetName val="DATA"/>
      <sheetName val="rdamdata"/>
      <sheetName val="Material"/>
      <sheetName val="Lead statement"/>
      <sheetName val="v"/>
      <sheetName val="r"/>
      <sheetName val="quarry"/>
      <sheetName val="Sheet1"/>
      <sheetName val="maya"/>
      <sheetName val="com_st_PM1"/>
      <sheetName val="comst_GM1"/>
      <sheetName val="G_R_P1"/>
      <sheetName val="SPT vs PHI"/>
      <sheetName val="#REF"/>
      <sheetName val="detls"/>
      <sheetName val="hdpe weights"/>
      <sheetName val="PVC weights"/>
      <sheetName val="index"/>
      <sheetName val="ssr-rates"/>
      <sheetName val="hdpe-rates"/>
      <sheetName val="pvc-rates"/>
      <sheetName val="Lead"/>
      <sheetName val="lead-st"/>
      <sheetName val="Ward areas"/>
      <sheetName val="Zi-co"/>
      <sheetName val="com_st_PM5"/>
      <sheetName val="comst_GM5"/>
      <sheetName val="G_R_P5"/>
      <sheetName val="Road_Detail_Est_2"/>
      <sheetName val="Road_data2"/>
      <sheetName val="Lead_statement2"/>
      <sheetName val="com_st_PM3"/>
      <sheetName val="comst_GM3"/>
      <sheetName val="G_R_P3"/>
      <sheetName val="com_st_PM2"/>
      <sheetName val="comst_GM2"/>
      <sheetName val="G_R_P2"/>
      <sheetName val="Road_Detail_Est_"/>
      <sheetName val="Road_data"/>
      <sheetName val="Lead_statement"/>
      <sheetName val="com_st_PM4"/>
      <sheetName val="comst_GM4"/>
      <sheetName val="G_R_P4"/>
      <sheetName val="Road_Detail_Est_1"/>
      <sheetName val="Road_data1"/>
      <sheetName val="Lead_statement1"/>
      <sheetName val="EDWise"/>
      <sheetName val="leads"/>
      <sheetName val="SSR 2010-11 Rates"/>
      <sheetName val="Specification report"/>
      <sheetName val="_x0000_V_x0000_O_x0000_I_x0000_L_x0000_S_x0000_I_x0000_N_x0000_G_x0000_R_x0000_A_x0000_M_x0000_._x0000_X_x0000_L_x0000_S_x0000_"/>
      <sheetName val=""/>
      <sheetName val="Nspt-smp-final-ORIGINAL"/>
      <sheetName val="wh_data"/>
      <sheetName val="CPHEEO"/>
      <sheetName val="wh_data_R"/>
      <sheetName val="input"/>
      <sheetName val="Plant &amp;  Machinery"/>
      <sheetName val="DATA_PRG"/>
      <sheetName val="0000000000000"/>
      <sheetName val="MRATES"/>
      <sheetName val="Staff Acco."/>
      <sheetName val="C-data"/>
      <sheetName val="data-WC"/>
      <sheetName val="?V?O?I?L?S?I?N?G?R?A?M?.?X?L?S?"/>
      <sheetName val="Leads Entry"/>
      <sheetName val="RMR"/>
      <sheetName val="Rates-May-14"/>
      <sheetName val="m"/>
      <sheetName val="p&amp;m"/>
      <sheetName val="Di_gate-HDPE"/>
      <sheetName val="COLUMN"/>
      <sheetName val="_V_O_I_L_S_I_N_G_R_A_M_._X_L_S_"/>
      <sheetName val="segments-details"/>
      <sheetName val="Datas"/>
      <sheetName val="Plant_&amp;__Machinery"/>
      <sheetName val="Sheet2"/>
      <sheetName val="HDPE-pipe-rates"/>
      <sheetName val="Sheet1_(2)"/>
      <sheetName val="int-Dia-hdpe"/>
      <sheetName val="habs-list"/>
      <sheetName val="pvc-pipe-rates"/>
      <sheetName val="PVC_dia"/>
      <sheetName val="int-Dia-pvc"/>
      <sheetName val="C.D.Abs.Est."/>
      <sheetName val="Cover"/>
      <sheetName val="_5wgdhabfinal00_01"/>
      <sheetName val="WATER-HAMMER"/>
      <sheetName val="not req 3"/>
      <sheetName val="coverpage"/>
      <sheetName val="R_Det"/>
      <sheetName val="Work_sheet"/>
      <sheetName val="bom"/>
      <sheetName val="abs road"/>
      <sheetName val="Summary"/>
      <sheetName val="t_prsr"/>
      <sheetName val="wh"/>
      <sheetName val="CC &amp; VC"/>
      <sheetName val="General"/>
      <sheetName val="AV-HDPE"/>
      <sheetName val="l"/>
      <sheetName val="Estimate"/>
      <sheetName val="Data rough"/>
      <sheetName val="Rates"/>
      <sheetName val="PRECAST lightconc-II"/>
      <sheetName val="hdpe_weights"/>
      <sheetName val="PVC_weights"/>
      <sheetName val="BWSCPlt"/>
      <sheetName val="DATA-BASE"/>
      <sheetName val="int-Dia"/>
      <sheetName val="mas_hab"/>
      <sheetName val="id"/>
      <sheetName val="PSC_REVISED"/>
      <sheetName val="DATA-ABSTRACT"/>
      <sheetName val="hdpe_weights2"/>
      <sheetName val="PVC_weights2"/>
      <sheetName val="hdpe_weights1"/>
      <sheetName val="PVC_weights1"/>
      <sheetName val="Plant_&amp;__Machinery1"/>
      <sheetName val="_x005f_x0000_V_x005f_x0000_O_x005f_x0000_I_x005f_x0000_"/>
      <sheetName val="water-hammar-strenght"/>
      <sheetName val="mlead"/>
      <sheetName val="road safety datas"/>
      <sheetName val="com_st_PM6"/>
      <sheetName val="comst_GM6"/>
      <sheetName val="G_R_P6"/>
      <sheetName val="Road_Detail_Est_3"/>
      <sheetName val="Road_data3"/>
      <sheetName val="Lead_statement3"/>
      <sheetName val="SPT_vs_PHI"/>
      <sheetName val="Ward_areas"/>
      <sheetName val="SSR_2010-11_Rates"/>
      <sheetName val="Leads_Entry"/>
      <sheetName val="Specification_report"/>
      <sheetName val="VOILSINGRAM_XLS"/>
      <sheetName val="?V?O?I?L?S?I?N?G?R?A?M?_?X?L?S?"/>
      <sheetName val="Staff_Acco_"/>
      <sheetName val="Data-ELSR"/>
      <sheetName val="Levels"/>
      <sheetName val="data existing_do not delete"/>
      <sheetName val="MRoad data"/>
      <sheetName val="VC rate"/>
      <sheetName val="dbl-airvalve-PVC"/>
      <sheetName val="airvalve(AC)"/>
      <sheetName val="DFjoints"/>
      <sheetName val="census91"/>
      <sheetName val="m1"/>
      <sheetName val="Detailed"/>
      <sheetName val="dlvoid"/>
      <sheetName val="_x005f_x0000_V_x005f_x0000_O_x005f_x0000_I_x000_2"/>
      <sheetName val="Main Sheet"/>
      <sheetName val="ABS"/>
      <sheetName val="Voucher"/>
      <sheetName val="BHANDUP"/>
      <sheetName val="Intro"/>
      <sheetName val="hdpe-int-Dia"/>
      <sheetName val="E-Table"/>
      <sheetName val="pvc-int-Dia"/>
      <sheetName val="SSR 2014-15 Rates"/>
      <sheetName val="Specification Repoer CC"/>
      <sheetName val="bar bending"/>
      <sheetName val="iocount"/>
      <sheetName val="DATA SHEET"/>
      <sheetName val="Suppl-data"/>
      <sheetName val="final abstract"/>
      <sheetName val="Bitumen trunk"/>
      <sheetName val="Feeder"/>
      <sheetName val="R99 etc"/>
      <sheetName val="Trunk unpaved"/>
      <sheetName val="_V_O_I_L_S_I_N_G_R_A_M___X_L_S_"/>
      <sheetName val="Usage"/>
      <sheetName val="Common "/>
      <sheetName val="civ data"/>
      <sheetName val="11.Habitations"/>
      <sheetName val="PM&amp;GM"/>
      <sheetName val="AV-PVC"/>
      <sheetName val="DIgate_PVC "/>
      <sheetName val="DI gate-DI"/>
      <sheetName val="AV-BWSC&amp;MS"/>
      <sheetName val="AV_AC"/>
      <sheetName val="AV-DI"/>
      <sheetName val="di_Gate_AC"/>
      <sheetName val="Digate-BWSCP-MS"/>
      <sheetName val="DI_gate_di"/>
      <sheetName val="scour-DI-CI"/>
      <sheetName val="scour-pvc-hdpe-psc-bwsc"/>
      <sheetName val="AC"/>
      <sheetName val="pumping main"/>
      <sheetName val="1000 (1V)"/>
      <sheetName val="Lead statement ss5"/>
      <sheetName val="Drain Est (2)"/>
      <sheetName val="SPECI (2)"/>
      <sheetName val="Working Estimate"/>
      <sheetName val="FINAL DATA"/>
      <sheetName val="hdpe_weights3"/>
      <sheetName val="PVC_weights3"/>
      <sheetName val="Data_rough"/>
      <sheetName val="not_req_3"/>
      <sheetName val="CC_&amp;_VC"/>
      <sheetName val="MRoad_data"/>
      <sheetName val="VC_rate"/>
      <sheetName val="data_existing_do_not_delete"/>
      <sheetName val="01"/>
      <sheetName val="DREV"/>
      <sheetName val="CREV"/>
    </sheetNames>
    <sheetDataSet>
      <sheetData sheetId="0">
        <row r="14">
          <cell r="G14">
            <v>35.35</v>
          </cell>
        </row>
      </sheetData>
      <sheetData sheetId="1">
        <row r="14">
          <cell r="G14">
            <v>35.35</v>
          </cell>
        </row>
      </sheetData>
      <sheetData sheetId="2">
        <row r="14">
          <cell r="G14">
            <v>40.78</v>
          </cell>
        </row>
      </sheetData>
      <sheetData sheetId="3">
        <row r="14">
          <cell r="G14">
            <v>35.35</v>
          </cell>
        </row>
      </sheetData>
      <sheetData sheetId="4" refreshError="1"/>
      <sheetData sheetId="5" refreshError="1">
        <row r="14">
          <cell r="G14">
            <v>35.35</v>
          </cell>
        </row>
        <row r="15">
          <cell r="G15">
            <v>49.78</v>
          </cell>
        </row>
        <row r="16">
          <cell r="G16">
            <v>72</v>
          </cell>
        </row>
        <row r="17">
          <cell r="G17">
            <v>93.9</v>
          </cell>
        </row>
        <row r="18">
          <cell r="G18">
            <v>117.01</v>
          </cell>
        </row>
        <row r="19">
          <cell r="G19">
            <v>154.61000000000001</v>
          </cell>
        </row>
        <row r="20">
          <cell r="G20">
            <v>197.16</v>
          </cell>
        </row>
        <row r="27">
          <cell r="G27">
            <v>35.159999999999997</v>
          </cell>
        </row>
        <row r="28">
          <cell r="G28">
            <v>49.04</v>
          </cell>
        </row>
        <row r="29">
          <cell r="G29">
            <v>70.27</v>
          </cell>
        </row>
        <row r="30">
          <cell r="G30">
            <v>102</v>
          </cell>
        </row>
        <row r="31">
          <cell r="G31">
            <v>128.19</v>
          </cell>
        </row>
        <row r="32">
          <cell r="G32">
            <v>167.11</v>
          </cell>
        </row>
        <row r="33">
          <cell r="G33">
            <v>217.34</v>
          </cell>
        </row>
        <row r="34">
          <cell r="G34">
            <v>281.33999999999997</v>
          </cell>
        </row>
        <row r="35">
          <cell r="G35">
            <v>340.32</v>
          </cell>
        </row>
        <row r="41">
          <cell r="G41">
            <v>54.3</v>
          </cell>
        </row>
        <row r="42">
          <cell r="G42">
            <v>77.55</v>
          </cell>
        </row>
        <row r="44">
          <cell r="G44">
            <v>165.03</v>
          </cell>
        </row>
        <row r="45">
          <cell r="G45">
            <v>216.24</v>
          </cell>
        </row>
        <row r="46">
          <cell r="G46">
            <v>265.97000000000003</v>
          </cell>
        </row>
      </sheetData>
      <sheetData sheetId="6" refreshError="1">
        <row r="14">
          <cell r="G14">
            <v>35.35</v>
          </cell>
        </row>
        <row r="31">
          <cell r="D31">
            <v>91.08</v>
          </cell>
          <cell r="E31">
            <v>107.35</v>
          </cell>
          <cell r="F31">
            <v>133.26</v>
          </cell>
          <cell r="G31">
            <v>158.58000000000001</v>
          </cell>
          <cell r="H31">
            <v>185.06</v>
          </cell>
          <cell r="I31">
            <v>236.46</v>
          </cell>
          <cell r="J31">
            <v>285.23</v>
          </cell>
        </row>
        <row r="46">
          <cell r="C46">
            <v>90.35</v>
          </cell>
          <cell r="D46">
            <v>106.67</v>
          </cell>
          <cell r="E46">
            <v>130.63999999999999</v>
          </cell>
          <cell r="F46">
            <v>167.37</v>
          </cell>
          <cell r="G46">
            <v>197.57</v>
          </cell>
          <cell r="H46">
            <v>242.04</v>
          </cell>
          <cell r="I46">
            <v>307.83</v>
          </cell>
          <cell r="J46">
            <v>380.99</v>
          </cell>
          <cell r="K46">
            <v>448.54</v>
          </cell>
        </row>
        <row r="61">
          <cell r="C61">
            <v>112.12</v>
          </cell>
          <cell r="D61">
            <v>135.81</v>
          </cell>
          <cell r="E61">
            <v>171.19</v>
          </cell>
          <cell r="F61">
            <v>232.15</v>
          </cell>
          <cell r="H61">
            <v>343.32</v>
          </cell>
        </row>
      </sheetData>
      <sheetData sheetId="7" refreshError="1">
        <row r="14">
          <cell r="G14">
            <v>40.78</v>
          </cell>
        </row>
        <row r="37">
          <cell r="G37">
            <v>730.74</v>
          </cell>
        </row>
        <row r="38">
          <cell r="G38">
            <v>899.42</v>
          </cell>
        </row>
        <row r="39">
          <cell r="G39">
            <v>1127.6099999999999</v>
          </cell>
        </row>
        <row r="40">
          <cell r="G40">
            <v>1430.04</v>
          </cell>
        </row>
      </sheetData>
      <sheetData sheetId="8" refreshError="1">
        <row r="14">
          <cell r="G14">
            <v>35.35</v>
          </cell>
        </row>
        <row r="16">
          <cell r="C16">
            <v>73.2</v>
          </cell>
        </row>
        <row r="30">
          <cell r="L30">
            <v>887.49</v>
          </cell>
          <cell r="M30">
            <v>1081.68</v>
          </cell>
          <cell r="N30">
            <v>1343.94</v>
          </cell>
          <cell r="O30">
            <v>1690.77</v>
          </cell>
        </row>
      </sheetData>
      <sheetData sheetId="9" refreshError="1">
        <row r="14">
          <cell r="G14">
            <v>40.78</v>
          </cell>
        </row>
        <row r="37">
          <cell r="C37">
            <v>678.83</v>
          </cell>
          <cell r="D37">
            <v>960.38</v>
          </cell>
          <cell r="F37">
            <v>1844.87</v>
          </cell>
          <cell r="G37">
            <v>2369.41</v>
          </cell>
        </row>
      </sheetData>
      <sheetData sheetId="10">
        <row r="37">
          <cell r="C37">
            <v>678.83</v>
          </cell>
        </row>
      </sheetData>
      <sheetData sheetId="11"/>
      <sheetData sheetId="12" refreshError="1"/>
      <sheetData sheetId="13"/>
      <sheetData sheetId="14"/>
      <sheetData sheetId="15"/>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sheetData sheetId="49"/>
      <sheetData sheetId="50"/>
      <sheetData sheetId="51"/>
      <sheetData sheetId="52"/>
      <sheetData sheetId="53"/>
      <sheetData sheetId="54"/>
      <sheetData sheetId="55"/>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sheetData sheetId="93"/>
      <sheetData sheetId="94" refreshError="1"/>
      <sheetData sheetId="95" refreshError="1"/>
      <sheetData sheetId="96" refreshError="1"/>
      <sheetData sheetId="97" refreshError="1"/>
      <sheetData sheetId="98"/>
      <sheetData sheetId="99"/>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sheetData sheetId="110"/>
      <sheetData sheetId="11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sheetData sheetId="158"/>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sheetData sheetId="178"/>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Lead stat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ead statement"/>
      <sheetName val="SSR 2010-11 Rates"/>
      <sheetName val="centering"/>
      <sheetName val="40KL-250KL Estimate &amp; data"/>
      <sheetName val="CI specials for OHSR"/>
      <sheetName val="Lead_statement"/>
      <sheetName val="SSR_2010-11_Rates"/>
      <sheetName val="40KL-250KL_Estimate_&amp;_data"/>
      <sheetName val="CI_specials_for_OHSR"/>
      <sheetName val="HDPE"/>
      <sheetName val="DI"/>
      <sheetName val="pvc"/>
      <sheetName val="DATA"/>
      <sheetName val="maya"/>
      <sheetName val="v"/>
      <sheetName val="hdpe_basic"/>
      <sheetName val="pvc_basic"/>
      <sheetName val="Data.F8.BTR"/>
      <sheetName val="Data_Bit_I"/>
      <sheetName val="p&amp;m"/>
      <sheetName val="Material"/>
      <sheetName val="leads"/>
      <sheetName val="MRATES"/>
      <sheetName val="C-data"/>
      <sheetName val="0000000000000"/>
      <sheetName val="Bridge Data 2005-06"/>
      <sheetName val="Works"/>
      <sheetName val="RMR"/>
      <sheetName val="General"/>
      <sheetName val="Lead"/>
      <sheetName val="Lead_statement1"/>
      <sheetName val="SSR_2010-11_Rates1"/>
      <sheetName val="40KL-250KL_Estimate_&amp;_data1"/>
      <sheetName val="CI_specials_for_OHSR1"/>
    </sheetNames>
    <sheetDataSet>
      <sheetData sheetId="0" refreshError="1"/>
      <sheetData sheetId="1"/>
      <sheetData sheetId="2"/>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UnitRates"/>
      <sheetName val="DetEst"/>
      <sheetName val="1V-1M"/>
      <sheetName val="2V-1M"/>
      <sheetName val="5V-1M"/>
      <sheetName val="CBR"/>
      <sheetName val="Det-ROAD"/>
      <sheetName val="G.Abs"/>
      <sheetName val="abs-cd"/>
      <sheetName val="WorkSlip"/>
      <sheetName val="BTLeads"/>
      <sheetName val="RMR"/>
      <sheetName val="MRoad data"/>
      <sheetName val="MRATES"/>
      <sheetName val="Data"/>
      <sheetName val="maya"/>
      <sheetName val="Lead statement"/>
      <sheetName val="HDPE"/>
      <sheetName val="DI"/>
      <sheetName val="pvc"/>
      <sheetName val="R_Det"/>
      <sheetName val="Road data"/>
      <sheetName val="r"/>
      <sheetName val="MS-1"/>
      <sheetName val="Material "/>
      <sheetName val="Ave.wtd.rates"/>
      <sheetName val=" AnalysisPCC"/>
      <sheetName val="Assumption"/>
      <sheetName val="Superstruc"/>
      <sheetName val="rdamdata"/>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5">
          <cell r="T15">
            <v>5400</v>
          </cell>
        </row>
        <row r="26">
          <cell r="T26">
            <v>0</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C-data"/>
      <sheetName val="Estimate-Civil"/>
      <sheetName val="det-qty"/>
      <sheetName val="Joinary"/>
      <sheetName val="HDPE"/>
      <sheetName val="DI"/>
      <sheetName val="pvc"/>
      <sheetName val="hdpe_basic"/>
      <sheetName val="pvc_basic"/>
      <sheetName val="Lead statement"/>
      <sheetName val="SSR 2010-11 Rates"/>
      <sheetName val="DATA_PRG"/>
      <sheetName val="Data"/>
      <sheetName val="mlead"/>
      <sheetName val="abs road"/>
      <sheetName val="coverpage"/>
      <sheetName val="RMR"/>
      <sheetName val="Road data"/>
      <sheetName val="R_Det"/>
      <sheetName val="Cover"/>
      <sheetName val="MRATES"/>
      <sheetName val=" "/>
      <sheetName val="Estimate "/>
      <sheetName val="maya"/>
      <sheetName val="final abstract"/>
      <sheetName val="v"/>
      <sheetName val="LEADS"/>
      <sheetName val="r"/>
      <sheetName val="m"/>
      <sheetName val="Sheet1"/>
      <sheetName val="not req 3"/>
      <sheetName val="SPT vs PHI"/>
      <sheetName val="Electrical SSR 2018-19 (2)"/>
      <sheetName val="Report"/>
      <sheetName val="Label"/>
      <sheetName val="SC"/>
      <sheetName val="Quarry Korutla"/>
      <sheetName val="Quarry"/>
      <sheetName val="LeadEEJ"/>
      <sheetName val="Lead Avg"/>
      <sheetName val="G-A road"/>
      <sheetName val="SpecReportAll"/>
      <sheetName val="Lead2DyEEM"/>
      <sheetName val="Main sheet"/>
      <sheetName val="GA-Open Air Theater"/>
      <sheetName val="1. Gallary"/>
      <sheetName val="2. Retaining wall"/>
      <sheetName val="2. Compound Wall"/>
      <sheetName val="3.Entrance Plaza"/>
      <sheetName val="4. Stage &amp; Green rooms"/>
      <sheetName val="4.a. AC-Est."/>
      <sheetName val="4.b.Elec &amp; Sani-Stage"/>
      <sheetName val="5 Guest room"/>
      <sheetName val="5.a.Elec &amp; Sani-Guest House"/>
      <sheetName val="6 Toilet Block- Ladies"/>
      <sheetName val="7. Toilet Block- Gents"/>
      <sheetName val="Solar Lighting-Gallery"/>
      <sheetName val="Solar Lighting-earth work"/>
      <sheetName val="8. ST-12x3.3-(200 Users)"/>
      <sheetName val="9. Est-Sump"/>
      <sheetName val="10. Greenary &amp; Pathways"/>
      <sheetName val="11. Fountain &amp; Planters"/>
      <sheetName val="12. Garden Posts"/>
      <sheetName val="13.Gen sets - "/>
      <sheetName val="14.Transformer"/>
      <sheetName val="15.Bore wells."/>
      <sheetName val="16.Highmast"/>
      <sheetName val="GA ALL"/>
      <sheetName val="GA Park"/>
      <sheetName val="Abstract Gazebo "/>
      <sheetName val="Gazebo "/>
      <sheetName val="Abstract toilets"/>
      <sheetName val="Toilets (2)"/>
      <sheetName val="Food Court, CW, Pathway Abst"/>
      <sheetName val="Pathway"/>
      <sheetName val="Est. Kargil Lake"/>
      <sheetName val="Garden posts"/>
      <sheetName val="Toilets"/>
      <sheetName val="Entrance Plaza"/>
      <sheetName val="Children Play Area"/>
      <sheetName val="Parking Area"/>
      <sheetName val="Gazebo"/>
      <sheetName val="Junction Dtl and Abs"/>
      <sheetName val="Recreational Space"/>
      <sheetName val="Greenary"/>
      <sheetName val="Bathukamma Ghat"/>
      <sheetName val="1.Est-Cmpnd-wall"/>
      <sheetName val="10. CARE TAKERS CABIN"/>
      <sheetName val="Toilet Dtl and Abs"/>
      <sheetName val="Highmast-12m"/>
      <sheetName val="GA-Veg Market"/>
      <sheetName val="Veg Market Dtl and Abs"/>
      <sheetName val="GA-Dump yard"/>
      <sheetName val="Dump Yard Abs"/>
      <sheetName val=" Compound wallDtl and Abs "/>
      <sheetName val="GA-library"/>
      <sheetName val="data-WS &amp; Sanitary-18-19"/>
      <sheetName val="Elc.data-18-09 final"/>
      <sheetName val="Library Dtl and Abs"/>
      <sheetName val=" Compound wallDtl and Abs  LIB"/>
      <sheetName val="data-Bld-18-19"/>
      <sheetName val="GA-Municipal office"/>
      <sheetName val=" Compound wall extDtl and Abs "/>
      <sheetName val="Road Dtl and Abs"/>
      <sheetName val="AC ESTIMATE"/>
      <sheetName val="GA Jun"/>
      <sheetName val="Junction Abs Dtl"/>
      <sheetName val="Jun HighMast"/>
      <sheetName val="Municipal office Dtl and Abs"/>
      <sheetName val="Elc.Stnd.Data-18-19-final "/>
      <sheetName val="Lighting DATA"/>
      <sheetName val="Road data- MoRTH-5th Revision"/>
      <sheetName val="data-Parks-18-19"/>
      <sheetName val="Q-Land scaping"/>
      <sheetName val="MS-Truss Gazebo "/>
      <sheetName val="LeadCert"/>
      <sheetName val="C-Mat-Gen-"/>
      <sheetName val="Mortars,"/>
      <sheetName val="Gazebo Dtl and Abs "/>
      <sheetName val="Q-Fountain"/>
      <sheetName val="Q-Play equipments"/>
      <sheetName val="Q-Gym equipments"/>
      <sheetName val="Q-RCC Benches"/>
      <sheetName val="Electrical SSR 2018-19"/>
      <sheetName val="data-Sump &amp; ST"/>
      <sheetName val="Data- Garden Lighting"/>
      <sheetName val="Elc-data-new"/>
      <sheetName val="data-Parks"/>
      <sheetName val="Data- Focus lights"/>
      <sheetName val="GA- Park. Ramayya Bowli"/>
      <sheetName val="1. Compound wall-"/>
      <sheetName val="3. Parking area-new"/>
      <sheetName val="4.Est-Greenary."/>
      <sheetName val="5. Main Path way"/>
      <sheetName val="8.Entrance Plaza"/>
      <sheetName val="9.Toilets"/>
      <sheetName val="11. Amphi theater"/>
      <sheetName val="GA - Sagala cheruvu Park"/>
      <sheetName val="1. Compound wall"/>
      <sheetName val="2.Entrance Plaza"/>
      <sheetName val="4 ).She Toilets "/>
      <sheetName val="5). He Toilets"/>
      <sheetName val="4. Garden Posts"/>
      <sheetName val="6.Pathways  (2)"/>
      <sheetName val="Highmast (2)"/>
      <sheetName val="Elc.Stnd.Data-16-17 "/>
      <sheetName val="Elec -Toilet block Ladies"/>
      <sheetName val="Elec-Toilet block gents"/>
      <sheetName val="Solar Lighting-greenary"/>
      <sheetName val="Solar Lighting-Compound wall"/>
      <sheetName val="Sanitary SSR-18-19"/>
      <sheetName val="Data-Gen sets (2)"/>
      <sheetName val="SSR-Irri, R&amp;B, PH-18-19"/>
      <sheetName val="Bld.SoR-18-19"/>
      <sheetName val="labour&amp; Hire-18-19"/>
      <sheetName val="Convey -18-19"/>
      <sheetName val="Lead-18-19"/>
      <sheetName val="Lead1DyEEM"/>
      <sheetName val="Cent'g--18-19"/>
      <sheetName val="drains-data"/>
      <sheetName val="6.Pathways "/>
      <sheetName val="data-Borewells"/>
      <sheetName val="RC-Bore wells-1"/>
      <sheetName val="RC-Bore wells-2"/>
      <sheetName val="RC-Bore wells-3"/>
      <sheetName val="bricks"/>
      <sheetName val="BOQ"/>
      <sheetName val="G.O MS 35"/>
      <sheetName val="CC"/>
      <sheetName val="General"/>
      <sheetName val="Materials"/>
      <sheetName val="ROADS"/>
      <sheetName val="Data.F8.BTR"/>
      <sheetName val="Class IV Qtr. Ele"/>
      <sheetName val="Dormitory"/>
      <sheetName val="precast RC element"/>
      <sheetName val="bom"/>
      <sheetName val="data existing_do not delete"/>
      <sheetName val="t_prsr"/>
      <sheetName val="id"/>
      <sheetName val="Bridge Data 2005-06"/>
      <sheetName val="hdpe-rates"/>
      <sheetName val="hdpe weights"/>
      <sheetName val="ssr-rates"/>
      <sheetName val="pvc-rates"/>
      <sheetName val="PVC weights"/>
      <sheetName val="Usage"/>
      <sheetName val="Common "/>
      <sheetName val="MRoad data"/>
      <sheetName val="VARIABLE"/>
      <sheetName val="EDWise"/>
      <sheetName val="Specification report"/>
      <sheetName val="SSR 2014-15 Rates"/>
    </sheetNames>
    <sheetDataSet>
      <sheetData sheetId="0" refreshError="1"/>
      <sheetData sheetId="1" refreshError="1">
        <row r="6">
          <cell r="F6">
            <v>180</v>
          </cell>
        </row>
        <row r="7">
          <cell r="F7">
            <v>160</v>
          </cell>
        </row>
        <row r="12">
          <cell r="F12">
            <v>180</v>
          </cell>
        </row>
        <row r="13">
          <cell r="F13">
            <v>160</v>
          </cell>
        </row>
        <row r="25">
          <cell r="F25">
            <v>64</v>
          </cell>
        </row>
        <row r="45">
          <cell r="F45">
            <v>155</v>
          </cell>
        </row>
        <row r="55">
          <cell r="F55">
            <v>6192</v>
          </cell>
        </row>
        <row r="63">
          <cell r="F63">
            <v>2280.9</v>
          </cell>
        </row>
        <row r="86">
          <cell r="F86">
            <v>33</v>
          </cell>
        </row>
        <row r="90">
          <cell r="F90">
            <v>68358</v>
          </cell>
        </row>
        <row r="92">
          <cell r="F92">
            <v>71613</v>
          </cell>
        </row>
        <row r="112">
          <cell r="F112">
            <v>10</v>
          </cell>
        </row>
        <row r="115">
          <cell r="F115">
            <v>324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row r="55">
          <cell r="F55">
            <v>0</v>
          </cell>
        </row>
      </sheetData>
      <sheetData sheetId="99"/>
      <sheetData sheetId="100"/>
      <sheetData sheetId="101"/>
      <sheetData sheetId="102">
        <row r="55">
          <cell r="F55">
            <v>0</v>
          </cell>
        </row>
      </sheetData>
      <sheetData sheetId="103">
        <row r="55">
          <cell r="F55">
            <v>0</v>
          </cell>
        </row>
      </sheetData>
      <sheetData sheetId="104">
        <row r="55">
          <cell r="F55">
            <v>0</v>
          </cell>
        </row>
      </sheetData>
      <sheetData sheetId="105">
        <row r="55">
          <cell r="F55">
            <v>0</v>
          </cell>
        </row>
      </sheetData>
      <sheetData sheetId="106">
        <row r="55">
          <cell r="F55">
            <v>0</v>
          </cell>
        </row>
      </sheetData>
      <sheetData sheetId="107">
        <row r="55">
          <cell r="F55">
            <v>0</v>
          </cell>
        </row>
      </sheetData>
      <sheetData sheetId="108">
        <row r="55">
          <cell r="F55">
            <v>0</v>
          </cell>
        </row>
      </sheetData>
      <sheetData sheetId="109">
        <row r="55">
          <cell r="F55">
            <v>0</v>
          </cell>
        </row>
      </sheetData>
      <sheetData sheetId="110">
        <row r="55">
          <cell r="F55">
            <v>0</v>
          </cell>
        </row>
      </sheetData>
      <sheetData sheetId="111">
        <row r="55">
          <cell r="F55">
            <v>0</v>
          </cell>
        </row>
      </sheetData>
      <sheetData sheetId="112">
        <row r="55">
          <cell r="F55">
            <v>0</v>
          </cell>
        </row>
      </sheetData>
      <sheetData sheetId="113">
        <row r="55">
          <cell r="F55">
            <v>0</v>
          </cell>
        </row>
      </sheetData>
      <sheetData sheetId="114">
        <row r="55">
          <cell r="F55">
            <v>0</v>
          </cell>
        </row>
      </sheetData>
      <sheetData sheetId="115">
        <row r="55">
          <cell r="F55">
            <v>0</v>
          </cell>
        </row>
      </sheetData>
      <sheetData sheetId="116">
        <row r="55">
          <cell r="F55">
            <v>0</v>
          </cell>
        </row>
      </sheetData>
      <sheetData sheetId="117">
        <row r="55">
          <cell r="F55">
            <v>0</v>
          </cell>
        </row>
      </sheetData>
      <sheetData sheetId="118">
        <row r="55">
          <cell r="F55">
            <v>0</v>
          </cell>
        </row>
      </sheetData>
      <sheetData sheetId="119">
        <row r="55">
          <cell r="F55">
            <v>0</v>
          </cell>
        </row>
      </sheetData>
      <sheetData sheetId="120">
        <row r="55">
          <cell r="F55">
            <v>0</v>
          </cell>
        </row>
      </sheetData>
      <sheetData sheetId="121">
        <row r="55">
          <cell r="F55">
            <v>0</v>
          </cell>
        </row>
      </sheetData>
      <sheetData sheetId="122"/>
      <sheetData sheetId="123">
        <row r="55">
          <cell r="F55">
            <v>0</v>
          </cell>
        </row>
      </sheetData>
      <sheetData sheetId="124">
        <row r="55">
          <cell r="F55">
            <v>0</v>
          </cell>
        </row>
      </sheetData>
      <sheetData sheetId="125">
        <row r="55">
          <cell r="F55">
            <v>0</v>
          </cell>
        </row>
      </sheetData>
      <sheetData sheetId="126">
        <row r="55">
          <cell r="F55">
            <v>0</v>
          </cell>
        </row>
      </sheetData>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age (2)"/>
      <sheetName val="C.page (3)"/>
      <sheetName val="Truss Data (2)"/>
      <sheetName val="Conversion  sheds"/>
      <sheetName val="Cover  sheds (2)"/>
      <sheetName val="Shops 25 Nos"/>
      <sheetName val="Shops 5 Nos"/>
      <sheetName val="Compound wall"/>
      <sheetName val="Water Harvest"/>
      <sheetName val="C.C"/>
      <sheetName val="Levelling"/>
      <sheetName val="Drain"/>
      <sheetName val="Pro Rolling"/>
      <sheetName val="Removal CGI"/>
      <sheetName val="Canteen"/>
      <sheetName val="Shops  (2)"/>
      <sheetName val="RRH"/>
      <sheetName val="Ele"/>
      <sheetName val="Shed No 1"/>
      <sheetName val="Shed No 2"/>
      <sheetName val="Shed No 3"/>
      <sheetName val="Shed"/>
      <sheetName val="Toilet"/>
      <sheetName val="Data"/>
      <sheetName val="Roads"/>
      <sheetName val="Lead statement"/>
      <sheetName val="Conveyance ch"/>
      <sheetName val="SSR 2014-15 Rates"/>
      <sheetName val="C wall"/>
      <sheetName val="Sales"/>
      <sheetName val="CW With Gate"/>
      <sheetName val="ABS-Compound wall"/>
      <sheetName val="Hire charges"/>
      <sheetName val="centering"/>
      <sheetName val="40KL-250KL Estimate &amp; data"/>
      <sheetName val="CI specials for OHSR"/>
      <sheetName val="C wall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ow r="83">
          <cell r="I83">
            <v>171.37848</v>
          </cell>
        </row>
      </sheetData>
      <sheetData sheetId="25" refreshError="1"/>
      <sheetData sheetId="26">
        <row r="6">
          <cell r="P6">
            <v>970.29</v>
          </cell>
        </row>
      </sheetData>
      <sheetData sheetId="27" refreshError="1"/>
      <sheetData sheetId="28">
        <row r="41">
          <cell r="E41">
            <v>385</v>
          </cell>
        </row>
      </sheetData>
      <sheetData sheetId="29" refreshError="1"/>
      <sheetData sheetId="30" refreshError="1"/>
      <sheetData sheetId="31"/>
      <sheetData sheetId="32"/>
      <sheetData sheetId="33" refreshError="1"/>
      <sheetData sheetId="34" refreshError="1"/>
      <sheetData sheetId="35" refreshError="1"/>
      <sheetData sheetId="36" refreshError="1"/>
      <sheetData sheetId="37"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
      <sheetName val="C.page  (2)"/>
      <sheetName val="C.page  (3)"/>
      <sheetName val="C.page  (4)"/>
      <sheetName val="C.page  (5)"/>
      <sheetName val="Truss Data (2)"/>
      <sheetName val="Truss Data"/>
      <sheetName val="Coverd shed"/>
      <sheetName val="Varandah"/>
      <sheetName val="Structures"/>
      <sheetName val="Water supp"/>
      <sheetName val="Structures (2)"/>
      <sheetName val="CC"/>
      <sheetName val="CC (N)"/>
      <sheetName val="Data"/>
      <sheetName val="Lead statement"/>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1"/>
      <sheetName val="DATA_ENTRY"/>
      <sheetName val="Letter"/>
      <sheetName val="Report"/>
      <sheetName val="Cover"/>
      <sheetName val="GenAbs"/>
      <sheetName val="Seignarages"/>
      <sheetName val="DetEst"/>
      <sheetName val="Lead"/>
      <sheetName val="WorkSlip"/>
      <sheetName val="BTLeads"/>
      <sheetName val="RMR"/>
      <sheetName val="MRoad data"/>
      <sheetName val="Certificates"/>
      <sheetName val="MRATES"/>
      <sheetName val="Sheet2"/>
      <sheetName val="Sheet3"/>
      <sheetName val="Sheet4"/>
      <sheetName val="Lead stat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row r="6">
          <cell r="G6">
            <v>103</v>
          </cell>
          <cell r="J6">
            <v>532</v>
          </cell>
          <cell r="M6">
            <v>308</v>
          </cell>
        </row>
        <row r="7">
          <cell r="G7">
            <v>606</v>
          </cell>
          <cell r="J7">
            <v>692</v>
          </cell>
          <cell r="M7">
            <v>504</v>
          </cell>
        </row>
        <row r="8">
          <cell r="G8">
            <v>462</v>
          </cell>
          <cell r="M8">
            <v>656</v>
          </cell>
        </row>
        <row r="9">
          <cell r="G9">
            <v>342</v>
          </cell>
          <cell r="M9">
            <v>780</v>
          </cell>
        </row>
        <row r="10">
          <cell r="J10">
            <v>994</v>
          </cell>
          <cell r="M10">
            <v>984</v>
          </cell>
          <cell r="X10">
            <v>105</v>
          </cell>
          <cell r="AD10">
            <v>52.5</v>
          </cell>
        </row>
        <row r="11">
          <cell r="G11">
            <v>252</v>
          </cell>
          <cell r="M11">
            <v>944</v>
          </cell>
          <cell r="X11">
            <v>15.9</v>
          </cell>
          <cell r="AD11">
            <v>15.9</v>
          </cell>
        </row>
        <row r="12">
          <cell r="G12">
            <v>30</v>
          </cell>
          <cell r="M12">
            <v>588</v>
          </cell>
        </row>
        <row r="13">
          <cell r="G13">
            <v>95</v>
          </cell>
          <cell r="M13">
            <v>456</v>
          </cell>
        </row>
        <row r="14">
          <cell r="G14">
            <v>144</v>
          </cell>
          <cell r="M14">
            <v>419</v>
          </cell>
        </row>
        <row r="15">
          <cell r="G15">
            <v>164</v>
          </cell>
        </row>
        <row r="16">
          <cell r="G16">
            <v>42</v>
          </cell>
          <cell r="J16">
            <v>70</v>
          </cell>
        </row>
        <row r="17">
          <cell r="G17">
            <v>48</v>
          </cell>
          <cell r="J17">
            <v>74</v>
          </cell>
          <cell r="M17">
            <v>340</v>
          </cell>
        </row>
        <row r="30">
          <cell r="H30">
            <v>0</v>
          </cell>
          <cell r="K30">
            <v>0</v>
          </cell>
        </row>
        <row r="32">
          <cell r="H32">
            <v>0</v>
          </cell>
          <cell r="K32">
            <v>0</v>
          </cell>
        </row>
        <row r="33">
          <cell r="K33">
            <v>0</v>
          </cell>
        </row>
        <row r="34">
          <cell r="H34">
            <v>0</v>
          </cell>
          <cell r="K34">
            <v>0</v>
          </cell>
        </row>
        <row r="37">
          <cell r="C37">
            <v>0</v>
          </cell>
        </row>
        <row r="48">
          <cell r="P48">
            <v>6200</v>
          </cell>
        </row>
        <row r="49">
          <cell r="P49">
            <v>43000</v>
          </cell>
        </row>
        <row r="50">
          <cell r="P50">
            <v>45000</v>
          </cell>
        </row>
        <row r="51">
          <cell r="P51">
            <v>44000</v>
          </cell>
        </row>
        <row r="52">
          <cell r="P52">
            <v>70</v>
          </cell>
        </row>
      </sheetData>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cdAbst"/>
      <sheetName val="cost"/>
      <sheetName val="data"/>
      <sheetName val="hp900"/>
      <sheetName val="CDdata (2)"/>
      <sheetName val="1v900"/>
      <sheetName val="2v900"/>
      <sheetName val="3v900"/>
      <sheetName val="impRdam"/>
      <sheetName val="CDdata"/>
      <sheetName val="lchart"/>
      <sheetName val="keymap"/>
      <sheetName val="LS"/>
      <sheetName val="CS"/>
      <sheetName val="leads"/>
      <sheetName val="Labour"/>
      <sheetName val="Material"/>
      <sheetName val="Plant &amp;  Machinery"/>
      <sheetName val="CDdata_(2)"/>
      <sheetName val="Plant_&amp;__Machinery"/>
      <sheetName val="r"/>
      <sheetName val="MRATES"/>
      <sheetName val="Sheet1"/>
      <sheetName val="sand"/>
      <sheetName val="stone"/>
      <sheetName val="Devider(CC)"/>
      <sheetName val="Devider (CRS)"/>
      <sheetName val="data-Parks-new"/>
      <sheetName val="C-Mat-Gen-"/>
      <sheetName val="Data "/>
      <sheetName val="Devider (CRS) final"/>
      <sheetName val="GA"/>
      <sheetName val="Single Devider"/>
      <sheetName val="v"/>
      <sheetName val="Rates SSR 2008-09"/>
      <sheetName val="final abstract"/>
      <sheetName val="rdamdata"/>
      <sheetName val="DATA_PRG"/>
      <sheetName val="Quarry"/>
      <sheetName val="RMR"/>
      <sheetName val="Line"/>
      <sheetName val="BTR"/>
      <sheetName val="CRUST"/>
      <sheetName val="QDTS"/>
      <sheetName val="Rates"/>
      <sheetName val="Road data"/>
      <sheetName val="0000"/>
      <sheetName val="Start"/>
      <sheetName val="1. Add"/>
      <sheetName val="2. Fill"/>
      <sheetName val="3. Split"/>
      <sheetName val="4. Transpose"/>
      <sheetName val="5. Sort &amp; filter"/>
      <sheetName val="6. Tables"/>
      <sheetName val="7. Drop-downs"/>
      <sheetName val="8. Analyze"/>
      <sheetName val="9. Charts"/>
      <sheetName val="10. PivotTables"/>
      <sheetName val="Learn more"/>
      <sheetName val="Cover Page"/>
      <sheetName val="Sheet2"/>
      <sheetName val="Sp. Rep."/>
      <sheetName val="Sp.Rep.2"/>
      <sheetName val="CC est 3.00 lakhs"/>
      <sheetName val="Drain est"/>
      <sheetName val="Input Sheet 3.00 L"/>
      <sheetName val="Sp. Rep. (wrk dne)"/>
      <sheetName val="CC est 80+20 (work done)"/>
      <sheetName val="CC est 80+20"/>
      <sheetName val="Input Sheet 80+20"/>
      <sheetName val="comp report"/>
      <sheetName val="CC Road data"/>
      <sheetName val="Drain DATA"/>
      <sheetName val="Lead"/>
      <sheetName val="Sheet11"/>
      <sheetName val="Conveyance"/>
      <sheetName val="Sp. Rep. (2)"/>
      <sheetName val="Work done"/>
      <sheetName val="Completion"/>
      <sheetName val="Conv"/>
      <sheetName val="New lead2"/>
      <sheetName val="CD-DAta"/>
      <sheetName val="Base Course "/>
      <sheetName val="Sheet3"/>
      <sheetName val="Sheet5"/>
      <sheetName val="Sheet18"/>
      <sheetName val="Sheet19"/>
      <sheetName val="coverpage"/>
      <sheetName val="Rd.Est"/>
      <sheetName val="Works"/>
      <sheetName val="General"/>
      <sheetName val="HDPE"/>
      <sheetName val="DI"/>
      <sheetName val="pvc"/>
      <sheetName val="Rates2"/>
      <sheetName val="CDdata_(2)1"/>
      <sheetName val="Plant_&amp;__Machinery1"/>
      <sheetName val="CDdata_(2)2"/>
      <sheetName val="Plant_&amp;__Machinery2"/>
      <sheetName val="BALAN1"/>
      <sheetName val="m"/>
      <sheetName val="Convey"/>
      <sheetName val="c.d.abs.est."/>
      <sheetName val="pvc_basic"/>
      <sheetName val="Staff Acco."/>
      <sheetName val="SC Cost FEB 03"/>
      <sheetName val="mlead"/>
      <sheetName val="abs road"/>
      <sheetName val="Abs_CD_2"/>
      <sheetName val="road est"/>
      <sheetName val="ECV"/>
      <sheetName val="hdpe_basic"/>
      <sheetName val="BLK2"/>
      <sheetName val="BLK3"/>
      <sheetName val="E &amp; R"/>
      <sheetName val="radar"/>
      <sheetName val="UG"/>
      <sheetName val="Rates_SSR_2008-09"/>
      <sheetName val="final_abstract"/>
      <sheetName val="Devider_(CRS)"/>
      <sheetName val="Data_"/>
      <sheetName val="Devider_(CRS)_final"/>
      <sheetName val="Single_Devider"/>
      <sheetName val="Road_data"/>
      <sheetName val="Abs"/>
      <sheetName val="bom"/>
      <sheetName val="wh_data"/>
      <sheetName val="CPHEEO"/>
      <sheetName val="wh_data_R"/>
      <sheetName val="input"/>
      <sheetName val="MRoad data"/>
      <sheetName val="lead-st"/>
      <sheetName val="not req 3"/>
      <sheetName val="C-data"/>
      <sheetName val="Sheet1 (2)"/>
      <sheetName val="cert"/>
      <sheetName val="Iocount"/>
      <sheetName val="Wordsdata"/>
      <sheetName val="int-Dia"/>
      <sheetName val="habs-list"/>
      <sheetName val="nodes"/>
      <sheetName val="maya"/>
      <sheetName val="Lead statement ss5"/>
      <sheetName val="TS memo"/>
      <sheetName val="X-2"/>
      <sheetName val="DATA-BASE"/>
      <sheetName val="DATA-ABSTRACT"/>
      <sheetName val="detls"/>
      <sheetName val="Estt"/>
      <sheetName val="road detail est."/>
      <sheetName val="Gen_Abs"/>
      <sheetName val="GT DUMP"/>
      <sheetName val="sancdump"/>
      <sheetName val="GZL"/>
      <sheetName val="factors"/>
      <sheetName val="Levels"/>
      <sheetName val="PS1"/>
      <sheetName val="clvrt_data"/>
      <sheetName val="hdpe weights"/>
      <sheetName val="PVC weights"/>
      <sheetName val="index"/>
      <sheetName val="Usage"/>
      <sheetName val="int-Dia-hdpe"/>
      <sheetName val="int-Dia-pvc"/>
      <sheetName val="segments-details"/>
      <sheetName val="Specification report"/>
      <sheetName val="FORM7"/>
      <sheetName val="Data base"/>
      <sheetName val="ewst"/>
      <sheetName val="t_prsr"/>
      <sheetName val="ssr-rates"/>
      <sheetName val="wh"/>
      <sheetName val="0000000000000"/>
      <sheetName val="Sub -  Analysis"/>
      <sheetName val="Labour rates"/>
      <sheetName val="Rate analysis"/>
      <sheetName val="RMR 2008-09"/>
      <sheetName val="civ data"/>
      <sheetName val="Ins &amp; Bonds"/>
      <sheetName val="A-3.1"/>
      <sheetName val="Client req"/>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3">
          <cell r="A3" t="str">
            <v>Sno</v>
          </cell>
          <cell r="B3" t="str">
            <v>Lead</v>
          </cell>
          <cell r="C3">
            <v>0</v>
          </cell>
          <cell r="D3" t="str">
            <v>Earth</v>
          </cell>
          <cell r="E3" t="str">
            <v>Metal</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row>
        <row r="9">
          <cell r="A9">
            <v>6</v>
          </cell>
          <cell r="B9">
            <v>1</v>
          </cell>
          <cell r="C9" t="str">
            <v>KM</v>
          </cell>
          <cell r="D9">
            <v>58</v>
          </cell>
          <cell r="E9">
            <v>67</v>
          </cell>
        </row>
        <row r="10">
          <cell r="A10">
            <v>7</v>
          </cell>
          <cell r="B10">
            <v>2</v>
          </cell>
          <cell r="C10" t="str">
            <v>KM</v>
          </cell>
          <cell r="D10">
            <v>61</v>
          </cell>
          <cell r="E10">
            <v>69</v>
          </cell>
        </row>
        <row r="11">
          <cell r="A11">
            <v>8</v>
          </cell>
          <cell r="B11">
            <v>3</v>
          </cell>
          <cell r="C11" t="str">
            <v>KM</v>
          </cell>
          <cell r="D11">
            <v>64</v>
          </cell>
          <cell r="E11">
            <v>72</v>
          </cell>
        </row>
        <row r="12">
          <cell r="A12">
            <v>9</v>
          </cell>
          <cell r="B12">
            <v>4</v>
          </cell>
          <cell r="C12" t="str">
            <v>KM</v>
          </cell>
          <cell r="D12">
            <v>67</v>
          </cell>
          <cell r="E12">
            <v>75</v>
          </cell>
        </row>
        <row r="13">
          <cell r="A13">
            <v>10</v>
          </cell>
          <cell r="B13">
            <v>5</v>
          </cell>
          <cell r="C13" t="str">
            <v>KM</v>
          </cell>
          <cell r="D13">
            <v>70</v>
          </cell>
          <cell r="E13">
            <v>78</v>
          </cell>
        </row>
        <row r="14">
          <cell r="A14">
            <v>11</v>
          </cell>
          <cell r="B14">
            <v>6</v>
          </cell>
          <cell r="C14" t="str">
            <v>KM</v>
          </cell>
          <cell r="D14">
            <v>72</v>
          </cell>
          <cell r="E14">
            <v>82</v>
          </cell>
        </row>
        <row r="15">
          <cell r="A15">
            <v>12</v>
          </cell>
          <cell r="B15">
            <v>7</v>
          </cell>
          <cell r="C15" t="str">
            <v>KM</v>
          </cell>
          <cell r="D15">
            <v>76</v>
          </cell>
          <cell r="E15">
            <v>84</v>
          </cell>
        </row>
        <row r="16">
          <cell r="A16">
            <v>13</v>
          </cell>
          <cell r="B16">
            <v>8</v>
          </cell>
          <cell r="C16" t="str">
            <v>KM</v>
          </cell>
          <cell r="D16">
            <v>79</v>
          </cell>
          <cell r="E16">
            <v>86</v>
          </cell>
        </row>
        <row r="17">
          <cell r="A17">
            <v>14</v>
          </cell>
          <cell r="B17">
            <v>9</v>
          </cell>
          <cell r="C17" t="str">
            <v>KM</v>
          </cell>
          <cell r="D17">
            <v>82</v>
          </cell>
          <cell r="E17">
            <v>90</v>
          </cell>
        </row>
        <row r="18">
          <cell r="A18">
            <v>15</v>
          </cell>
          <cell r="B18">
            <v>10</v>
          </cell>
          <cell r="C18" t="str">
            <v>KM</v>
          </cell>
          <cell r="D18">
            <v>85</v>
          </cell>
          <cell r="E18">
            <v>92</v>
          </cell>
        </row>
        <row r="19">
          <cell r="A19">
            <v>16</v>
          </cell>
          <cell r="B19">
            <v>11</v>
          </cell>
          <cell r="C19" t="str">
            <v>KM</v>
          </cell>
          <cell r="D19">
            <v>89</v>
          </cell>
          <cell r="E19">
            <v>95</v>
          </cell>
        </row>
        <row r="20">
          <cell r="A20">
            <v>17</v>
          </cell>
          <cell r="B20">
            <v>12</v>
          </cell>
          <cell r="C20" t="str">
            <v>KM</v>
          </cell>
          <cell r="D20">
            <v>91</v>
          </cell>
          <cell r="E20">
            <v>99</v>
          </cell>
        </row>
        <row r="21">
          <cell r="A21">
            <v>18</v>
          </cell>
          <cell r="B21">
            <v>13</v>
          </cell>
          <cell r="C21" t="str">
            <v>KM</v>
          </cell>
          <cell r="D21">
            <v>94</v>
          </cell>
          <cell r="E21">
            <v>102</v>
          </cell>
        </row>
        <row r="22">
          <cell r="A22">
            <v>19</v>
          </cell>
          <cell r="B22">
            <v>14</v>
          </cell>
          <cell r="C22" t="str">
            <v>KM</v>
          </cell>
          <cell r="D22">
            <v>97</v>
          </cell>
          <cell r="E22">
            <v>105</v>
          </cell>
        </row>
        <row r="23">
          <cell r="A23">
            <v>20</v>
          </cell>
          <cell r="B23">
            <v>15</v>
          </cell>
          <cell r="C23" t="str">
            <v>KM</v>
          </cell>
          <cell r="D23">
            <v>100</v>
          </cell>
          <cell r="E23">
            <v>107</v>
          </cell>
        </row>
        <row r="24">
          <cell r="A24">
            <v>21</v>
          </cell>
          <cell r="B24">
            <v>16</v>
          </cell>
          <cell r="C24" t="str">
            <v>KM</v>
          </cell>
          <cell r="D24">
            <v>102</v>
          </cell>
          <cell r="E24">
            <v>110</v>
          </cell>
        </row>
        <row r="25">
          <cell r="A25">
            <v>22</v>
          </cell>
          <cell r="B25">
            <v>17</v>
          </cell>
          <cell r="C25" t="str">
            <v>KM</v>
          </cell>
          <cell r="D25">
            <v>106</v>
          </cell>
          <cell r="E25">
            <v>113</v>
          </cell>
        </row>
        <row r="26">
          <cell r="A26">
            <v>23</v>
          </cell>
          <cell r="B26">
            <v>18</v>
          </cell>
          <cell r="C26" t="str">
            <v>KM</v>
          </cell>
          <cell r="D26">
            <v>109</v>
          </cell>
          <cell r="E26">
            <v>116</v>
          </cell>
        </row>
        <row r="27">
          <cell r="A27">
            <v>24</v>
          </cell>
          <cell r="B27">
            <v>19</v>
          </cell>
          <cell r="C27" t="str">
            <v>KM</v>
          </cell>
          <cell r="D27">
            <v>112</v>
          </cell>
          <cell r="E27">
            <v>118</v>
          </cell>
        </row>
        <row r="28">
          <cell r="A28">
            <v>25</v>
          </cell>
          <cell r="B28">
            <v>20</v>
          </cell>
          <cell r="C28" t="str">
            <v>KM</v>
          </cell>
          <cell r="D28">
            <v>115</v>
          </cell>
          <cell r="E28">
            <v>122</v>
          </cell>
        </row>
        <row r="29">
          <cell r="A29">
            <v>26</v>
          </cell>
          <cell r="B29">
            <v>21</v>
          </cell>
          <cell r="C29" t="str">
            <v>KM</v>
          </cell>
          <cell r="D29">
            <v>117.5</v>
          </cell>
          <cell r="E29">
            <v>125</v>
          </cell>
        </row>
        <row r="30">
          <cell r="A30">
            <v>27</v>
          </cell>
          <cell r="B30">
            <v>22</v>
          </cell>
          <cell r="C30" t="str">
            <v>KM</v>
          </cell>
          <cell r="D30">
            <v>120</v>
          </cell>
          <cell r="E30">
            <v>128</v>
          </cell>
        </row>
        <row r="31">
          <cell r="A31">
            <v>28</v>
          </cell>
          <cell r="B31">
            <v>23</v>
          </cell>
          <cell r="C31" t="str">
            <v>KM</v>
          </cell>
          <cell r="D31">
            <v>122.5</v>
          </cell>
          <cell r="E31">
            <v>131</v>
          </cell>
        </row>
        <row r="32">
          <cell r="A32">
            <v>29</v>
          </cell>
          <cell r="B32">
            <v>24</v>
          </cell>
          <cell r="C32" t="str">
            <v>KM</v>
          </cell>
          <cell r="D32">
            <v>125</v>
          </cell>
          <cell r="E32">
            <v>134</v>
          </cell>
        </row>
        <row r="33">
          <cell r="A33">
            <v>30</v>
          </cell>
          <cell r="B33">
            <v>25</v>
          </cell>
          <cell r="C33" t="str">
            <v>KM</v>
          </cell>
          <cell r="D33">
            <v>127.5</v>
          </cell>
          <cell r="E33">
            <v>137</v>
          </cell>
        </row>
        <row r="34">
          <cell r="A34">
            <v>31</v>
          </cell>
          <cell r="B34">
            <v>26</v>
          </cell>
          <cell r="C34" t="str">
            <v>KM</v>
          </cell>
          <cell r="D34">
            <v>130</v>
          </cell>
          <cell r="E34">
            <v>140</v>
          </cell>
        </row>
        <row r="35">
          <cell r="A35">
            <v>32</v>
          </cell>
          <cell r="B35">
            <v>27</v>
          </cell>
          <cell r="C35" t="str">
            <v>KM</v>
          </cell>
          <cell r="D35">
            <v>132.5</v>
          </cell>
          <cell r="E35">
            <v>143</v>
          </cell>
        </row>
        <row r="36">
          <cell r="A36">
            <v>33</v>
          </cell>
          <cell r="B36">
            <v>28</v>
          </cell>
          <cell r="C36" t="str">
            <v>KM</v>
          </cell>
          <cell r="D36">
            <v>135</v>
          </cell>
          <cell r="E36">
            <v>146</v>
          </cell>
        </row>
        <row r="37">
          <cell r="A37">
            <v>34</v>
          </cell>
          <cell r="B37">
            <v>29</v>
          </cell>
          <cell r="C37" t="str">
            <v>KM</v>
          </cell>
          <cell r="D37">
            <v>137.5</v>
          </cell>
          <cell r="E37">
            <v>149</v>
          </cell>
        </row>
        <row r="38">
          <cell r="A38">
            <v>35</v>
          </cell>
          <cell r="B38">
            <v>30</v>
          </cell>
          <cell r="C38" t="str">
            <v>KM</v>
          </cell>
          <cell r="D38">
            <v>140</v>
          </cell>
          <cell r="E38">
            <v>152</v>
          </cell>
        </row>
        <row r="39">
          <cell r="A39">
            <v>36</v>
          </cell>
          <cell r="B39">
            <v>31</v>
          </cell>
          <cell r="C39" t="str">
            <v>KM</v>
          </cell>
          <cell r="D39">
            <v>142.5</v>
          </cell>
          <cell r="E39">
            <v>155</v>
          </cell>
        </row>
        <row r="40">
          <cell r="A40">
            <v>37</v>
          </cell>
          <cell r="B40">
            <v>32</v>
          </cell>
          <cell r="C40" t="str">
            <v>KM</v>
          </cell>
          <cell r="D40">
            <v>145</v>
          </cell>
          <cell r="E40">
            <v>158</v>
          </cell>
        </row>
        <row r="41">
          <cell r="A41">
            <v>38</v>
          </cell>
          <cell r="B41">
            <v>33</v>
          </cell>
          <cell r="C41" t="str">
            <v>KM</v>
          </cell>
          <cell r="D41">
            <v>147.5</v>
          </cell>
          <cell r="E41">
            <v>161</v>
          </cell>
        </row>
        <row r="42">
          <cell r="A42">
            <v>39</v>
          </cell>
          <cell r="B42">
            <v>34</v>
          </cell>
          <cell r="C42" t="str">
            <v>KM</v>
          </cell>
          <cell r="D42">
            <v>150</v>
          </cell>
          <cell r="E42">
            <v>164</v>
          </cell>
        </row>
        <row r="43">
          <cell r="A43">
            <v>40</v>
          </cell>
          <cell r="B43">
            <v>35</v>
          </cell>
          <cell r="C43" t="str">
            <v>KM</v>
          </cell>
          <cell r="D43">
            <v>152.5</v>
          </cell>
          <cell r="E43">
            <v>167</v>
          </cell>
        </row>
        <row r="44">
          <cell r="A44">
            <v>41</v>
          </cell>
          <cell r="B44">
            <v>36</v>
          </cell>
          <cell r="C44" t="str">
            <v>KM</v>
          </cell>
          <cell r="D44">
            <v>155</v>
          </cell>
          <cell r="E44">
            <v>170</v>
          </cell>
        </row>
        <row r="45">
          <cell r="A45">
            <v>42</v>
          </cell>
          <cell r="B45">
            <v>37</v>
          </cell>
          <cell r="C45" t="str">
            <v>KM</v>
          </cell>
          <cell r="D45">
            <v>157.5</v>
          </cell>
          <cell r="E45">
            <v>173</v>
          </cell>
        </row>
        <row r="46">
          <cell r="A46">
            <v>43</v>
          </cell>
          <cell r="B46">
            <v>38</v>
          </cell>
          <cell r="C46" t="str">
            <v>KM</v>
          </cell>
          <cell r="D46">
            <v>160</v>
          </cell>
          <cell r="E46">
            <v>176</v>
          </cell>
        </row>
        <row r="47">
          <cell r="A47">
            <v>44</v>
          </cell>
          <cell r="B47">
            <v>39</v>
          </cell>
          <cell r="C47" t="str">
            <v>KM</v>
          </cell>
          <cell r="D47">
            <v>162.5</v>
          </cell>
          <cell r="E47">
            <v>179</v>
          </cell>
        </row>
        <row r="48">
          <cell r="A48">
            <v>45</v>
          </cell>
          <cell r="B48">
            <v>40</v>
          </cell>
          <cell r="C48" t="str">
            <v>KM</v>
          </cell>
          <cell r="D48">
            <v>165</v>
          </cell>
          <cell r="E48">
            <v>182</v>
          </cell>
        </row>
        <row r="49">
          <cell r="A49">
            <v>46</v>
          </cell>
          <cell r="B49">
            <v>41</v>
          </cell>
          <cell r="C49" t="str">
            <v>KM</v>
          </cell>
          <cell r="D49">
            <v>167.5</v>
          </cell>
          <cell r="E49">
            <v>185</v>
          </cell>
        </row>
        <row r="50">
          <cell r="A50">
            <v>47</v>
          </cell>
          <cell r="B50">
            <v>42</v>
          </cell>
          <cell r="C50" t="str">
            <v>KM</v>
          </cell>
          <cell r="D50">
            <v>170</v>
          </cell>
          <cell r="E50">
            <v>188</v>
          </cell>
        </row>
        <row r="51">
          <cell r="A51">
            <v>48</v>
          </cell>
          <cell r="B51">
            <v>43</v>
          </cell>
          <cell r="C51" t="str">
            <v>KM</v>
          </cell>
          <cell r="D51">
            <v>172.5</v>
          </cell>
          <cell r="E51">
            <v>191</v>
          </cell>
        </row>
        <row r="52">
          <cell r="A52">
            <v>49</v>
          </cell>
          <cell r="B52">
            <v>44</v>
          </cell>
          <cell r="C52" t="str">
            <v>KM</v>
          </cell>
          <cell r="D52">
            <v>175</v>
          </cell>
          <cell r="E52">
            <v>194</v>
          </cell>
        </row>
        <row r="53">
          <cell r="A53">
            <v>50</v>
          </cell>
          <cell r="B53">
            <v>45</v>
          </cell>
          <cell r="C53" t="str">
            <v>KM</v>
          </cell>
          <cell r="D53">
            <v>177.5</v>
          </cell>
          <cell r="E53">
            <v>197</v>
          </cell>
        </row>
        <row r="54">
          <cell r="A54">
            <v>51</v>
          </cell>
          <cell r="B54">
            <v>46</v>
          </cell>
          <cell r="C54" t="str">
            <v>KM</v>
          </cell>
          <cell r="D54">
            <v>180</v>
          </cell>
          <cell r="E54">
            <v>200</v>
          </cell>
        </row>
        <row r="55">
          <cell r="A55">
            <v>52</v>
          </cell>
          <cell r="B55">
            <v>47</v>
          </cell>
          <cell r="C55" t="str">
            <v>KM</v>
          </cell>
          <cell r="D55">
            <v>182.5</v>
          </cell>
          <cell r="E55">
            <v>203</v>
          </cell>
        </row>
        <row r="56">
          <cell r="A56">
            <v>53</v>
          </cell>
          <cell r="B56">
            <v>48</v>
          </cell>
          <cell r="C56" t="str">
            <v>KM</v>
          </cell>
          <cell r="D56">
            <v>185</v>
          </cell>
          <cell r="E56">
            <v>206</v>
          </cell>
        </row>
        <row r="57">
          <cell r="A57">
            <v>54</v>
          </cell>
          <cell r="B57">
            <v>49</v>
          </cell>
          <cell r="C57" t="str">
            <v>KM</v>
          </cell>
          <cell r="D57">
            <v>187.5</v>
          </cell>
          <cell r="E57">
            <v>209</v>
          </cell>
        </row>
        <row r="58">
          <cell r="A58">
            <v>55</v>
          </cell>
          <cell r="B58">
            <v>50</v>
          </cell>
          <cell r="C58" t="str">
            <v>KM</v>
          </cell>
          <cell r="D58">
            <v>190</v>
          </cell>
          <cell r="E58">
            <v>212</v>
          </cell>
        </row>
        <row r="59">
          <cell r="A59">
            <v>56</v>
          </cell>
          <cell r="B59">
            <v>51</v>
          </cell>
          <cell r="C59" t="str">
            <v>KM</v>
          </cell>
          <cell r="D59">
            <v>192.3</v>
          </cell>
          <cell r="E59">
            <v>214.8</v>
          </cell>
        </row>
        <row r="60">
          <cell r="A60">
            <v>57</v>
          </cell>
          <cell r="B60">
            <v>52</v>
          </cell>
          <cell r="C60" t="str">
            <v>KM</v>
          </cell>
          <cell r="D60">
            <v>194.6</v>
          </cell>
          <cell r="E60">
            <v>217.6</v>
          </cell>
        </row>
        <row r="61">
          <cell r="A61">
            <v>58</v>
          </cell>
          <cell r="B61">
            <v>53</v>
          </cell>
          <cell r="C61" t="str">
            <v>KM</v>
          </cell>
          <cell r="D61">
            <v>196.9</v>
          </cell>
          <cell r="E61">
            <v>220.4</v>
          </cell>
        </row>
        <row r="62">
          <cell r="A62">
            <v>59</v>
          </cell>
          <cell r="B62">
            <v>54</v>
          </cell>
          <cell r="C62" t="str">
            <v>KM</v>
          </cell>
          <cell r="D62">
            <v>199.2</v>
          </cell>
          <cell r="E62">
            <v>223.2</v>
          </cell>
        </row>
        <row r="63">
          <cell r="A63">
            <v>60</v>
          </cell>
          <cell r="B63">
            <v>55</v>
          </cell>
          <cell r="C63" t="str">
            <v>KM</v>
          </cell>
          <cell r="D63">
            <v>201.5</v>
          </cell>
          <cell r="E63">
            <v>226</v>
          </cell>
        </row>
        <row r="64">
          <cell r="A64">
            <v>61</v>
          </cell>
          <cell r="B64">
            <v>56</v>
          </cell>
          <cell r="C64" t="str">
            <v>KM</v>
          </cell>
          <cell r="D64">
            <v>203.8</v>
          </cell>
          <cell r="E64">
            <v>228.8</v>
          </cell>
        </row>
        <row r="65">
          <cell r="A65">
            <v>62</v>
          </cell>
          <cell r="B65">
            <v>57</v>
          </cell>
          <cell r="C65" t="str">
            <v>KM</v>
          </cell>
          <cell r="D65">
            <v>206.1</v>
          </cell>
          <cell r="E65">
            <v>231.6</v>
          </cell>
        </row>
        <row r="66">
          <cell r="A66">
            <v>63</v>
          </cell>
          <cell r="B66">
            <v>58</v>
          </cell>
          <cell r="C66" t="str">
            <v>KM</v>
          </cell>
          <cell r="D66">
            <v>208.4</v>
          </cell>
          <cell r="E66">
            <v>234.4</v>
          </cell>
        </row>
        <row r="67">
          <cell r="A67">
            <v>64</v>
          </cell>
          <cell r="B67">
            <v>59</v>
          </cell>
          <cell r="C67" t="str">
            <v>KM</v>
          </cell>
          <cell r="D67">
            <v>210.7</v>
          </cell>
          <cell r="E67">
            <v>237.2</v>
          </cell>
        </row>
        <row r="68">
          <cell r="A68">
            <v>65</v>
          </cell>
          <cell r="B68">
            <v>60</v>
          </cell>
          <cell r="C68" t="str">
            <v>KM</v>
          </cell>
          <cell r="D68">
            <v>213</v>
          </cell>
          <cell r="E68">
            <v>240</v>
          </cell>
        </row>
        <row r="69">
          <cell r="A69">
            <v>66</v>
          </cell>
          <cell r="B69">
            <v>61</v>
          </cell>
          <cell r="C69" t="str">
            <v>KM</v>
          </cell>
          <cell r="D69">
            <v>215.3</v>
          </cell>
          <cell r="E69">
            <v>242.8</v>
          </cell>
        </row>
        <row r="70">
          <cell r="A70">
            <v>67</v>
          </cell>
          <cell r="B70">
            <v>62</v>
          </cell>
          <cell r="C70" t="str">
            <v>KM</v>
          </cell>
          <cell r="D70">
            <v>217.6</v>
          </cell>
          <cell r="E70">
            <v>245.6</v>
          </cell>
        </row>
        <row r="71">
          <cell r="A71">
            <v>68</v>
          </cell>
          <cell r="B71">
            <v>63</v>
          </cell>
          <cell r="C71" t="str">
            <v>KM</v>
          </cell>
          <cell r="D71">
            <v>219.9</v>
          </cell>
          <cell r="E71">
            <v>248.4</v>
          </cell>
        </row>
        <row r="72">
          <cell r="A72">
            <v>69</v>
          </cell>
          <cell r="B72">
            <v>64</v>
          </cell>
          <cell r="C72" t="str">
            <v>KM</v>
          </cell>
          <cell r="D72">
            <v>222.2</v>
          </cell>
          <cell r="E72">
            <v>251.2</v>
          </cell>
        </row>
        <row r="73">
          <cell r="A73">
            <v>70</v>
          </cell>
          <cell r="B73">
            <v>65</v>
          </cell>
          <cell r="C73" t="str">
            <v>KM</v>
          </cell>
          <cell r="D73">
            <v>224.5</v>
          </cell>
          <cell r="E73">
            <v>254</v>
          </cell>
        </row>
        <row r="74">
          <cell r="A74">
            <v>71</v>
          </cell>
          <cell r="B74">
            <v>66</v>
          </cell>
          <cell r="C74" t="str">
            <v>KM</v>
          </cell>
          <cell r="D74">
            <v>226.8</v>
          </cell>
          <cell r="E74">
            <v>256.8</v>
          </cell>
        </row>
        <row r="75">
          <cell r="A75">
            <v>72</v>
          </cell>
          <cell r="B75">
            <v>67</v>
          </cell>
          <cell r="C75" t="str">
            <v>KM</v>
          </cell>
          <cell r="D75">
            <v>229.1</v>
          </cell>
          <cell r="E75">
            <v>259.60000000000002</v>
          </cell>
        </row>
        <row r="76">
          <cell r="A76">
            <v>73</v>
          </cell>
          <cell r="B76">
            <v>68</v>
          </cell>
          <cell r="C76" t="str">
            <v>KM</v>
          </cell>
          <cell r="D76">
            <v>231.4</v>
          </cell>
          <cell r="E76">
            <v>262.39999999999998</v>
          </cell>
        </row>
        <row r="77">
          <cell r="A77">
            <v>74</v>
          </cell>
          <cell r="B77">
            <v>69</v>
          </cell>
          <cell r="C77" t="str">
            <v>KM</v>
          </cell>
          <cell r="D77">
            <v>233.7</v>
          </cell>
          <cell r="E77">
            <v>265.2</v>
          </cell>
        </row>
        <row r="78">
          <cell r="A78">
            <v>75</v>
          </cell>
          <cell r="B78">
            <v>70</v>
          </cell>
          <cell r="C78" t="str">
            <v>KM</v>
          </cell>
          <cell r="D78">
            <v>236</v>
          </cell>
          <cell r="E78">
            <v>268</v>
          </cell>
        </row>
        <row r="79">
          <cell r="A79">
            <v>76</v>
          </cell>
          <cell r="B79">
            <v>71</v>
          </cell>
          <cell r="C79" t="str">
            <v>KM</v>
          </cell>
          <cell r="D79">
            <v>238.3</v>
          </cell>
          <cell r="E79">
            <v>270.8</v>
          </cell>
        </row>
        <row r="80">
          <cell r="A80">
            <v>77</v>
          </cell>
          <cell r="B80">
            <v>72</v>
          </cell>
          <cell r="C80" t="str">
            <v>KM</v>
          </cell>
          <cell r="D80">
            <v>240.6</v>
          </cell>
          <cell r="E80">
            <v>273.60000000000002</v>
          </cell>
        </row>
        <row r="81">
          <cell r="A81">
            <v>78</v>
          </cell>
          <cell r="B81">
            <v>73</v>
          </cell>
          <cell r="C81" t="str">
            <v>KM</v>
          </cell>
          <cell r="D81">
            <v>242.9</v>
          </cell>
          <cell r="E81">
            <v>276.39999999999998</v>
          </cell>
        </row>
        <row r="82">
          <cell r="A82">
            <v>79</v>
          </cell>
          <cell r="B82">
            <v>74</v>
          </cell>
          <cell r="C82" t="str">
            <v>KM</v>
          </cell>
          <cell r="D82">
            <v>245.2</v>
          </cell>
          <cell r="E82">
            <v>279.2</v>
          </cell>
        </row>
        <row r="83">
          <cell r="A83">
            <v>80</v>
          </cell>
          <cell r="B83">
            <v>75</v>
          </cell>
          <cell r="C83" t="str">
            <v>KM</v>
          </cell>
          <cell r="D83">
            <v>247.5</v>
          </cell>
          <cell r="E83">
            <v>282</v>
          </cell>
        </row>
        <row r="84">
          <cell r="A84">
            <v>81</v>
          </cell>
          <cell r="B84">
            <v>76</v>
          </cell>
          <cell r="C84" t="str">
            <v>KM</v>
          </cell>
          <cell r="D84">
            <v>249.8</v>
          </cell>
          <cell r="E84">
            <v>284.8</v>
          </cell>
        </row>
        <row r="85">
          <cell r="A85">
            <v>82</v>
          </cell>
          <cell r="B85">
            <v>77</v>
          </cell>
          <cell r="C85" t="str">
            <v>KM</v>
          </cell>
          <cell r="D85">
            <v>252.1</v>
          </cell>
          <cell r="E85">
            <v>287.60000000000002</v>
          </cell>
        </row>
        <row r="86">
          <cell r="A86">
            <v>83</v>
          </cell>
          <cell r="B86">
            <v>78</v>
          </cell>
          <cell r="C86" t="str">
            <v>KM</v>
          </cell>
          <cell r="D86">
            <v>254.4</v>
          </cell>
          <cell r="E86">
            <v>290.39999999999998</v>
          </cell>
        </row>
        <row r="87">
          <cell r="A87">
            <v>84</v>
          </cell>
          <cell r="B87">
            <v>79</v>
          </cell>
          <cell r="C87" t="str">
            <v>KM</v>
          </cell>
          <cell r="D87">
            <v>256.7</v>
          </cell>
          <cell r="E87">
            <v>293.2</v>
          </cell>
        </row>
        <row r="88">
          <cell r="A88">
            <v>85</v>
          </cell>
          <cell r="B88">
            <v>80</v>
          </cell>
          <cell r="C88" t="str">
            <v>KM</v>
          </cell>
          <cell r="D88">
            <v>259</v>
          </cell>
          <cell r="E88">
            <v>296</v>
          </cell>
        </row>
        <row r="89">
          <cell r="A89">
            <v>86</v>
          </cell>
          <cell r="B89">
            <v>81</v>
          </cell>
          <cell r="C89" t="str">
            <v>KM</v>
          </cell>
          <cell r="D89">
            <v>261.3</v>
          </cell>
          <cell r="E89">
            <v>298.8</v>
          </cell>
        </row>
        <row r="90">
          <cell r="A90">
            <v>87</v>
          </cell>
          <cell r="B90">
            <v>82</v>
          </cell>
          <cell r="C90" t="str">
            <v>KM</v>
          </cell>
          <cell r="D90">
            <v>263.60000000000002</v>
          </cell>
          <cell r="E90">
            <v>301.60000000000002</v>
          </cell>
        </row>
        <row r="91">
          <cell r="A91">
            <v>88</v>
          </cell>
          <cell r="B91">
            <v>83</v>
          </cell>
          <cell r="C91" t="str">
            <v>KM</v>
          </cell>
          <cell r="D91">
            <v>265.89999999999998</v>
          </cell>
          <cell r="E91">
            <v>304.39999999999998</v>
          </cell>
        </row>
        <row r="92">
          <cell r="A92">
            <v>89</v>
          </cell>
          <cell r="B92">
            <v>84</v>
          </cell>
          <cell r="C92" t="str">
            <v>KM</v>
          </cell>
          <cell r="D92">
            <v>268.2</v>
          </cell>
          <cell r="E92">
            <v>307.2</v>
          </cell>
        </row>
        <row r="93">
          <cell r="A93">
            <v>90</v>
          </cell>
          <cell r="B93">
            <v>85</v>
          </cell>
          <cell r="C93" t="str">
            <v>KM</v>
          </cell>
          <cell r="D93">
            <v>270.5</v>
          </cell>
          <cell r="E93">
            <v>310</v>
          </cell>
        </row>
        <row r="94">
          <cell r="A94">
            <v>91</v>
          </cell>
          <cell r="B94">
            <v>86</v>
          </cell>
          <cell r="C94" t="str">
            <v>KM</v>
          </cell>
          <cell r="D94">
            <v>272.8</v>
          </cell>
          <cell r="E94">
            <v>312.8</v>
          </cell>
        </row>
        <row r="95">
          <cell r="A95">
            <v>92</v>
          </cell>
          <cell r="B95">
            <v>87</v>
          </cell>
          <cell r="C95" t="str">
            <v>KM</v>
          </cell>
          <cell r="D95">
            <v>275.10000000000002</v>
          </cell>
          <cell r="E95">
            <v>315.60000000000002</v>
          </cell>
        </row>
        <row r="96">
          <cell r="A96">
            <v>93</v>
          </cell>
          <cell r="B96">
            <v>88</v>
          </cell>
          <cell r="C96" t="str">
            <v>KM</v>
          </cell>
          <cell r="D96">
            <v>277.39999999999998</v>
          </cell>
          <cell r="E96">
            <v>318.39999999999998</v>
          </cell>
        </row>
        <row r="97">
          <cell r="A97">
            <v>94</v>
          </cell>
          <cell r="B97">
            <v>89</v>
          </cell>
          <cell r="C97" t="str">
            <v>KM</v>
          </cell>
          <cell r="D97">
            <v>279.7</v>
          </cell>
          <cell r="E97">
            <v>321.2</v>
          </cell>
        </row>
        <row r="98">
          <cell r="A98">
            <v>95</v>
          </cell>
          <cell r="B98">
            <v>90</v>
          </cell>
          <cell r="C98" t="str">
            <v>KM</v>
          </cell>
          <cell r="D98">
            <v>282</v>
          </cell>
          <cell r="E98">
            <v>324</v>
          </cell>
        </row>
        <row r="99">
          <cell r="A99">
            <v>96</v>
          </cell>
          <cell r="B99">
            <v>91</v>
          </cell>
          <cell r="C99" t="str">
            <v>KM</v>
          </cell>
          <cell r="D99">
            <v>284.3</v>
          </cell>
          <cell r="E99">
            <v>326.8</v>
          </cell>
        </row>
        <row r="100">
          <cell r="A100">
            <v>97</v>
          </cell>
          <cell r="B100">
            <v>92</v>
          </cell>
          <cell r="C100" t="str">
            <v>KM</v>
          </cell>
          <cell r="D100">
            <v>286.60000000000002</v>
          </cell>
          <cell r="E100">
            <v>329.6</v>
          </cell>
        </row>
        <row r="101">
          <cell r="A101">
            <v>98</v>
          </cell>
          <cell r="B101">
            <v>93</v>
          </cell>
          <cell r="C101" t="str">
            <v>KM</v>
          </cell>
          <cell r="D101">
            <v>288.89999999999998</v>
          </cell>
          <cell r="E101">
            <v>332.4</v>
          </cell>
        </row>
        <row r="102">
          <cell r="A102">
            <v>99</v>
          </cell>
          <cell r="B102">
            <v>94</v>
          </cell>
          <cell r="C102" t="str">
            <v>KM</v>
          </cell>
          <cell r="D102">
            <v>291.2</v>
          </cell>
          <cell r="E102">
            <v>335.2</v>
          </cell>
        </row>
        <row r="103">
          <cell r="A103">
            <v>100</v>
          </cell>
          <cell r="B103">
            <v>95</v>
          </cell>
          <cell r="C103" t="str">
            <v>KM</v>
          </cell>
          <cell r="D103">
            <v>293.5</v>
          </cell>
          <cell r="E103">
            <v>338</v>
          </cell>
        </row>
        <row r="104">
          <cell r="A104">
            <v>101</v>
          </cell>
          <cell r="B104">
            <v>96</v>
          </cell>
          <cell r="C104" t="str">
            <v>KM</v>
          </cell>
          <cell r="D104">
            <v>295.8</v>
          </cell>
          <cell r="E104">
            <v>340.8</v>
          </cell>
        </row>
        <row r="105">
          <cell r="A105">
            <v>102</v>
          </cell>
          <cell r="B105">
            <v>97</v>
          </cell>
          <cell r="C105" t="str">
            <v>KM</v>
          </cell>
          <cell r="D105">
            <v>298.10000000000002</v>
          </cell>
          <cell r="E105">
            <v>343.6</v>
          </cell>
        </row>
        <row r="106">
          <cell r="A106">
            <v>103</v>
          </cell>
          <cell r="B106">
            <v>98</v>
          </cell>
          <cell r="C106" t="str">
            <v>KM</v>
          </cell>
          <cell r="D106">
            <v>300.39999999999998</v>
          </cell>
          <cell r="E106">
            <v>346.4</v>
          </cell>
        </row>
        <row r="107">
          <cell r="A107">
            <v>104</v>
          </cell>
          <cell r="B107">
            <v>99</v>
          </cell>
          <cell r="C107" t="str">
            <v>KM</v>
          </cell>
          <cell r="D107">
            <v>302.7</v>
          </cell>
          <cell r="E107">
            <v>349.2</v>
          </cell>
        </row>
        <row r="108">
          <cell r="A108">
            <v>105</v>
          </cell>
          <cell r="B108">
            <v>100</v>
          </cell>
          <cell r="C108" t="str">
            <v>KM</v>
          </cell>
          <cell r="D108">
            <v>305</v>
          </cell>
          <cell r="E108">
            <v>352</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osum"/>
      <sheetName val="172"/>
      <sheetName val="bom"/>
      <sheetName val="bo"/>
      <sheetName val="bom US"/>
      <sheetName val="pwrsum"/>
      <sheetName val="pwr "/>
      <sheetName val="24VBPS"/>
      <sheetName val="HPMPS"/>
      <sheetName val="LUs"/>
      <sheetName val="Nspt-smp-final-ORIGINAL"/>
      <sheetName val="Lead statement"/>
      <sheetName val="leads"/>
      <sheetName val="r"/>
      <sheetName val="MRATES"/>
      <sheetName val="SSR 2010-11 Rates"/>
      <sheetName val="rdamdata"/>
      <sheetName val="lead-st"/>
      <sheetName val="C-data"/>
      <sheetName val="Data"/>
      <sheetName val="wh_data"/>
      <sheetName val="wh_data_R"/>
      <sheetName val="CPHEEO"/>
      <sheetName val="input"/>
      <sheetName val="HDPE"/>
      <sheetName val="DI"/>
      <sheetName val="pvc"/>
      <sheetName val="Cover"/>
      <sheetName val="Material"/>
      <sheetName val="Works"/>
      <sheetName val="RMR"/>
      <sheetName val="General"/>
      <sheetName val="m"/>
      <sheetName val="FIRE ESTIMATE"/>
      <sheetName val="v"/>
      <sheetName val="Newabstract"/>
      <sheetName val="Usage"/>
      <sheetName val="Common "/>
      <sheetName val="SPT vs PHI"/>
      <sheetName val="pvc_basic"/>
      <sheetName val="mlead"/>
      <sheetName val="DATA_PRG"/>
      <sheetName val="Abs"/>
      <sheetName val="civ data"/>
      <sheetName val="Data.F8.BTR"/>
      <sheetName val="Road data"/>
      <sheetName val="sup dat"/>
      <sheetName val="MRMECADAMoad data"/>
      <sheetName val="abs road"/>
      <sheetName val="Sheet2"/>
      <sheetName val="CoverPage"/>
      <sheetName val="Sheet1"/>
      <sheetName val="0000000000000"/>
      <sheetName val="labour (2)"/>
      <sheetName val="LEAD"/>
      <sheetName val="R_Det"/>
      <sheetName val="Sent NHO"/>
      <sheetName val="hdpe_basic"/>
      <sheetName val="Global factors"/>
      <sheetName val="Wss Datas"/>
      <sheetName val="elec-data"/>
      <sheetName val="maya"/>
      <sheetName val="SSR 2014-15 Rates"/>
      <sheetName val="pvc-pipe-rates"/>
      <sheetName val="t_prsr"/>
      <sheetName val="wh"/>
      <sheetName val="data existing_do not delete"/>
      <sheetName val="60-70"/>
      <sheetName val="80-100"/>
      <sheetName val="Emulsion MS"/>
      <sheetName val=" HSD"/>
      <sheetName val="water-hammar-strenght"/>
      <sheetName val="Fee Rate Summary"/>
      <sheetName val="Labour"/>
      <sheetName val="FORM7"/>
      <sheetName val="Road Detail Est."/>
      <sheetName val="final abstract"/>
      <sheetName val="l"/>
      <sheetName val="PVC_dia"/>
      <sheetName val="detls"/>
      <sheetName val="Plant &amp;  Machinery"/>
    </sheetNames>
    <sheetDataSet>
      <sheetData sheetId="0">
        <row r="2">
          <cell r="R2">
            <v>0</v>
          </cell>
        </row>
      </sheetData>
      <sheetData sheetId="1"/>
      <sheetData sheetId="2">
        <row r="2">
          <cell r="R2">
            <v>0</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bo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age (2)"/>
      <sheetName val="C.page (3)"/>
      <sheetName val="Truss Data (2)"/>
      <sheetName val="Conversion  sheds"/>
      <sheetName val="Cover  sheds (2)"/>
      <sheetName val="Shops 25 Nos"/>
      <sheetName val="Shops 5 Nos"/>
      <sheetName val="Compound wall"/>
      <sheetName val="Water Harvest"/>
      <sheetName val="C.C"/>
      <sheetName val="Levelling"/>
      <sheetName val="Drain"/>
      <sheetName val="Pro Rolling"/>
      <sheetName val="Removal CGI"/>
      <sheetName val="Canteen"/>
      <sheetName val="Shops  (2)"/>
      <sheetName val="RRH"/>
      <sheetName val="Ele"/>
      <sheetName val="Shed No 1"/>
      <sheetName val="Shed No 2"/>
      <sheetName val="Shed No 3"/>
      <sheetName val="Shed"/>
      <sheetName val="Toilet"/>
      <sheetName val="Data"/>
      <sheetName val="Roads"/>
      <sheetName val="Lead statement"/>
      <sheetName val="Conveyance ch"/>
      <sheetName val="SSR 2014-15 Rates"/>
      <sheetName val="C wall"/>
      <sheetName val="Sales"/>
      <sheetName val="CW With Gate"/>
      <sheetName val="ABS-Compound wall"/>
      <sheetName val="Hire charges"/>
      <sheetName val="centering"/>
      <sheetName val="40KL-250KL Estimate &amp; data"/>
      <sheetName val="CI specials for OHSR"/>
      <sheetName val="C wall (2)"/>
      <sheetName val="C-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refreshError="1">
        <row r="6">
          <cell r="P6">
            <v>970.29</v>
          </cell>
        </row>
        <row r="7">
          <cell r="P7">
            <v>977.1</v>
          </cell>
        </row>
        <row r="8">
          <cell r="P8">
            <v>706.29</v>
          </cell>
        </row>
        <row r="9">
          <cell r="P9">
            <v>504.56</v>
          </cell>
        </row>
        <row r="10">
          <cell r="P10">
            <v>976.25</v>
          </cell>
        </row>
        <row r="13">
          <cell r="P13">
            <v>1903.25</v>
          </cell>
        </row>
        <row r="14">
          <cell r="P14">
            <v>1383.25</v>
          </cell>
        </row>
        <row r="16">
          <cell r="P16">
            <v>999.09</v>
          </cell>
        </row>
        <row r="20">
          <cell r="P20">
            <v>5371.84</v>
          </cell>
        </row>
        <row r="22">
          <cell r="P22">
            <v>44000</v>
          </cell>
        </row>
      </sheetData>
      <sheetData sheetId="27" refreshError="1"/>
      <sheetData sheetId="28" refreshError="1">
        <row r="41">
          <cell r="E41">
            <v>385</v>
          </cell>
        </row>
        <row r="42">
          <cell r="E42">
            <v>345</v>
          </cell>
        </row>
        <row r="43">
          <cell r="E43">
            <v>295</v>
          </cell>
        </row>
        <row r="44">
          <cell r="E44">
            <v>440</v>
          </cell>
        </row>
        <row r="61">
          <cell r="E61">
            <v>103</v>
          </cell>
        </row>
        <row r="62">
          <cell r="E62">
            <v>328.6</v>
          </cell>
        </row>
        <row r="63">
          <cell r="E63">
            <v>165.7</v>
          </cell>
        </row>
      </sheetData>
      <sheetData sheetId="29" refreshError="1"/>
      <sheetData sheetId="30" refreshError="1"/>
      <sheetData sheetId="31"/>
      <sheetData sheetId="32"/>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UnitRates"/>
      <sheetName val="DetEst"/>
      <sheetName val="1V-1M"/>
      <sheetName val="2V-1M"/>
      <sheetName val="5V-1M"/>
      <sheetName val="CBR"/>
      <sheetName val="Det-ROAD"/>
      <sheetName val="G.Abs"/>
      <sheetName val="abs-cd"/>
      <sheetName val="WorkSlip"/>
      <sheetName val="BTLeads"/>
      <sheetName val="RMR"/>
      <sheetName val="MRoad data"/>
      <sheetName val="MRATES"/>
      <sheetName val="G_Abs"/>
      <sheetName val="MRoad_data"/>
      <sheetName val="DATA_PRG"/>
      <sheetName val="Lead statement"/>
      <sheetName val="r"/>
      <sheetName val="DATA"/>
      <sheetName val="C-data"/>
      <sheetName val="Bitumen trunk"/>
      <sheetName val="Feeder"/>
      <sheetName val="R99 etc"/>
      <sheetName val="Trunk unpaved"/>
      <sheetName val="HDPE"/>
      <sheetName val="DI"/>
      <sheetName val="pvc"/>
      <sheetName val="pvc_basic"/>
      <sheetName val="hdpe_basic"/>
      <sheetName val="bom"/>
      <sheetName val="Sheet1"/>
      <sheetName val="S Tank"/>
      <sheetName val="t_prsr"/>
      <sheetName val="wh"/>
      <sheetName val="final abstract"/>
      <sheetName val="Usage"/>
      <sheetName val="Common "/>
      <sheetName val="General"/>
      <sheetName val="Estimate "/>
      <sheetName val="Cover"/>
      <sheetName val="SSR 2014-15 Rates"/>
      <sheetName val="DATA-2005-06"/>
      <sheetName val="not req 3"/>
      <sheetName val="maya"/>
      <sheetName val="mlead"/>
      <sheetName val="Sheet2"/>
      <sheetName val="Labour"/>
      <sheetName val="Material"/>
      <sheetName val="Plant &amp;  Machinery"/>
      <sheetName val="G_Abs1"/>
      <sheetName val="MRoad_data1"/>
      <sheetName val="Lead_statement"/>
      <sheetName val="Bitumen_trunk"/>
      <sheetName val="R99_etc"/>
      <sheetName val="Trunk_unpaved"/>
      <sheetName val="leads"/>
      <sheetName val="wh_data"/>
      <sheetName val="wh_data_R"/>
      <sheetName val="CPHEEO"/>
      <sheetName val="input"/>
      <sheetName val="Lead"/>
      <sheetName val="Road data"/>
      <sheetName val="abs road"/>
      <sheetName val="R_Det"/>
      <sheetName val="Rates"/>
      <sheetName val="Works"/>
      <sheetName val="Bridge Data 2005-0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5">
          <cell r="T15">
            <v>5400</v>
          </cell>
        </row>
        <row r="17">
          <cell r="T17">
            <v>47500</v>
          </cell>
        </row>
        <row r="26">
          <cell r="T26">
            <v>0</v>
          </cell>
        </row>
      </sheetData>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refreshError="1"/>
      <sheetData sheetId="53" refreshError="1"/>
      <sheetData sheetId="54"/>
      <sheetData sheetId="55" refreshError="1"/>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ivil Boq"/>
      <sheetName val="Calculations"/>
      <sheetName val="List"/>
      <sheetName val="Pre-cast"/>
      <sheetName val="SPT vs PHI"/>
      <sheetName val="Lead statement"/>
      <sheetName val="Data"/>
      <sheetName val="maya"/>
    </sheetNames>
    <sheetDataSet>
      <sheetData sheetId="0"/>
      <sheetData sheetId="1"/>
      <sheetData sheetId="2"/>
      <sheetData sheetId="3"/>
      <sheetData sheetId="4" refreshError="1"/>
      <sheetData sheetId="5" refreshError="1"/>
      <sheetData sheetId="6" refreshError="1"/>
      <sheetData sheetId="7"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ATA"/>
      <sheetName val="Lead statement"/>
      <sheetName val="SPT vs PHI"/>
      <sheetName val="MRATES"/>
      <sheetName val="hdpe-int-Dia"/>
      <sheetName val="Cover"/>
      <sheetName val="final abstract"/>
      <sheetName val="Sheet1"/>
      <sheetName val="R_Det"/>
      <sheetName val="Road data"/>
      <sheetName val="RMR"/>
      <sheetName val="Plant &amp;  Machinery"/>
      <sheetName val="Labour"/>
      <sheetName val="Material"/>
      <sheetName val="wh_data"/>
      <sheetName val="wh_data_R"/>
      <sheetName val="CPHEEO"/>
      <sheetName val="input"/>
      <sheetName val="Estimate "/>
      <sheetName val="MRoad data"/>
      <sheetName val="stone"/>
      <sheetName val="index"/>
      <sheetName val=" "/>
      <sheetName val="C-data"/>
      <sheetName val="Usage"/>
      <sheetName val="Common "/>
      <sheetName val="General"/>
      <sheetName val="com_st_PM1"/>
      <sheetName val="comst_GM1"/>
      <sheetName val="G_R_P1"/>
      <sheetName val="Lead_statement"/>
      <sheetName val="SPT_vs_PHI"/>
      <sheetName val="PRSH"/>
      <sheetName val="Lead"/>
      <sheetName val="m"/>
      <sheetName val="maya"/>
      <sheetName val="Works"/>
      <sheetName val="Bitumen trunk"/>
      <sheetName val="Feeder"/>
      <sheetName val="R99 etc"/>
      <sheetName val="Trunk unpaved"/>
    </sheetNames>
    <sheetDataSet>
      <sheetData sheetId="0"/>
      <sheetData sheetId="1"/>
      <sheetData sheetId="2"/>
      <sheetData sheetId="3"/>
      <sheetData sheetId="4"/>
      <sheetData sheetId="5" refreshError="1"/>
      <sheetData sheetId="6" refreshError="1"/>
      <sheetData sheetId="7" refreshError="1"/>
      <sheetData sheetId="8" refreshError="1">
        <row r="16">
          <cell r="C16">
            <v>73.2</v>
          </cell>
        </row>
        <row r="30">
          <cell r="L30">
            <v>887.49</v>
          </cell>
        </row>
      </sheetData>
      <sheetData sheetId="9" refreshError="1"/>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Conveyance"/>
      <sheetName val="Labour"/>
      <sheetName val="Common "/>
      <sheetName val="building"/>
      <sheetName val="RMR "/>
      <sheetName val="Data"/>
      <sheetName val="DE"/>
      <sheetName val="AE"/>
      <sheetName val="GA"/>
      <sheetName val="Usage"/>
      <sheetName val="C-data"/>
      <sheetName val="Common_"/>
      <sheetName val="RMR_"/>
      <sheetName val="Lead statement"/>
      <sheetName val="Sheet1"/>
      <sheetName val="HDPE"/>
      <sheetName val="pvc_basic"/>
      <sheetName val="bom"/>
      <sheetName val="RMR"/>
      <sheetName val="coverpage"/>
      <sheetName val="R_Det"/>
      <sheetName val="Road data"/>
      <sheetName val="MRATES"/>
      <sheetName val=" "/>
      <sheetName val="Estimate "/>
      <sheetName val="leads"/>
      <sheetName val="v"/>
      <sheetName val="r"/>
      <sheetName val="not req 3"/>
      <sheetName val="SPT vs PHI"/>
      <sheetName val="DATA-2005-06"/>
      <sheetName val="final abstract"/>
      <sheetName val="pvc"/>
      <sheetName val="SSR 2014-15 Rates"/>
      <sheetName val="DATA_PRG"/>
      <sheetName val="rdamdata"/>
      <sheetName val="lead-st"/>
      <sheetName val="DI"/>
      <sheetName val="hdpe_basic"/>
      <sheetName val="CD data"/>
      <sheetName val="col-reinft1"/>
      <sheetName val="wh_data"/>
      <sheetName val="wh_data_R"/>
      <sheetName val="CPHEEO"/>
      <sheetName val="input"/>
      <sheetName val="lead"/>
      <sheetName val="Cover"/>
      <sheetName val="doq"/>
      <sheetName val="Data_Bit_I"/>
      <sheetName val="mlead"/>
      <sheetName val="abs road"/>
      <sheetName val="Abs_CD_2"/>
      <sheetName val="road est"/>
      <sheetName val="ECV"/>
      <sheetName val="SOR"/>
      <sheetName val="maya"/>
      <sheetName val="basic"/>
      <sheetName val="Machinery"/>
      <sheetName val="Bituminous"/>
      <sheetName val="Labour rates"/>
      <sheetName val="Culverts"/>
      <sheetName val="Bitumen"/>
      <sheetName val="Earthwork"/>
      <sheetName val="2a Main Road"/>
      <sheetName val="LIST"/>
      <sheetName val="Data.F8.BTR"/>
      <sheetName val="Common_1"/>
      <sheetName val="RMR_1"/>
      <sheetName val="Lead_statement"/>
      <sheetName val="Road_data"/>
      <sheetName val="_"/>
      <sheetName val="Estimate_"/>
      <sheetName val="not_req_3"/>
      <sheetName val="SPT_vs_PHI"/>
      <sheetName val="final_abstract"/>
      <sheetName val="SSR_2014-15_Rates"/>
      <sheetName val="Nspt-smp-final-ORIGINAL"/>
      <sheetName val="t_prsr"/>
      <sheetName val="Quarry"/>
      <sheetName val="Material"/>
      <sheetName val="Plant &amp;  Machinery"/>
      <sheetName val="segments-details"/>
      <sheetName val="int-Dia-hdpe"/>
      <sheetName val="habs-list"/>
      <sheetName val="int-Dia-pvc"/>
      <sheetName val="hdpe-int-Dia"/>
      <sheetName val="E-Table"/>
      <sheetName val="pvc-int-Dia"/>
      <sheetName val="DAE R"/>
      <sheetName val="GA R"/>
      <sheetName val="DAE S"/>
      <sheetName val="GA S"/>
      <sheetName val="DAE WS"/>
      <sheetName val="GA WS"/>
      <sheetName val="DAE W"/>
      <sheetName val="GA W"/>
      <sheetName val="DEWBM3"/>
      <sheetName val="AEWBM3"/>
      <sheetName val="GAWBM3"/>
      <sheetName val="51"/>
      <sheetName val="C.D.Abs.Est."/>
      <sheetName val="Rates"/>
      <sheetName val="X-2"/>
      <sheetName val="m"/>
      <sheetName val="MRoad data"/>
      <sheetName val="Bridge Data 2005-06"/>
      <sheetName val="Bitumen trunk"/>
      <sheetName val="Feeder"/>
      <sheetName val="R99 etc"/>
      <sheetName val="Trunk unpaved"/>
      <sheetName val="Specification report"/>
      <sheetName val="Road data-TDR"/>
      <sheetName val="Levels"/>
    </sheetNames>
    <sheetDataSet>
      <sheetData sheetId="0" refreshError="1">
        <row r="3">
          <cell r="K3">
            <v>11020</v>
          </cell>
        </row>
        <row r="4">
          <cell r="K4">
            <v>13003</v>
          </cell>
        </row>
      </sheetData>
      <sheetData sheetId="1" refreshError="1"/>
      <sheetData sheetId="2" refreshError="1"/>
      <sheetData sheetId="3" refreshError="1">
        <row r="182">
          <cell r="D182">
            <v>27</v>
          </cell>
        </row>
        <row r="280">
          <cell r="D280">
            <v>13</v>
          </cell>
        </row>
        <row r="287">
          <cell r="D287">
            <v>120</v>
          </cell>
        </row>
        <row r="294">
          <cell r="D294">
            <v>41</v>
          </cell>
        </row>
        <row r="308">
          <cell r="D308">
            <v>158</v>
          </cell>
        </row>
      </sheetData>
      <sheetData sheetId="4" refreshError="1"/>
      <sheetData sheetId="5" refreshError="1"/>
      <sheetData sheetId="6" refreshError="1"/>
      <sheetData sheetId="7" refreshError="1"/>
      <sheetData sheetId="8" refreshError="1"/>
      <sheetData sheetId="9" refreshError="1"/>
      <sheetData sheetId="10" refreshError="1">
        <row r="5">
          <cell r="C5">
            <v>6169</v>
          </cell>
        </row>
        <row r="6">
          <cell r="C6">
            <v>6328</v>
          </cell>
        </row>
        <row r="8">
          <cell r="C8">
            <v>1268</v>
          </cell>
        </row>
        <row r="11">
          <cell r="C11">
            <v>659</v>
          </cell>
        </row>
        <row r="24">
          <cell r="C24">
            <v>120</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
      <sheetName val="Estimate "/>
      <sheetName val="FINAL ABSTRACT"/>
      <sheetName val="GF"/>
      <sheetName val="FF"/>
      <sheetName val="ELE"/>
      <sheetName val="SANITARY"/>
      <sheetName val="GF-1"/>
      <sheetName val="FF-1"/>
      <sheetName val="LEAD"/>
      <sheetName val="C-data"/>
      <sheetName val="E- DATA"/>
      <sheetName val="D&amp;W DATA"/>
      <sheetName val="WS-DATA"/>
      <sheetName val="doors data"/>
      <sheetName val="WINDOWS DATA"/>
      <sheetName val="BOQ"/>
      <sheetName val="obd data"/>
      <sheetName val="Conv"/>
      <sheetName val="Basic Data"/>
      <sheetName val="WaterSupply"/>
      <sheetName val="Joinary"/>
      <sheetName val="HDPE"/>
      <sheetName val="pvc_basic"/>
      <sheetName val="Proforma -II "/>
      <sheetName val="Lead statement"/>
      <sheetName val="Common "/>
      <sheetName val="Usage"/>
      <sheetName val="MRA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T-I (2)"/>
      <sheetName val="ANALY-BOQ"/>
      <sheetName val="ANALYS-LS"/>
      <sheetName val="BOQ"/>
      <sheetName val="PART-I"/>
      <sheetName val="I-11"/>
      <sheetName val="I-15"/>
      <sheetName val="sumps"/>
      <sheetName val="GATES(21,22)"/>
      <sheetName val="final abstract"/>
      <sheetName val="Bed Class"/>
      <sheetName val="Cd"/>
      <sheetName val="Fee Rate Summary"/>
      <sheetName val="Basement Budget"/>
      <sheetName val="RECAPITULATION"/>
      <sheetName val="Rate analysis"/>
      <sheetName val="Break up Sheet"/>
      <sheetName val="TBAL9697 -group wise  sdpl"/>
      <sheetName val="B &amp; C - M - ccp"/>
      <sheetName val="Old"/>
      <sheetName val="Materials Cost"/>
      <sheetName val="10. &amp; 11. Rate Code &amp; BQ"/>
      <sheetName val="Main-Material"/>
      <sheetName val="COLUMN"/>
      <sheetName val="RES STEEL TO"/>
      <sheetName val="SUmmary-RMZ"/>
      <sheetName val="RMZ Summary"/>
      <sheetName val="sept-plan"/>
      <sheetName val="Site Dev BOQ"/>
      <sheetName val="Costing"/>
      <sheetName val="Staff Forecast spread"/>
      <sheetName val="Fin Sum"/>
      <sheetName val="Field Values"/>
      <sheetName val="rdamdata"/>
      <sheetName val="Estimate "/>
      <sheetName val="HDPE"/>
      <sheetName val="Rates"/>
      <sheetName val="PH data"/>
      <sheetName val="labour"/>
      <sheetName val="Details (3)"/>
      <sheetName val="Rates-May-14"/>
      <sheetName val="Lead"/>
      <sheetName val="Usage"/>
      <sheetName val="Common "/>
      <sheetName val="General"/>
      <sheetName val="Load Details(B1)"/>
      <sheetName val="RA-markate"/>
      <sheetName val="Structure Bills Qty"/>
      <sheetName val="Fill this out first..."/>
      <sheetName val="Micro"/>
      <sheetName val="Macro"/>
      <sheetName val="Scaff-Rose"/>
      <sheetName val="Builtup Area"/>
      <sheetName val="analysis"/>
      <sheetName val="Headings"/>
      <sheetName val="MASTER_RATE ANALYSIS"/>
      <sheetName val="cubes_M20"/>
      <sheetName val="A"/>
      <sheetName val="Cop -VGN"/>
      <sheetName val="CASHFLOWS"/>
      <sheetName val="SUMMARY"/>
      <sheetName val="Sheet2"/>
      <sheetName val="dyes"/>
      <sheetName val="Sheet3"/>
      <sheetName val="UTILITY"/>
      <sheetName val="경비공통"/>
      <sheetName val="Input"/>
      <sheetName val="Activity"/>
      <sheetName val="Crew"/>
      <sheetName val="Piping"/>
      <sheetName val="Pipe Supports"/>
      <sheetName val="S1BOQ"/>
      <sheetName val="2gii"/>
      <sheetName val="Manpower"/>
      <sheetName val="HPL"/>
      <sheetName val="월선수금"/>
      <sheetName val="Materials "/>
      <sheetName val="strand"/>
      <sheetName val="BOQ_Direct_selling cost"/>
      <sheetName val="Stress Calculation"/>
      <sheetName val="VIWSCo1"/>
      <sheetName val="IO List"/>
      <sheetName val="MN T.B."/>
      <sheetName val="database"/>
      <sheetName val="Coalmine"/>
      <sheetName val="A1-Continuous"/>
      <sheetName val="starter"/>
      <sheetName val="Preside"/>
      <sheetName val="Summary_Local"/>
      <sheetName val="factor sheet"/>
      <sheetName val="RA"/>
      <sheetName val="Factor_Sheet"/>
      <sheetName val="Exp."/>
      <sheetName val="Factors"/>
      <sheetName val="INDIGINEOUS ITEMS "/>
      <sheetName val="BLK2"/>
      <sheetName val="BLK3"/>
      <sheetName val="E &amp; R"/>
      <sheetName val="radar"/>
      <sheetName val="UG"/>
      <sheetName val="Sheet1"/>
      <sheetName val="PART-I_(2)"/>
      <sheetName val="final_abstract"/>
      <sheetName val="Config"/>
      <sheetName val="Break Dw"/>
      <sheetName val="Design"/>
      <sheetName val="SPT vs PHI"/>
      <sheetName val="Civil Boq"/>
      <sheetName val="PA- Consutant "/>
      <sheetName val="Debits as on 12.04.08"/>
      <sheetName val="Sheet3 (2)"/>
      <sheetName val="BOQ (2)"/>
      <sheetName val="GBW"/>
      <sheetName val="FitOutConfCentre"/>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MES-SEC"/>
      <sheetName val="VCH-SLC"/>
      <sheetName val="Supplier"/>
      <sheetName val="THK"/>
      <sheetName val="Data"/>
      <sheetName val="Analy_7-10"/>
      <sheetName val="INDORAMA Group June 02"/>
      <sheetName val="INPUT-DATA1"/>
      <sheetName val="col-reinft1"/>
      <sheetName val="대외공문"/>
      <sheetName val="Build-up"/>
      <sheetName val="FORM7"/>
      <sheetName val="RCC,Ret. Wall"/>
      <sheetName val="RA 4 Challan Summary "/>
      <sheetName val="p&amp;m"/>
      <sheetName val="Labour productivity"/>
      <sheetName val="labour coeff"/>
      <sheetName val="COST"/>
      <sheetName val="Formulas"/>
      <sheetName val="For Bill-04 PS"/>
      <sheetName val="Desgn(zone I)"/>
      <sheetName val="M B-QtyRecn"/>
      <sheetName val="Quotation"/>
      <sheetName val="Sqn _Main_ Abs"/>
      <sheetName val="ORDER BOOKING"/>
      <sheetName val="Mat.Cost"/>
      <sheetName val="Staff Acco."/>
      <sheetName val="Section Catalogue"/>
      <sheetName val="#REF!"/>
      <sheetName val="lookup"/>
      <sheetName val="Approved MTD Proj #'s"/>
      <sheetName val="Basement_Budget"/>
      <sheetName val="Rate_analysis"/>
      <sheetName val="Break_up_Sheet"/>
      <sheetName val="B_&amp;_C_-_M_-_ccp"/>
      <sheetName val="Fee_Rate_Summary"/>
      <sheetName val="Materials_Cost"/>
      <sheetName val="10__&amp;_11__Rate_Code_&amp;_BQ"/>
      <sheetName val="RES_STEEL_TO"/>
      <sheetName val="RMZ_Summary"/>
      <sheetName val="Fill_this_out_first___"/>
      <sheetName val="Cop_-VGN"/>
      <sheetName val="Field_Values"/>
      <sheetName val="Fin_Sum"/>
      <sheetName val="Materials_"/>
      <sheetName val="Structure_Bills_Qty"/>
      <sheetName val="Builtup_Area"/>
      <sheetName val="MASTER_RATE_ANALYSIS"/>
      <sheetName val="SPT_vs_PHI"/>
      <sheetName val="Delhi"/>
      <sheetName val="Site_Dev_BOQ"/>
      <sheetName val="Staff_Forecast_spread"/>
      <sheetName val="INDORAMA_Group_June_02"/>
      <sheetName val="Pipe_Supports"/>
      <sheetName val="RCC,Ret__Wall"/>
      <sheetName val="RA_4_Challan_Summary_"/>
      <sheetName val="Labour_productivity"/>
      <sheetName val="labour_coeff"/>
      <sheetName val="PART-I_(2)1"/>
      <sheetName val="final_abstract1"/>
      <sheetName val="Fee_Rate_Summary1"/>
      <sheetName val="Basement_Budget1"/>
      <sheetName val="Rate_analysis1"/>
      <sheetName val="Materials_Cost1"/>
      <sheetName val="Break_up_Sheet1"/>
      <sheetName val="RES_STEEL_TO1"/>
      <sheetName val="10__&amp;_11__Rate_Code_&amp;_BQ1"/>
      <sheetName val="B_&amp;_C_-_M_-_ccp1"/>
      <sheetName val="RMZ_Summary1"/>
      <sheetName val="Fin_Sum1"/>
      <sheetName val="Fill_this_out_first___1"/>
      <sheetName val="Site_Dev_BOQ1"/>
      <sheetName val="Staff_Forecast_spread1"/>
      <sheetName val="Field_Values1"/>
      <sheetName val="INDORAMA_Group_June_021"/>
      <sheetName val="Pipe_Supports1"/>
      <sheetName val="RCC,Ret__Wall1"/>
      <sheetName val="RA_4_Challan_Summary_1"/>
      <sheetName val="Labour_productivity1"/>
      <sheetName val="labour_coeff1"/>
      <sheetName val="BOQ_Direct_selling_cost"/>
      <sheetName val="Stress_Calculation"/>
      <sheetName val="IO_List"/>
      <sheetName val="MN_T_B_"/>
      <sheetName val="Exp_"/>
      <sheetName val="INDIGINEOUS_ITEMS_"/>
      <sheetName val="E_&amp;_R"/>
      <sheetName val="Civil_Boq"/>
      <sheetName val="beam-reinft-IIInd floor"/>
      <sheetName val="CABLE DATA"/>
      <sheetName val="gen"/>
      <sheetName val="目录"/>
      <sheetName val="Lowside"/>
      <sheetName val="Measurements"/>
      <sheetName val="Tables"/>
      <sheetName val="Flooring"/>
      <sheetName val="Ceilings"/>
      <sheetName val="ACAD Finishes"/>
      <sheetName val="Site Details"/>
      <sheetName val="Chair"/>
      <sheetName val="Site Area Statement"/>
      <sheetName val="Doors"/>
      <sheetName val="Estimate"/>
      <sheetName val="Material "/>
      <sheetName val="std.wt."/>
      <sheetName val="BOQ-Tower"/>
      <sheetName val="RES-PLANNING"/>
      <sheetName val="BOQ civil"/>
      <sheetName val="Interior"/>
      <sheetName val="parametry"/>
      <sheetName val="VARIABLE"/>
      <sheetName val="#REF"/>
      <sheetName val="GR.slab-reinft"/>
      <sheetName val="SCHEDULE"/>
      <sheetName val="Aseet1998"/>
      <sheetName val="M-Book for Conc"/>
      <sheetName val="M-Book for FW"/>
      <sheetName val="PACK (B)"/>
      <sheetName val="TBAL9697_-group_wise__sdpl"/>
      <sheetName val="Break_Dw"/>
      <sheetName val="Load_Details(B1)"/>
      <sheetName val="PA-_Consutant_"/>
      <sheetName val="Debits_as_on_12_04_08"/>
      <sheetName val="Desgn(zone_I)"/>
      <sheetName val="Bed_Class"/>
      <sheetName val="PART-I_(2)2"/>
      <sheetName val="final_abstract2"/>
      <sheetName val="Structure_Bills_Qty1"/>
      <sheetName val="Builtup_Area1"/>
      <sheetName val="MASTER_RATE_ANALYSIS1"/>
      <sheetName val="Cop_-VGN1"/>
      <sheetName val="Materials_1"/>
      <sheetName val="MN_T_B_1"/>
      <sheetName val="BOQ_Direct_selling_cost1"/>
      <sheetName val="Stress_Calculation1"/>
      <sheetName val="IO_List1"/>
      <sheetName val="E_&amp;_R1"/>
      <sheetName val="Exp_1"/>
      <sheetName val="INDIGINEOUS_ITEMS_1"/>
      <sheetName val="TBAL9697_-group_wise__sdpl1"/>
      <sheetName val="Break_Dw1"/>
      <sheetName val="Load_Details(B1)1"/>
      <sheetName val="SPT_vs_PHI1"/>
      <sheetName val="Civil_Boq1"/>
      <sheetName val="PA-_Consutant_1"/>
      <sheetName val="Debits_as_on_12_04_081"/>
      <sheetName val="Desgn(zone_I)1"/>
      <sheetName val="Bed_Class1"/>
      <sheetName val="PART-I_(2)3"/>
      <sheetName val="final_abstract3"/>
      <sheetName val="Fee_Rate_Summary2"/>
      <sheetName val="Basement_Budget2"/>
      <sheetName val="Rate_analysis2"/>
      <sheetName val="Materials_Cost2"/>
      <sheetName val="10__&amp;_11__Rate_Code_&amp;_BQ2"/>
      <sheetName val="Break_up_Sheet2"/>
      <sheetName val="B_&amp;_C_-_M_-_ccp2"/>
      <sheetName val="RES_STEEL_TO2"/>
      <sheetName val="RMZ_Summary2"/>
      <sheetName val="Pipe_Supports2"/>
      <sheetName val="Field_Values2"/>
      <sheetName val="Fin_Sum2"/>
      <sheetName val="Fill_this_out_first___2"/>
      <sheetName val="Site_Dev_BOQ2"/>
      <sheetName val="Staff_Forecast_spread2"/>
      <sheetName val="Structure_Bills_Qty2"/>
      <sheetName val="Builtup_Area2"/>
      <sheetName val="MASTER_RATE_ANALYSIS2"/>
      <sheetName val="Cop_-VGN2"/>
      <sheetName val="Materials_2"/>
      <sheetName val="MN_T_B_2"/>
      <sheetName val="BOQ_Direct_selling_cost2"/>
      <sheetName val="Stress_Calculation2"/>
      <sheetName val="IO_List2"/>
      <sheetName val="E_&amp;_R2"/>
      <sheetName val="factor_sheet1"/>
      <sheetName val="Exp_2"/>
      <sheetName val="INDIGINEOUS_ITEMS_2"/>
      <sheetName val="TBAL9697_-group_wise__sdpl2"/>
      <sheetName val="Break_Dw2"/>
      <sheetName val="Load_Details(B1)2"/>
      <sheetName val="SPT_vs_PHI2"/>
      <sheetName val="Civil_Boq2"/>
      <sheetName val="PA-_Consutant_2"/>
      <sheetName val="Debits_as_on_12_04_082"/>
      <sheetName val="INDORAMA_Group_June_022"/>
      <sheetName val="Desgn(zone_I)2"/>
      <sheetName val="Bed_Class2"/>
      <sheetName val="Voucher"/>
      <sheetName val="jobhist"/>
      <sheetName val="PART-I_(2)4"/>
      <sheetName val="final_abstract4"/>
      <sheetName val="Fee_Rate_Summary3"/>
      <sheetName val="Basement_Budget3"/>
      <sheetName val="Rate_analysis3"/>
      <sheetName val="Materials_Cost3"/>
      <sheetName val="10__&amp;_11__Rate_Code_&amp;_BQ3"/>
      <sheetName val="Break_up_Sheet3"/>
      <sheetName val="B_&amp;_C_-_M_-_ccp3"/>
      <sheetName val="RES_STEEL_TO3"/>
      <sheetName val="RMZ_Summary3"/>
      <sheetName val="Pipe_Supports3"/>
      <sheetName val="Field_Values3"/>
      <sheetName val="Fin_Sum3"/>
      <sheetName val="Fill_this_out_first___3"/>
      <sheetName val="Site_Dev_BOQ3"/>
      <sheetName val="Staff_Forecast_spread3"/>
      <sheetName val="Structure_Bills_Qty3"/>
      <sheetName val="Builtup_Area3"/>
      <sheetName val="MASTER_RATE_ANALYSIS3"/>
      <sheetName val="Cop_-VGN3"/>
      <sheetName val="Materials_3"/>
      <sheetName val="MN_T_B_3"/>
      <sheetName val="BOQ_Direct_selling_cost3"/>
      <sheetName val="Stress_Calculation3"/>
      <sheetName val="IO_List3"/>
      <sheetName val="E_&amp;_R3"/>
      <sheetName val="Exp_3"/>
      <sheetName val="INDIGINEOUS_ITEMS_3"/>
      <sheetName val="TBAL9697_-group_wise__sdpl3"/>
      <sheetName val="Break_Dw3"/>
      <sheetName val="Load_Details(B1)3"/>
      <sheetName val="SPT_vs_PHI3"/>
      <sheetName val="Civil_Boq3"/>
      <sheetName val="PA-_Consutant_3"/>
      <sheetName val="Debits_as_on_12_04_083"/>
      <sheetName val="INDORAMA_Group_June_023"/>
      <sheetName val="Desgn(zone_I)3"/>
      <sheetName val="Bed_Class3"/>
      <sheetName val="M_B-QtyRecn"/>
      <sheetName val="PART-I_(2)5"/>
      <sheetName val="final_abstract5"/>
      <sheetName val="Fee_Rate_Summary4"/>
      <sheetName val="Basement_Budget4"/>
      <sheetName val="Rate_analysis4"/>
      <sheetName val="Materials_Cost4"/>
      <sheetName val="10__&amp;_11__Rate_Code_&amp;_BQ4"/>
      <sheetName val="Break_up_Sheet4"/>
      <sheetName val="B_&amp;_C_-_M_-_ccp4"/>
      <sheetName val="RES_STEEL_TO4"/>
      <sheetName val="RMZ_Summary4"/>
      <sheetName val="Pipe_Supports4"/>
      <sheetName val="Field_Values4"/>
      <sheetName val="Fin_Sum4"/>
      <sheetName val="Fill_this_out_first___4"/>
      <sheetName val="Site_Dev_BOQ4"/>
      <sheetName val="Staff_Forecast_spread4"/>
      <sheetName val="Structure_Bills_Qty4"/>
      <sheetName val="Builtup_Area4"/>
      <sheetName val="MASTER_RATE_ANALYSIS4"/>
      <sheetName val="Cop_-VGN4"/>
      <sheetName val="Materials_4"/>
      <sheetName val="MN_T_B_4"/>
      <sheetName val="BOQ_Direct_selling_cost4"/>
      <sheetName val="Stress_Calculation4"/>
      <sheetName val="IO_List4"/>
      <sheetName val="E_&amp;_R4"/>
      <sheetName val="factor_sheet2"/>
      <sheetName val="Exp_4"/>
      <sheetName val="INDIGINEOUS_ITEMS_4"/>
      <sheetName val="TBAL9697_-group_wise__sdpl4"/>
      <sheetName val="Break_Dw4"/>
      <sheetName val="Load_Details(B1)4"/>
      <sheetName val="SPT_vs_PHI4"/>
      <sheetName val="Civil_Boq4"/>
      <sheetName val="PA-_Consutant_4"/>
      <sheetName val="Debits_as_on_12_04_084"/>
      <sheetName val="INDORAMA_Group_June_024"/>
      <sheetName val="Desgn(zone_I)4"/>
      <sheetName val="Bed_Class4"/>
      <sheetName val="M_B-QtyRecn1"/>
      <sheetName val="det_est"/>
      <sheetName val="Lead statement"/>
      <sheetName val="PRECAST lightconc-II"/>
      <sheetName val="Labour &amp; Plant"/>
      <sheetName val="Flight-1"/>
      <sheetName val="pvc"/>
      <sheetName val="선수금"/>
      <sheetName val="Code"/>
      <sheetName val="Set"/>
      <sheetName val="Summary_Bank"/>
      <sheetName val="Staircase "/>
      <sheetName val="concrete"/>
      <sheetName val="NLD - Assum"/>
      <sheetName val="Capex-fixed"/>
      <sheetName val="schedule nos"/>
      <sheetName val="CPIPE"/>
      <sheetName val="Data.F8.BTR"/>
      <sheetName val="INPUT SHEET"/>
      <sheetName val="BOM"/>
      <sheetName val="Price Schedule"/>
      <sheetName val="Mat_Cost"/>
      <sheetName val="Cost_Any."/>
      <sheetName val="Ratio"/>
      <sheetName val="S &amp; A"/>
      <sheetName val="office"/>
      <sheetName val="Lab"/>
      <sheetName val="Material&amp;equipment"/>
      <sheetName val="Mat_Cost1"/>
      <sheetName val="Price_Schedule"/>
      <sheetName val="S_&amp;_A"/>
      <sheetName val="Cost_Any_"/>
      <sheetName val="PointNo.5"/>
      <sheetName val="Mat_Cost2"/>
      <sheetName val="Price_Schedule1"/>
      <sheetName val="S_&amp;_A1"/>
      <sheetName val="Cost_Any_1"/>
      <sheetName val="Cost_any"/>
      <sheetName val="d-safe specs"/>
      <sheetName val="d-safe DELUXE"/>
      <sheetName val="Diawise steel abstract"/>
      <sheetName val="SUMMARY-client"/>
      <sheetName val="Rising Main"/>
      <sheetName val="LTG-STG"/>
      <sheetName val="CCTV_EST1"/>
      <sheetName val="bill 2"/>
      <sheetName val="SOR"/>
      <sheetName val="Cable-data"/>
      <sheetName val="purpose&amp;input"/>
      <sheetName val="train cash"/>
      <sheetName val="accom cash"/>
      <sheetName val="Column Steel-R2"/>
      <sheetName val="beam-reinft-machine rm"/>
      <sheetName val="QS Name"/>
      <sheetName val="CANDY BOQ"/>
      <sheetName val="BOQ_(2)"/>
      <sheetName val="ACAD_Finishes"/>
      <sheetName val="Site_Details"/>
      <sheetName val="Site_Area_Statement"/>
      <sheetName val="Amendments"/>
      <sheetName val="Bld.SSR"/>
      <sheetName val="SSR -Sani "/>
      <sheetName val="Elec.SSR"/>
      <sheetName val="Irri-SSR"/>
      <sheetName val="PH- SSR"/>
      <sheetName val="R &amp; B.SSR"/>
      <sheetName val="RCC Pipes"/>
      <sheetName val="PH-HDPE"/>
      <sheetName val="PH-PVC"/>
      <sheetName val="DI-Pipes &amp; Spe"/>
      <sheetName val="CI.Spe"/>
      <sheetName val="DI-Valves"/>
      <sheetName val="CI-Valves"/>
      <sheetName val="Bolts&amp; rings"/>
      <sheetName val="MH-Covers"/>
      <sheetName val="Notes"/>
      <sheetName val="Dist.Lines-150-old"/>
      <sheetName val="NW-GA"/>
      <sheetName val="GA-GVMC -NW(Com) "/>
      <sheetName val="GA-GVMC -NW "/>
      <sheetName val="Dist.Lines-100"/>
      <sheetName val="Dist-Lines -500"/>
      <sheetName val="Dist-Lines"/>
      <sheetName val="Dist.Lines-150"/>
      <sheetName val="GA-GVMC -NW  (2)"/>
      <sheetName val="GA-GVMC -NW. "/>
      <sheetName val="Dist-Lines B-1 "/>
      <sheetName val="Dist-Lines-Final checked"/>
      <sheetName val="Pumping mains-"/>
      <sheetName val="Feeder main-old"/>
      <sheetName val="Dist-Lines -B-2"/>
      <sheetName val="Dist-Lines -B-3"/>
      <sheetName val="Dist-Lines B-4"/>
      <sheetName val="Dist-Lines B-5"/>
      <sheetName val="Dist-Lines -B-6"/>
      <sheetName val="Dist-Lines -B-7"/>
      <sheetName val="Dist-Lines -B-8"/>
      <sheetName val="Dist-Lines -B-9"/>
      <sheetName val="Dist-Lines -B-10"/>
      <sheetName val="Dist-Lines -B-11"/>
      <sheetName val="Dist-Lines -B-12"/>
      <sheetName val="Dist-Lines -B-13"/>
      <sheetName val="Dist-Lines -B-14"/>
      <sheetName val="Dist-Lines -B-15"/>
      <sheetName val="Dist-Lines -B-16"/>
      <sheetName val="Feeder mains- 1"/>
      <sheetName val="Feeder mains- 2"/>
      <sheetName val="Feeder mains- (1)"/>
      <sheetName val="Feeder mains-up to 800"/>
      <sheetName val="Pumping Main-800mm"/>
      <sheetName val="ELSR-600 KL-Z-2"/>
      <sheetName val="750 KL GLSR-Z-3"/>
      <sheetName val="ELSR-750 KL-Z-3"/>
      <sheetName val="ELSR-500 KL-Z-4"/>
      <sheetName val="500 KL GLSR-Z-4"/>
      <sheetName val="ELSR-200KL-Z-7"/>
      <sheetName val="ELSR-1850 KL-Z-8"/>
      <sheetName val="1850 KL GLSR-Z-8"/>
      <sheetName val="ELSR-200KL-Z-9"/>
      <sheetName val="800 KL GLSR-Z-11"/>
      <sheetName val="900 KL GLSR-Z-12"/>
      <sheetName val="ELSR-2500 KL-Z-13"/>
      <sheetName val="ELSR-2400 KL-Z-14"/>
      <sheetName val="ELSR-1200 KL-Z-15"/>
      <sheetName val="ELSR-2000 KL-Z-16"/>
      <sheetName val="Pumping Main-500mm-(2)"/>
      <sheetName val="Pumping Main-450mm-(3)"/>
      <sheetName val="Pumping Main-(4)"/>
      <sheetName val="350 KL GLSR"/>
      <sheetName val="1000 KL Sump-"/>
      <sheetName val="1000 KL MBR"/>
      <sheetName val="MBR-1000 KL"/>
      <sheetName val="Pump room-12x8"/>
      <sheetName val="HSC"/>
      <sheetName val="B.F.Meters"/>
      <sheetName val="Pump sets"/>
      <sheetName val="Pump sets (2)"/>
      <sheetName val="Gen sets"/>
      <sheetName val="PR Valves"/>
      <sheetName val="W.man.Qrt-"/>
      <sheetName val="O &amp;M"/>
      <sheetName val="Generator Room-1"/>
      <sheetName val="200 KL GLSR-6 (2)"/>
      <sheetName val="500 KL Sump-(1)"/>
      <sheetName val="250 KL Sump-(3)"/>
      <sheetName val="Office - MBR"/>
      <sheetName val="HSC (2)"/>
      <sheetName val="O&amp;M"/>
      <sheetName val="Gen sets (2)"/>
      <sheetName val="Transfarmer"/>
      <sheetName val="C-Mat-Gen"/>
      <sheetName val="Convey"/>
      <sheetName val="Sheet1 (2)"/>
      <sheetName val="Hire"/>
      <sheetName val="Mortars,"/>
      <sheetName val="Cent'g-1"/>
      <sheetName val="Cent'g-2"/>
      <sheetName val="Loading"/>
      <sheetName val="Dismantling"/>
      <sheetName val="DI pipes"/>
      <sheetName val="DI-Spe-1"/>
      <sheetName val="Wt.of DI Spe."/>
      <sheetName val="HDPE pipes"/>
      <sheetName val="HDPE-Spe"/>
      <sheetName val="RCC-PE"/>
      <sheetName val="RCC SS"/>
      <sheetName val="CI Spe."/>
      <sheetName val="PVC-WS"/>
      <sheetName val="ELSR-2"/>
      <sheetName val="data-ELSR "/>
      <sheetName val="Lowering"/>
      <sheetName val="data-Water Supply"/>
      <sheetName val="Sump &amp; ST"/>
      <sheetName val="Chamber-1"/>
      <sheetName val="Bld.Stnd,Data"/>
      <sheetName val="Bld up to 3F"/>
      <sheetName val="CC road"/>
      <sheetName val="EWE-Roads"/>
      <sheetName val="Dist Lines"/>
      <sheetName val="Feeder mains-2"/>
      <sheetName val="Gravity Main-900mm"/>
      <sheetName val="550 KL Sump-1"/>
      <sheetName val="550 KL Sump-2"/>
      <sheetName val="ELSR-1200 KL"/>
      <sheetName val="650 KL GLSR (2)"/>
      <sheetName val="850 KL GLSR "/>
      <sheetName val="500 KL sump"/>
      <sheetName val="200 KL- ELSR Yelluru"/>
      <sheetName val="Dist-Zone-below 50000"/>
      <sheetName val="Data -O&amp;M"/>
      <sheetName val="Lengths-Tandur"/>
      <sheetName val="Bld-Total"/>
      <sheetName val="Pumping main-350mm"/>
      <sheetName val="Details"/>
      <sheetName val="Dist-est"/>
      <sheetName val="info-1"/>
      <sheetName val="Inf.Well"/>
      <sheetName val="Approah road to MBR"/>
      <sheetName val="Approach Roads-Source"/>
      <sheetName val="Dist-Zone-1"/>
      <sheetName val="400mm-P.Main"/>
      <sheetName val="Rates-ELSR,Filters"/>
      <sheetName val="13 Mld-WTP"/>
      <sheetName val="data-Intake well"/>
      <sheetName val="data-ELSR-"/>
      <sheetName val="Valves"/>
      <sheetName val="Model GLSR-"/>
      <sheetName val="Feeder main-1 (2)"/>
      <sheetName val="Dist &amp; Feeder mains  (2)"/>
      <sheetName val="BFlow meters"/>
      <sheetName val="DI-100-900"/>
      <sheetName val="O Nd M"/>
      <sheetName val="Pump room-6.59x6.00m"/>
      <sheetName val="data-MS-pipe"/>
      <sheetName val="GA-GVMC -Raiwada-BWSC"/>
      <sheetName val="BWSC-Pumping Main-1200mm"/>
      <sheetName val="GA-GVMC -Raiwada"/>
      <sheetName val="MS-Pumping Main-1300mm"/>
      <sheetName val="Thurst-F.mains"/>
      <sheetName val="Thrust-P.mains"/>
      <sheetName val="CI weights"/>
      <sheetName val="PH-BWSC"/>
      <sheetName val="BWSC-Rate"/>
      <sheetName val="BWSC-Cal"/>
      <sheetName val="DATA-2005-06"/>
      <sheetName val="ssr-rates"/>
      <sheetName val="leads"/>
      <sheetName val="Register"/>
      <sheetName val="r"/>
      <sheetName val="BS"/>
      <sheetName val="Capex"/>
      <sheetName val="CIV INV&amp;EXP"/>
      <sheetName val="not req 3"/>
      <sheetName val="newsales"/>
      <sheetName val="Meas.-Hotel Part"/>
      <sheetName val="Pay_Sep06"/>
      <sheetName val="협조전"/>
      <sheetName val="AK-Offertstammblatt"/>
      <sheetName val="WORK TABLE"/>
      <sheetName val="220 11  BS "/>
      <sheetName val="Intro."/>
      <sheetName val="B3-B4-B5-B6"/>
      <sheetName val="Detail"/>
      <sheetName val="B1"/>
      <sheetName val="B"/>
      <sheetName val="BOQ Distribution"/>
      <sheetName val="Balustrade"/>
      <sheetName val="CFForecast detail"/>
      <sheetName val="Model (Not Merged)"/>
      <sheetName val="IS"/>
      <sheetName val="SGS ACQ"/>
      <sheetName val="Form 6"/>
      <sheetName val="EDWise"/>
      <sheetName val="01"/>
      <sheetName val="Version"/>
      <sheetName val="환율"/>
      <sheetName val="discounts_XP140"/>
      <sheetName val="Vind - BtB"/>
      <sheetName val="Tender Summary"/>
      <sheetName val="intr stool brkup"/>
      <sheetName val="Cash Flows &amp; IRR"/>
      <sheetName val="MFG"/>
      <sheetName val="QCEQPT-owned"/>
      <sheetName val="Internet"/>
      <sheetName val="Introduction"/>
      <sheetName val="Operating Statistics"/>
      <sheetName val="Financials"/>
      <sheetName val="1"/>
      <sheetName val="PriceSummary"/>
      <sheetName val="A.O.R."/>
      <sheetName val="sheeet7"/>
      <sheetName val="P4-BOQ"/>
      <sheetName val="Material Rate"/>
      <sheetName val="Conc_Analysis"/>
      <sheetName val="upa"/>
      <sheetName val="RAJU ASSO"/>
      <sheetName val="소상 &quot;1&quot;"/>
      <sheetName val="Discount &amp; Margin"/>
      <sheetName val="lead-st"/>
      <sheetName val="pvc_basic"/>
      <sheetName val="Estimate 10.00 Lakhs "/>
      <sheetName val="mlead"/>
      <sheetName val="abs road"/>
      <sheetName val="coverpage"/>
      <sheetName val="RMR"/>
      <sheetName val="Road data"/>
      <sheetName val="R_Det"/>
      <sheetName val="Detail In Door Stad"/>
      <sheetName val="Proforma -II "/>
      <sheetName val="Pump se_x0000_Ñ"/>
      <sheetName val="220Kv (2)"/>
      <sheetName val="COMPLEXALL"/>
      <sheetName val="DATA_PRG"/>
      <sheetName val="Material"/>
      <sheetName val="Lead statement ss5"/>
      <sheetName val="Ellis &amp; WS&amp;S"/>
      <sheetName val="Drip mould &amp; Elevation"/>
      <sheetName val="Trussess"/>
      <sheetName val="MRATES"/>
      <sheetName val="Pump se"/>
      <sheetName val="Works - Quote Sheet"/>
      <sheetName val="Control"/>
      <sheetName val="PROG_DATA"/>
      <sheetName val="DETAILED  BOQ"/>
      <sheetName val="Name List"/>
      <sheetName val="PRELIM5"/>
      <sheetName val="Abs PMRL"/>
      <sheetName val="Cleaning &amp; Grubbing"/>
      <sheetName val="Price Comparison"/>
      <sheetName val="BLOCK-A (MEA.SHEET)"/>
      <sheetName val="Insts"/>
      <sheetName val="Retaing wall"/>
      <sheetName val="TS-TC"/>
      <sheetName val="대비표"/>
      <sheetName val="except wiring"/>
      <sheetName val="Cs"/>
      <sheetName val="CPIPE 1"/>
      <sheetName val="Assumptions"/>
      <sheetName val="3. Elemental Summary"/>
      <sheetName val="PO Summary"/>
      <sheetName val="BOQ Summary"/>
      <sheetName val="Sec 1 Loose Furniture 18% GST"/>
      <sheetName val="Sec 1 Loose Furniture 12% GST"/>
      <sheetName val="Sec 1 Loose Furniture 5% GST"/>
      <sheetName val="Sec 2 Cafeteria Tables"/>
      <sheetName val="Sec 3 Cafeteria Chairs"/>
      <sheetName val="Sec 4 Work Floors - NT "/>
      <sheetName val="Sec 5 LGF Chairs-NT"/>
      <sheetName val="Sec 6 Additional 18% GST "/>
      <sheetName val="Sec 6 Additional 12% GST "/>
      <sheetName val="Sec 11-NT set 3"/>
      <sheetName val="DC Summary"/>
      <sheetName val="M Sheet"/>
      <sheetName val="RA4 Checklist"/>
      <sheetName val="Branch Power"/>
      <sheetName val="Distrib"/>
      <sheetName val="Emergency"/>
      <sheetName val="Equipment"/>
      <sheetName val="Lighting"/>
      <sheetName val="P.Well( RCC)"/>
      <sheetName val="Template4444"/>
      <sheetName val="CONNECT"/>
      <sheetName val="DetEst"/>
      <sheetName val="basdat"/>
      <sheetName val="P-Ins &amp; Bonds"/>
      <sheetName val="PCC"/>
      <sheetName val="NEW-IDs Fun &amp; Group"/>
      <sheetName val="Values"/>
      <sheetName val="PRICE-COMP"/>
      <sheetName val="sheet6"/>
      <sheetName val="India F&amp;S Template"/>
      <sheetName val="R20_R30_work"/>
      <sheetName val="PRSH"/>
      <sheetName val="Results"/>
      <sheetName val="PLGroupings"/>
      <sheetName val="List"/>
      <sheetName val="BASIS -DEC 08"/>
      <sheetName val=" "/>
      <sheetName val="Occ, Other Rev, Exp, Dispo"/>
      <sheetName val="PART-I_(2)6"/>
      <sheetName val="final_abstract6"/>
      <sheetName val="Basement_Budget5"/>
      <sheetName val="Fee_Rate_Summary5"/>
      <sheetName val="Rate_analysis5"/>
      <sheetName val="Materials_Cost5"/>
      <sheetName val="10__&amp;_11__Rate_Code_&amp;_BQ5"/>
      <sheetName val="RES_STEEL_TO5"/>
      <sheetName val="Break_up_Sheet5"/>
      <sheetName val="B_&amp;_C_-_M_-_ccp5"/>
      <sheetName val="RMZ_Summary5"/>
      <sheetName val="Fill_this_out_first___5"/>
      <sheetName val="TBAL9697_-group_wise__sdpl5"/>
      <sheetName val="Fin_Sum5"/>
      <sheetName val="Site_Dev_BOQ5"/>
      <sheetName val="Staff_Forecast_spread5"/>
      <sheetName val="Field_Values5"/>
      <sheetName val="Structure_Bills_Qty5"/>
      <sheetName val="Builtup_Area5"/>
      <sheetName val="MASTER_RATE_ANALYSIS5"/>
      <sheetName val="Cop_-VGN5"/>
      <sheetName val="IO_List5"/>
      <sheetName val="BOQ_Direct_selling_cost5"/>
      <sheetName val="Stress_Calculation5"/>
      <sheetName val="Pipe_Supports5"/>
      <sheetName val="Materials_5"/>
      <sheetName val="MN_T_B_5"/>
      <sheetName val="Exp_5"/>
      <sheetName val="INDIGINEOUS_ITEMS_5"/>
      <sheetName val="INDORAMA_Group_June_025"/>
      <sheetName val="E_&amp;_R5"/>
      <sheetName val="Break_Dw5"/>
      <sheetName val="Load_Details(B1)5"/>
      <sheetName val="SPT_vs_PHI5"/>
      <sheetName val="Civil_Boq5"/>
      <sheetName val="Debits_as_on_12_04_085"/>
      <sheetName val="For_Bill-04_PS"/>
      <sheetName val="RCC,Ret__Wall2"/>
      <sheetName val="RA_4_Challan_Summary_2"/>
      <sheetName val="Labour_productivity2"/>
      <sheetName val="labour_coeff2"/>
      <sheetName val="BOQ_(2)1"/>
      <sheetName val="PA-_Consutant_5"/>
      <sheetName val="Sheet3_(2)"/>
      <sheetName val="ORDER_BOOKING"/>
      <sheetName val="beam-reinft-IIInd_floor"/>
      <sheetName val="Bed_Class5"/>
      <sheetName val="PH_data"/>
      <sheetName val="Details_(3)"/>
      <sheetName val="Desgn(zone_I)5"/>
      <sheetName val="M_B-QtyRecn2"/>
      <sheetName val="Sqn__Main__Abs"/>
      <sheetName val="Staff_Acco_"/>
      <sheetName val="Section_Catalogue"/>
      <sheetName val="Approved_MTD_Proj_#'s"/>
      <sheetName val="ACAD_Finishes1"/>
      <sheetName val="Site_Details1"/>
      <sheetName val="Site_Area_Statement1"/>
      <sheetName val="CABLE_DATA"/>
      <sheetName val="GR_slab-reinft"/>
      <sheetName val="BOQ_civil"/>
      <sheetName val="INPUT_SHEET"/>
      <sheetName val="Rising_Main"/>
      <sheetName val="Estimate_"/>
      <sheetName val="Common_"/>
      <sheetName val="Staircase_"/>
      <sheetName val="Material_"/>
      <sheetName val="PACK_(B)"/>
      <sheetName val="M-Book_for_Conc"/>
      <sheetName val="M-Book_for_FW"/>
      <sheetName val="QS_Name"/>
      <sheetName val="CANDY_BOQ"/>
      <sheetName val="NLD_-_Assum"/>
      <sheetName val="schedule_nos"/>
      <sheetName val="bill_2"/>
      <sheetName val="train_cash"/>
      <sheetName val="accom_cash"/>
      <sheetName val="d-safe_specs"/>
      <sheetName val="d-safe_DELUXE"/>
      <sheetName val="Diawise_steel_abstract"/>
      <sheetName val="Column_Steel-R2"/>
      <sheetName val="std_wt_"/>
      <sheetName val="Meas_-Hotel_Part"/>
      <sheetName val="beam-reinft-machine_rm"/>
      <sheetName val="Vind_-_BtB"/>
      <sheetName val="Tender_Summary"/>
      <sheetName val="WORK_TABLE"/>
      <sheetName val="220_11__BS_"/>
      <sheetName val="Intro_"/>
      <sheetName val="Cash_Flows_&amp;_IRR"/>
      <sheetName val="SGS_ACQ"/>
      <sheetName val="CFForecast_detail"/>
      <sheetName val="Model_(Not_Merged)"/>
      <sheetName val="Form_6"/>
      <sheetName val="Operating_Statistics"/>
      <sheetName val="PC Master List"/>
      <sheetName val="Project Details.."/>
      <sheetName val="TOS-F"/>
      <sheetName val="2.대외공문"/>
      <sheetName val="M.S."/>
      <sheetName val="BHANDUP"/>
      <sheetName val="INFRA-CONTRACOR"/>
      <sheetName val="Excavation"/>
      <sheetName val="RCC"/>
      <sheetName val=" Block work"/>
      <sheetName val="Plaster"/>
      <sheetName val="Flooring &amp; Road"/>
      <sheetName val="CHintamani"/>
      <sheetName val="SSF"/>
      <sheetName val="Plumbing"/>
      <sheetName val="Cement"/>
      <sheetName val="BOM "/>
      <sheetName val="SUBMITED bISS"/>
      <sheetName val="TOTAL SUMMARY"/>
      <sheetName val="QTY"/>
      <sheetName val="DOOR-WINDOW SCHEDULE"/>
      <sheetName val="BLOCK WORK-GRD FLR"/>
      <sheetName val="project"/>
      <sheetName val="detail'02"/>
      <sheetName val="Qty-UG"/>
      <sheetName val="ANNEXURE-A"/>
      <sheetName val="Labor abs-NMR"/>
      <sheetName val="Baricading"/>
      <sheetName val="ICO_budzet_97"/>
      <sheetName val="inWords"/>
      <sheetName val="Mar Roster"/>
      <sheetName val="UNP-NCW "/>
      <sheetName val="Transfer"/>
      <sheetName val="4 Annex 1 Basic rate"/>
      <sheetName val="drg"/>
      <sheetName val="0"/>
      <sheetName val="CUM-Mar07"/>
      <sheetName val="CRM"/>
      <sheetName val="A3"/>
      <sheetName val="BUD 07-08"/>
      <sheetName val="HIDE"/>
      <sheetName val="XL"/>
      <sheetName val="pri-com"/>
      <sheetName val="conc-foot-gradeslab"/>
      <sheetName val="Parameter"/>
      <sheetName val="site fab&amp;ernstr"/>
      <sheetName val="ecc_res"/>
      <sheetName val="water prop."/>
      <sheetName val="Door Qty"/>
      <sheetName val="Win Qty"/>
      <sheetName val="Japan Reco"/>
      <sheetName val="Costing-blk-B"/>
      <sheetName val="Master"/>
      <sheetName val="FINOLEX"/>
      <sheetName val="Basic"/>
      <sheetName val="Capital Structure"/>
      <sheetName val="Actuals_by_Job"/>
      <sheetName val="Outlook"/>
      <sheetName val="compare"/>
      <sheetName val="except_wiring"/>
      <sheetName val="CPIPE_1"/>
      <sheetName val="M_S_"/>
      <sheetName val="PART-I_(2)28"/>
      <sheetName val="final_abstract28"/>
      <sheetName val="Basement_Budget27"/>
      <sheetName val="Rate_analysis27"/>
      <sheetName val="Fee_Rate_Summary27"/>
      <sheetName val="Materials_Cost27"/>
      <sheetName val="10__&amp;_11__Rate_Code_&amp;_BQ27"/>
      <sheetName val="Break_up_Sheet27"/>
      <sheetName val="B_&amp;_C_-_M_-_ccp27"/>
      <sheetName val="RES_STEEL_TO27"/>
      <sheetName val="RMZ_Summary27"/>
      <sheetName val="Materials_27"/>
      <sheetName val="Field_Values27"/>
      <sheetName val="Fin_Sum27"/>
      <sheetName val="Fill_this_out_first___27"/>
      <sheetName val="Site_Dev_BOQ27"/>
      <sheetName val="Staff_Forecast_spread27"/>
      <sheetName val="Structure_Bills_Qty27"/>
      <sheetName val="Builtup_Area27"/>
      <sheetName val="MASTER_RATE_ANALYSIS27"/>
      <sheetName val="Cop_-VGN27"/>
      <sheetName val="Pipe_Supports27"/>
      <sheetName val="MN_T_B_27"/>
      <sheetName val="BOQ_Direct_selling_cost27"/>
      <sheetName val="Stress_Calculation27"/>
      <sheetName val="IO_List27"/>
      <sheetName val="TBAL9697_-group_wise__sdpl27"/>
      <sheetName val="Exp_27"/>
      <sheetName val="INDIGINEOUS_ITEMS_27"/>
      <sheetName val="E_&amp;_R27"/>
      <sheetName val="Load_Details(B1)27"/>
      <sheetName val="Break_Dw27"/>
      <sheetName val="SPT_vs_PHI27"/>
      <sheetName val="Civil_Boq27"/>
      <sheetName val="PA-_Consutant_27"/>
      <sheetName val="Debits_as_on_12_04_0827"/>
      <sheetName val="Sheet3_(2)27"/>
      <sheetName val="INDORAMA_Group_June_0227"/>
      <sheetName val="Sheet3_(2)1"/>
      <sheetName val="Sheet3_(2)2"/>
      <sheetName val="Sheet3_(2)3"/>
      <sheetName val="Sheet3_(2)5"/>
      <sheetName val="Sheet3_(2)4"/>
      <sheetName val="PART-I_(2)7"/>
      <sheetName val="final_abstract7"/>
      <sheetName val="Basement_Budget6"/>
      <sheetName val="Rate_analysis6"/>
      <sheetName val="Fee_Rate_Summary6"/>
      <sheetName val="Materials_Cost6"/>
      <sheetName val="10__&amp;_11__Rate_Code_&amp;_BQ6"/>
      <sheetName val="Break_up_Sheet6"/>
      <sheetName val="B_&amp;_C_-_M_-_ccp6"/>
      <sheetName val="RES_STEEL_TO6"/>
      <sheetName val="RMZ_Summary6"/>
      <sheetName val="Materials_6"/>
      <sheetName val="Field_Values6"/>
      <sheetName val="Fin_Sum6"/>
      <sheetName val="Fill_this_out_first___6"/>
      <sheetName val="Site_Dev_BOQ6"/>
      <sheetName val="Staff_Forecast_spread6"/>
      <sheetName val="Structure_Bills_Qty6"/>
      <sheetName val="Builtup_Area6"/>
      <sheetName val="MASTER_RATE_ANALYSIS6"/>
      <sheetName val="Cop_-VGN6"/>
      <sheetName val="Pipe_Supports6"/>
      <sheetName val="MN_T_B_6"/>
      <sheetName val="BOQ_Direct_selling_cost6"/>
      <sheetName val="Stress_Calculation6"/>
      <sheetName val="IO_List6"/>
      <sheetName val="TBAL9697_-group_wise__sdpl6"/>
      <sheetName val="Exp_6"/>
      <sheetName val="INDIGINEOUS_ITEMS_6"/>
      <sheetName val="E_&amp;_R6"/>
      <sheetName val="Load_Details(B1)6"/>
      <sheetName val="Break_Dw6"/>
      <sheetName val="SPT_vs_PHI6"/>
      <sheetName val="Civil_Boq6"/>
      <sheetName val="PA-_Consutant_6"/>
      <sheetName val="Debits_as_on_12_04_086"/>
      <sheetName val="Sheet3_(2)6"/>
      <sheetName val="INDORAMA_Group_June_026"/>
      <sheetName val="PART-I_(2)8"/>
      <sheetName val="final_abstract8"/>
      <sheetName val="Basement_Budget7"/>
      <sheetName val="Rate_analysis7"/>
      <sheetName val="Fee_Rate_Summary7"/>
      <sheetName val="Materials_Cost7"/>
      <sheetName val="10__&amp;_11__Rate_Code_&amp;_BQ7"/>
      <sheetName val="Break_up_Sheet7"/>
      <sheetName val="B_&amp;_C_-_M_-_ccp7"/>
      <sheetName val="RES_STEEL_TO7"/>
      <sheetName val="RMZ_Summary7"/>
      <sheetName val="Materials_7"/>
      <sheetName val="Field_Values7"/>
      <sheetName val="Fin_Sum7"/>
      <sheetName val="Fill_this_out_first___7"/>
      <sheetName val="Site_Dev_BOQ7"/>
      <sheetName val="Staff_Forecast_spread7"/>
      <sheetName val="Structure_Bills_Qty7"/>
      <sheetName val="Builtup_Area7"/>
      <sheetName val="MASTER_RATE_ANALYSIS7"/>
      <sheetName val="Cop_-VGN7"/>
      <sheetName val="Pipe_Supports7"/>
      <sheetName val="MN_T_B_7"/>
      <sheetName val="BOQ_Direct_selling_cost7"/>
      <sheetName val="Stress_Calculation7"/>
      <sheetName val="IO_List7"/>
      <sheetName val="TBAL9697_-group_wise__sdpl7"/>
      <sheetName val="Exp_7"/>
      <sheetName val="INDIGINEOUS_ITEMS_7"/>
      <sheetName val="E_&amp;_R7"/>
      <sheetName val="Load_Details(B1)7"/>
      <sheetName val="Break_Dw7"/>
      <sheetName val="SPT_vs_PHI7"/>
      <sheetName val="Civil_Boq7"/>
      <sheetName val="PA-_Consutant_7"/>
      <sheetName val="Debits_as_on_12_04_087"/>
      <sheetName val="Sheet3_(2)7"/>
      <sheetName val="INDORAMA_Group_June_027"/>
      <sheetName val="PART-I_(2)12"/>
      <sheetName val="final_abstract12"/>
      <sheetName val="Basement_Budget11"/>
      <sheetName val="Rate_analysis11"/>
      <sheetName val="Fee_Rate_Summary11"/>
      <sheetName val="Materials_Cost11"/>
      <sheetName val="10__&amp;_11__Rate_Code_&amp;_BQ11"/>
      <sheetName val="Break_up_Sheet11"/>
      <sheetName val="B_&amp;_C_-_M_-_ccp11"/>
      <sheetName val="RES_STEEL_TO11"/>
      <sheetName val="RMZ_Summary11"/>
      <sheetName val="Materials_11"/>
      <sheetName val="Field_Values11"/>
      <sheetName val="Fin_Sum11"/>
      <sheetName val="Fill_this_out_first___11"/>
      <sheetName val="Site_Dev_BOQ11"/>
      <sheetName val="Staff_Forecast_spread11"/>
      <sheetName val="Structure_Bills_Qty11"/>
      <sheetName val="Builtup_Area11"/>
      <sheetName val="MASTER_RATE_ANALYSIS11"/>
      <sheetName val="Cop_-VGN11"/>
      <sheetName val="Pipe_Supports11"/>
      <sheetName val="MN_T_B_11"/>
      <sheetName val="BOQ_Direct_selling_cost11"/>
      <sheetName val="Stress_Calculation11"/>
      <sheetName val="IO_List11"/>
      <sheetName val="TBAL9697_-group_wise__sdpl11"/>
      <sheetName val="Exp_11"/>
      <sheetName val="INDIGINEOUS_ITEMS_11"/>
      <sheetName val="E_&amp;_R11"/>
      <sheetName val="Load_Details(B1)11"/>
      <sheetName val="Break_Dw11"/>
      <sheetName val="SPT_vs_PHI11"/>
      <sheetName val="Civil_Boq11"/>
      <sheetName val="PA-_Consutant_11"/>
      <sheetName val="Debits_as_on_12_04_0811"/>
      <sheetName val="Sheet3_(2)11"/>
      <sheetName val="INDORAMA_Group_June_0211"/>
      <sheetName val="PART-I_(2)9"/>
      <sheetName val="final_abstract9"/>
      <sheetName val="Basement_Budget8"/>
      <sheetName val="Rate_analysis8"/>
      <sheetName val="Fee_Rate_Summary8"/>
      <sheetName val="Materials_Cost8"/>
      <sheetName val="10__&amp;_11__Rate_Code_&amp;_BQ8"/>
      <sheetName val="Break_up_Sheet8"/>
      <sheetName val="B_&amp;_C_-_M_-_ccp8"/>
      <sheetName val="RES_STEEL_TO8"/>
      <sheetName val="RMZ_Summary8"/>
      <sheetName val="Materials_8"/>
      <sheetName val="Field_Values8"/>
      <sheetName val="Fin_Sum8"/>
      <sheetName val="Fill_this_out_first___8"/>
      <sheetName val="Site_Dev_BOQ8"/>
      <sheetName val="Staff_Forecast_spread8"/>
      <sheetName val="Structure_Bills_Qty8"/>
      <sheetName val="Builtup_Area8"/>
      <sheetName val="MASTER_RATE_ANALYSIS8"/>
      <sheetName val="Cop_-VGN8"/>
      <sheetName val="Pipe_Supports8"/>
      <sheetName val="MN_T_B_8"/>
      <sheetName val="BOQ_Direct_selling_cost8"/>
      <sheetName val="Stress_Calculation8"/>
      <sheetName val="IO_List8"/>
      <sheetName val="TBAL9697_-group_wise__sdpl8"/>
      <sheetName val="Exp_8"/>
      <sheetName val="INDIGINEOUS_ITEMS_8"/>
      <sheetName val="E_&amp;_R8"/>
      <sheetName val="Load_Details(B1)8"/>
      <sheetName val="Break_Dw8"/>
      <sheetName val="SPT_vs_PHI8"/>
      <sheetName val="Civil_Boq8"/>
      <sheetName val="PA-_Consutant_8"/>
      <sheetName val="Debits_as_on_12_04_088"/>
      <sheetName val="Sheet3_(2)8"/>
      <sheetName val="INDORAMA_Group_June_028"/>
      <sheetName val="PART-I_(2)10"/>
      <sheetName val="final_abstract10"/>
      <sheetName val="Basement_Budget9"/>
      <sheetName val="Rate_analysis9"/>
      <sheetName val="Fee_Rate_Summary9"/>
      <sheetName val="Materials_Cost9"/>
      <sheetName val="10__&amp;_11__Rate_Code_&amp;_BQ9"/>
      <sheetName val="Break_up_Sheet9"/>
      <sheetName val="B_&amp;_C_-_M_-_ccp9"/>
      <sheetName val="RES_STEEL_TO9"/>
      <sheetName val="RMZ_Summary9"/>
      <sheetName val="Materials_9"/>
      <sheetName val="Field_Values9"/>
      <sheetName val="Fin_Sum9"/>
      <sheetName val="Fill_this_out_first___9"/>
      <sheetName val="Site_Dev_BOQ9"/>
      <sheetName val="Staff_Forecast_spread9"/>
      <sheetName val="Structure_Bills_Qty9"/>
      <sheetName val="Builtup_Area9"/>
      <sheetName val="MASTER_RATE_ANALYSIS9"/>
      <sheetName val="Cop_-VGN9"/>
      <sheetName val="Pipe_Supports9"/>
      <sheetName val="MN_T_B_9"/>
      <sheetName val="BOQ_Direct_selling_cost9"/>
      <sheetName val="Stress_Calculation9"/>
      <sheetName val="IO_List9"/>
      <sheetName val="TBAL9697_-group_wise__sdpl9"/>
      <sheetName val="Exp_9"/>
      <sheetName val="INDIGINEOUS_ITEMS_9"/>
      <sheetName val="E_&amp;_R9"/>
      <sheetName val="Load_Details(B1)9"/>
      <sheetName val="Break_Dw9"/>
      <sheetName val="SPT_vs_PHI9"/>
      <sheetName val="Civil_Boq9"/>
      <sheetName val="PA-_Consutant_9"/>
      <sheetName val="Debits_as_on_12_04_089"/>
      <sheetName val="Sheet3_(2)9"/>
      <sheetName val="INDORAMA_Group_June_029"/>
      <sheetName val="PART-I_(2)11"/>
      <sheetName val="final_abstract11"/>
      <sheetName val="Basement_Budget10"/>
      <sheetName val="Rate_analysis10"/>
      <sheetName val="Fee_Rate_Summary10"/>
      <sheetName val="Materials_Cost10"/>
      <sheetName val="10__&amp;_11__Rate_Code_&amp;_BQ10"/>
      <sheetName val="Break_up_Sheet10"/>
      <sheetName val="B_&amp;_C_-_M_-_ccp10"/>
      <sheetName val="RES_STEEL_TO10"/>
      <sheetName val="RMZ_Summary10"/>
      <sheetName val="Materials_10"/>
      <sheetName val="Field_Values10"/>
      <sheetName val="Fin_Sum10"/>
      <sheetName val="Fill_this_out_first___10"/>
      <sheetName val="Site_Dev_BOQ10"/>
      <sheetName val="Staff_Forecast_spread10"/>
      <sheetName val="Structure_Bills_Qty10"/>
      <sheetName val="Builtup_Area10"/>
      <sheetName val="MASTER_RATE_ANALYSIS10"/>
      <sheetName val="Cop_-VGN10"/>
      <sheetName val="Pipe_Supports10"/>
      <sheetName val="MN_T_B_10"/>
      <sheetName val="BOQ_Direct_selling_cost10"/>
      <sheetName val="Stress_Calculation10"/>
      <sheetName val="IO_List10"/>
      <sheetName val="TBAL9697_-group_wise__sdpl10"/>
      <sheetName val="Exp_10"/>
      <sheetName val="INDIGINEOUS_ITEMS_10"/>
      <sheetName val="E_&amp;_R10"/>
      <sheetName val="Load_Details(B1)10"/>
      <sheetName val="Break_Dw10"/>
      <sheetName val="SPT_vs_PHI10"/>
      <sheetName val="Civil_Boq10"/>
      <sheetName val="PA-_Consutant_10"/>
      <sheetName val="Debits_as_on_12_04_0810"/>
      <sheetName val="Sheet3_(2)10"/>
      <sheetName val="INDORAMA_Group_June_0210"/>
      <sheetName val="PART-I_(2)13"/>
      <sheetName val="final_abstract13"/>
      <sheetName val="Basement_Budget12"/>
      <sheetName val="Rate_analysis12"/>
      <sheetName val="Fee_Rate_Summary12"/>
      <sheetName val="Materials_Cost12"/>
      <sheetName val="10__&amp;_11__Rate_Code_&amp;_BQ12"/>
      <sheetName val="Break_up_Sheet12"/>
      <sheetName val="B_&amp;_C_-_M_-_ccp12"/>
      <sheetName val="RES_STEEL_TO12"/>
      <sheetName val="RMZ_Summary12"/>
      <sheetName val="Materials_12"/>
      <sheetName val="Fill_this_out_first___12"/>
      <sheetName val="Cop_-VGN12"/>
      <sheetName val="Field_Values12"/>
      <sheetName val="Fin_Sum12"/>
      <sheetName val="Site_Dev_BOQ12"/>
      <sheetName val="Staff_Forecast_spread12"/>
      <sheetName val="Structure_Bills_Qty12"/>
      <sheetName val="Builtup_Area12"/>
      <sheetName val="MASTER_RATE_ANALYSIS12"/>
      <sheetName val="Pipe_Supports12"/>
      <sheetName val="MN_T_B_12"/>
      <sheetName val="BOQ_Direct_selling_cost12"/>
      <sheetName val="Stress_Calculation12"/>
      <sheetName val="IO_List12"/>
      <sheetName val="TBAL9697_-group_wise__sdpl12"/>
      <sheetName val="Exp_12"/>
      <sheetName val="INDIGINEOUS_ITEMS_12"/>
      <sheetName val="E_&amp;_R12"/>
      <sheetName val="Load_Details(B1)12"/>
      <sheetName val="Break_Dw12"/>
      <sheetName val="SPT_vs_PHI12"/>
      <sheetName val="Civil_Boq12"/>
      <sheetName val="PA-_Consutant_12"/>
      <sheetName val="Debits_as_on_12_04_0812"/>
      <sheetName val="Sheet3_(2)12"/>
      <sheetName val="INDORAMA_Group_June_0212"/>
      <sheetName val="PART-I_(2)16"/>
      <sheetName val="final_abstract16"/>
      <sheetName val="Basement_Budget15"/>
      <sheetName val="Rate_analysis15"/>
      <sheetName val="Fee_Rate_Summary15"/>
      <sheetName val="Materials_Cost15"/>
      <sheetName val="10__&amp;_11__Rate_Code_&amp;_BQ15"/>
      <sheetName val="Break_up_Sheet15"/>
      <sheetName val="B_&amp;_C_-_M_-_ccp15"/>
      <sheetName val="RES_STEEL_TO15"/>
      <sheetName val="RMZ_Summary15"/>
      <sheetName val="Materials_15"/>
      <sheetName val="Field_Values15"/>
      <sheetName val="Fin_Sum15"/>
      <sheetName val="Fill_this_out_first___15"/>
      <sheetName val="Site_Dev_BOQ15"/>
      <sheetName val="Staff_Forecast_spread15"/>
      <sheetName val="Structure_Bills_Qty15"/>
      <sheetName val="Builtup_Area15"/>
      <sheetName val="MASTER_RATE_ANALYSIS15"/>
      <sheetName val="Cop_-VGN15"/>
      <sheetName val="Pipe_Supports15"/>
      <sheetName val="MN_T_B_15"/>
      <sheetName val="BOQ_Direct_selling_cost15"/>
      <sheetName val="Stress_Calculation15"/>
      <sheetName val="IO_List15"/>
      <sheetName val="TBAL9697_-group_wise__sdpl15"/>
      <sheetName val="Exp_15"/>
      <sheetName val="INDIGINEOUS_ITEMS_15"/>
      <sheetName val="E_&amp;_R15"/>
      <sheetName val="Load_Details(B1)15"/>
      <sheetName val="Break_Dw15"/>
      <sheetName val="SPT_vs_PHI15"/>
      <sheetName val="Civil_Boq15"/>
      <sheetName val="PA-_Consutant_15"/>
      <sheetName val="Debits_as_on_12_04_0815"/>
      <sheetName val="Sheet3_(2)15"/>
      <sheetName val="INDORAMA_Group_June_0215"/>
      <sheetName val="PART-I_(2)14"/>
      <sheetName val="final_abstract14"/>
      <sheetName val="Basement_Budget13"/>
      <sheetName val="Rate_analysis13"/>
      <sheetName val="Fee_Rate_Summary13"/>
      <sheetName val="Materials_Cost13"/>
      <sheetName val="10__&amp;_11__Rate_Code_&amp;_BQ13"/>
      <sheetName val="Break_up_Sheet13"/>
      <sheetName val="B_&amp;_C_-_M_-_ccp13"/>
      <sheetName val="RES_STEEL_TO13"/>
      <sheetName val="RMZ_Summary13"/>
      <sheetName val="Materials_13"/>
      <sheetName val="Field_Values13"/>
      <sheetName val="Fin_Sum13"/>
      <sheetName val="Fill_this_out_first___13"/>
      <sheetName val="Site_Dev_BOQ13"/>
      <sheetName val="Staff_Forecast_spread13"/>
      <sheetName val="Structure_Bills_Qty13"/>
      <sheetName val="Builtup_Area13"/>
      <sheetName val="MASTER_RATE_ANALYSIS13"/>
      <sheetName val="Cop_-VGN13"/>
      <sheetName val="Pipe_Supports13"/>
      <sheetName val="MN_T_B_13"/>
      <sheetName val="BOQ_Direct_selling_cost13"/>
      <sheetName val="Stress_Calculation13"/>
      <sheetName val="IO_List13"/>
      <sheetName val="TBAL9697_-group_wise__sdpl13"/>
      <sheetName val="Exp_13"/>
      <sheetName val="INDIGINEOUS_ITEMS_13"/>
      <sheetName val="E_&amp;_R13"/>
      <sheetName val="Load_Details(B1)13"/>
      <sheetName val="Break_Dw13"/>
      <sheetName val="SPT_vs_PHI13"/>
      <sheetName val="Civil_Boq13"/>
      <sheetName val="PA-_Consutant_13"/>
      <sheetName val="Debits_as_on_12_04_0813"/>
      <sheetName val="Sheet3_(2)13"/>
      <sheetName val="INDORAMA_Group_June_0213"/>
      <sheetName val="PART-I_(2)15"/>
      <sheetName val="final_abstract15"/>
      <sheetName val="Basement_Budget14"/>
      <sheetName val="Rate_analysis14"/>
      <sheetName val="Fee_Rate_Summary14"/>
      <sheetName val="Materials_Cost14"/>
      <sheetName val="10__&amp;_11__Rate_Code_&amp;_BQ14"/>
      <sheetName val="Break_up_Sheet14"/>
      <sheetName val="B_&amp;_C_-_M_-_ccp14"/>
      <sheetName val="RES_STEEL_TO14"/>
      <sheetName val="RMZ_Summary14"/>
      <sheetName val="Materials_14"/>
      <sheetName val="Field_Values14"/>
      <sheetName val="Fin_Sum14"/>
      <sheetName val="Fill_this_out_first___14"/>
      <sheetName val="Site_Dev_BOQ14"/>
      <sheetName val="Staff_Forecast_spread14"/>
      <sheetName val="Structure_Bills_Qty14"/>
      <sheetName val="Builtup_Area14"/>
      <sheetName val="MASTER_RATE_ANALYSIS14"/>
      <sheetName val="Cop_-VGN14"/>
      <sheetName val="Pipe_Supports14"/>
      <sheetName val="MN_T_B_14"/>
      <sheetName val="BOQ_Direct_selling_cost14"/>
      <sheetName val="Stress_Calculation14"/>
      <sheetName val="IO_List14"/>
      <sheetName val="TBAL9697_-group_wise__sdpl14"/>
      <sheetName val="Exp_14"/>
      <sheetName val="INDIGINEOUS_ITEMS_14"/>
      <sheetName val="E_&amp;_R14"/>
      <sheetName val="Load_Details(B1)14"/>
      <sheetName val="Break_Dw14"/>
      <sheetName val="SPT_vs_PHI14"/>
      <sheetName val="Civil_Boq14"/>
      <sheetName val="PA-_Consutant_14"/>
      <sheetName val="Debits_as_on_12_04_0814"/>
      <sheetName val="Sheet3_(2)14"/>
      <sheetName val="INDORAMA_Group_June_0214"/>
      <sheetName val="PART-I_(2)17"/>
      <sheetName val="final_abstract17"/>
      <sheetName val="Rate_analysis16"/>
      <sheetName val="Fee_Rate_Summary16"/>
      <sheetName val="Basement_Budget16"/>
      <sheetName val="Materials_Cost16"/>
      <sheetName val="10__&amp;_11__Rate_Code_&amp;_BQ16"/>
      <sheetName val="Break_up_Sheet16"/>
      <sheetName val="B_&amp;_C_-_M_-_ccp16"/>
      <sheetName val="RES_STEEL_TO16"/>
      <sheetName val="RMZ_Summary16"/>
      <sheetName val="Field_Values16"/>
      <sheetName val="Fin_Sum16"/>
      <sheetName val="Fill_this_out_first___16"/>
      <sheetName val="Site_Dev_BOQ16"/>
      <sheetName val="Staff_Forecast_spread16"/>
      <sheetName val="Structure_Bills_Qty16"/>
      <sheetName val="Builtup_Area16"/>
      <sheetName val="MASTER_RATE_ANALYSIS16"/>
      <sheetName val="Cop_-VGN16"/>
      <sheetName val="Pipe_Supports16"/>
      <sheetName val="Materials_16"/>
      <sheetName val="MN_T_B_16"/>
      <sheetName val="BOQ_Direct_selling_cost16"/>
      <sheetName val="Stress_Calculation16"/>
      <sheetName val="IO_List16"/>
      <sheetName val="TBAL9697_-group_wise__sdpl16"/>
      <sheetName val="Exp_16"/>
      <sheetName val="INDIGINEOUS_ITEMS_16"/>
      <sheetName val="E_&amp;_R16"/>
      <sheetName val="Load_Details(B1)16"/>
      <sheetName val="Break_Dw16"/>
      <sheetName val="SPT_vs_PHI16"/>
      <sheetName val="Civil_Boq16"/>
      <sheetName val="PA-_Consutant_16"/>
      <sheetName val="Debits_as_on_12_04_0816"/>
      <sheetName val="Sheet3_(2)16"/>
      <sheetName val="INDORAMA_Group_June_0216"/>
      <sheetName val="PART-I_(2)22"/>
      <sheetName val="final_abstract22"/>
      <sheetName val="Basement_Budget21"/>
      <sheetName val="Rate_analysis21"/>
      <sheetName val="Fee_Rate_Summary21"/>
      <sheetName val="Materials_Cost21"/>
      <sheetName val="10__&amp;_11__Rate_Code_&amp;_BQ21"/>
      <sheetName val="Break_up_Sheet21"/>
      <sheetName val="B_&amp;_C_-_M_-_ccp21"/>
      <sheetName val="RES_STEEL_TO21"/>
      <sheetName val="RMZ_Summary21"/>
      <sheetName val="Materials_21"/>
      <sheetName val="Field_Values21"/>
      <sheetName val="Fin_Sum21"/>
      <sheetName val="Fill_this_out_first___21"/>
      <sheetName val="Site_Dev_BOQ21"/>
      <sheetName val="Staff_Forecast_spread21"/>
      <sheetName val="Structure_Bills_Qty21"/>
      <sheetName val="Builtup_Area21"/>
      <sheetName val="MASTER_RATE_ANALYSIS21"/>
      <sheetName val="Cop_-VGN21"/>
      <sheetName val="Pipe_Supports21"/>
      <sheetName val="MN_T_B_21"/>
      <sheetName val="BOQ_Direct_selling_cost21"/>
      <sheetName val="Stress_Calculation21"/>
      <sheetName val="IO_List21"/>
      <sheetName val="TBAL9697_-group_wise__sdpl21"/>
      <sheetName val="Exp_21"/>
      <sheetName val="INDIGINEOUS_ITEMS_21"/>
      <sheetName val="E_&amp;_R21"/>
      <sheetName val="Load_Details(B1)21"/>
      <sheetName val="Break_Dw21"/>
      <sheetName val="SPT_vs_PHI21"/>
      <sheetName val="Civil_Boq21"/>
      <sheetName val="PA-_Consutant_21"/>
      <sheetName val="Debits_as_on_12_04_0821"/>
      <sheetName val="Sheet3_(2)21"/>
      <sheetName val="INDORAMA_Group_June_0221"/>
      <sheetName val="PART-I_(2)19"/>
      <sheetName val="final_abstract19"/>
      <sheetName val="Rate_analysis18"/>
      <sheetName val="Fee_Rate_Summary18"/>
      <sheetName val="Basement_Budget18"/>
      <sheetName val="Materials_Cost18"/>
      <sheetName val="10__&amp;_11__Rate_Code_&amp;_BQ18"/>
      <sheetName val="Break_up_Sheet18"/>
      <sheetName val="B_&amp;_C_-_M_-_ccp18"/>
      <sheetName val="RES_STEEL_TO18"/>
      <sheetName val="RMZ_Summary18"/>
      <sheetName val="Field_Values18"/>
      <sheetName val="Fin_Sum18"/>
      <sheetName val="Fill_this_out_first___18"/>
      <sheetName val="Site_Dev_BOQ18"/>
      <sheetName val="Staff_Forecast_spread18"/>
      <sheetName val="Structure_Bills_Qty18"/>
      <sheetName val="Builtup_Area18"/>
      <sheetName val="MASTER_RATE_ANALYSIS18"/>
      <sheetName val="Cop_-VGN18"/>
      <sheetName val="Pipe_Supports18"/>
      <sheetName val="Materials_18"/>
      <sheetName val="MN_T_B_18"/>
      <sheetName val="BOQ_Direct_selling_cost18"/>
      <sheetName val="Stress_Calculation18"/>
      <sheetName val="IO_List18"/>
      <sheetName val="TBAL9697_-group_wise__sdpl18"/>
      <sheetName val="Exp_18"/>
      <sheetName val="INDIGINEOUS_ITEMS_18"/>
      <sheetName val="E_&amp;_R18"/>
      <sheetName val="Load_Details(B1)18"/>
      <sheetName val="Break_Dw18"/>
      <sheetName val="SPT_vs_PHI18"/>
      <sheetName val="Civil_Boq18"/>
      <sheetName val="PA-_Consutant_18"/>
      <sheetName val="Debits_as_on_12_04_0818"/>
      <sheetName val="Sheet3_(2)18"/>
      <sheetName val="INDORAMA_Group_June_0218"/>
      <sheetName val="PART-I_(2)18"/>
      <sheetName val="final_abstract18"/>
      <sheetName val="Rate_analysis17"/>
      <sheetName val="Fee_Rate_Summary17"/>
      <sheetName val="Basement_Budget17"/>
      <sheetName val="Materials_Cost17"/>
      <sheetName val="10__&amp;_11__Rate_Code_&amp;_BQ17"/>
      <sheetName val="Break_up_Sheet17"/>
      <sheetName val="B_&amp;_C_-_M_-_ccp17"/>
      <sheetName val="RES_STEEL_TO17"/>
      <sheetName val="RMZ_Summary17"/>
      <sheetName val="Field_Values17"/>
      <sheetName val="Fin_Sum17"/>
      <sheetName val="Fill_this_out_first___17"/>
      <sheetName val="Site_Dev_BOQ17"/>
      <sheetName val="Staff_Forecast_spread17"/>
      <sheetName val="Structure_Bills_Qty17"/>
      <sheetName val="Builtup_Area17"/>
      <sheetName val="MASTER_RATE_ANALYSIS17"/>
      <sheetName val="Cop_-VGN17"/>
      <sheetName val="Pipe_Supports17"/>
      <sheetName val="Materials_17"/>
      <sheetName val="MN_T_B_17"/>
      <sheetName val="BOQ_Direct_selling_cost17"/>
      <sheetName val="Stress_Calculation17"/>
      <sheetName val="IO_List17"/>
      <sheetName val="TBAL9697_-group_wise__sdpl17"/>
      <sheetName val="Exp_17"/>
      <sheetName val="INDIGINEOUS_ITEMS_17"/>
      <sheetName val="E_&amp;_R17"/>
      <sheetName val="Load_Details(B1)17"/>
      <sheetName val="Break_Dw17"/>
      <sheetName val="SPT_vs_PHI17"/>
      <sheetName val="Civil_Boq17"/>
      <sheetName val="PA-_Consutant_17"/>
      <sheetName val="Debits_as_on_12_04_0817"/>
      <sheetName val="Sheet3_(2)17"/>
      <sheetName val="INDORAMA_Group_June_0217"/>
      <sheetName val="PART-I_(2)20"/>
      <sheetName val="final_abstract20"/>
      <sheetName val="Rate_analysis19"/>
      <sheetName val="Fee_Rate_Summary19"/>
      <sheetName val="Basement_Budget19"/>
      <sheetName val="Materials_Cost19"/>
      <sheetName val="10__&amp;_11__Rate_Code_&amp;_BQ19"/>
      <sheetName val="Break_up_Sheet19"/>
      <sheetName val="B_&amp;_C_-_M_-_ccp19"/>
      <sheetName val="RES_STEEL_TO19"/>
      <sheetName val="RMZ_Summary19"/>
      <sheetName val="Field_Values19"/>
      <sheetName val="Fin_Sum19"/>
      <sheetName val="Fill_this_out_first___19"/>
      <sheetName val="Site_Dev_BOQ19"/>
      <sheetName val="Staff_Forecast_spread19"/>
      <sheetName val="Structure_Bills_Qty19"/>
      <sheetName val="Builtup_Area19"/>
      <sheetName val="MASTER_RATE_ANALYSIS19"/>
      <sheetName val="Cop_-VGN19"/>
      <sheetName val="Pipe_Supports19"/>
      <sheetName val="Materials_19"/>
      <sheetName val="MN_T_B_19"/>
      <sheetName val="BOQ_Direct_selling_cost19"/>
      <sheetName val="Stress_Calculation19"/>
      <sheetName val="IO_List19"/>
      <sheetName val="TBAL9697_-group_wise__sdpl19"/>
      <sheetName val="Exp_19"/>
      <sheetName val="INDIGINEOUS_ITEMS_19"/>
      <sheetName val="E_&amp;_R19"/>
      <sheetName val="Load_Details(B1)19"/>
      <sheetName val="Break_Dw19"/>
      <sheetName val="SPT_vs_PHI19"/>
      <sheetName val="Civil_Boq19"/>
      <sheetName val="PA-_Consutant_19"/>
      <sheetName val="Debits_as_on_12_04_0819"/>
      <sheetName val="Sheet3_(2)19"/>
      <sheetName val="INDORAMA_Group_June_0219"/>
      <sheetName val="PART-I_(2)21"/>
      <sheetName val="final_abstract21"/>
      <sheetName val="Basement_Budget20"/>
      <sheetName val="Rate_analysis20"/>
      <sheetName val="Fee_Rate_Summary20"/>
      <sheetName val="Materials_Cost20"/>
      <sheetName val="10__&amp;_11__Rate_Code_&amp;_BQ20"/>
      <sheetName val="Break_up_Sheet20"/>
      <sheetName val="B_&amp;_C_-_M_-_ccp20"/>
      <sheetName val="RES_STEEL_TO20"/>
      <sheetName val="RMZ_Summary20"/>
      <sheetName val="Materials_20"/>
      <sheetName val="Field_Values20"/>
      <sheetName val="Fin_Sum20"/>
      <sheetName val="Fill_this_out_first___20"/>
      <sheetName val="Site_Dev_BOQ20"/>
      <sheetName val="Staff_Forecast_spread20"/>
      <sheetName val="Structure_Bills_Qty20"/>
      <sheetName val="Builtup_Area20"/>
      <sheetName val="MASTER_RATE_ANALYSIS20"/>
      <sheetName val="Cop_-VGN20"/>
      <sheetName val="Pipe_Supports20"/>
      <sheetName val="MN_T_B_20"/>
      <sheetName val="BOQ_Direct_selling_cost20"/>
      <sheetName val="Stress_Calculation20"/>
      <sheetName val="IO_List20"/>
      <sheetName val="TBAL9697_-group_wise__sdpl20"/>
      <sheetName val="Exp_20"/>
      <sheetName val="INDIGINEOUS_ITEMS_20"/>
      <sheetName val="E_&amp;_R20"/>
      <sheetName val="Load_Details(B1)20"/>
      <sheetName val="Break_Dw20"/>
      <sheetName val="SPT_vs_PHI20"/>
      <sheetName val="Civil_Boq20"/>
      <sheetName val="PA-_Consutant_20"/>
      <sheetName val="Debits_as_on_12_04_0820"/>
      <sheetName val="Sheet3_(2)20"/>
      <sheetName val="INDORAMA_Group_June_0220"/>
      <sheetName val="PART-I_(2)23"/>
      <sheetName val="final_abstract23"/>
      <sheetName val="Basement_Budget22"/>
      <sheetName val="Rate_analysis22"/>
      <sheetName val="Fee_Rate_Summary22"/>
      <sheetName val="Materials_Cost22"/>
      <sheetName val="10__&amp;_11__Rate_Code_&amp;_BQ22"/>
      <sheetName val="Break_up_Sheet22"/>
      <sheetName val="B_&amp;_C_-_M_-_ccp22"/>
      <sheetName val="RES_STEEL_TO22"/>
      <sheetName val="RMZ_Summary22"/>
      <sheetName val="Materials_22"/>
      <sheetName val="Field_Values22"/>
      <sheetName val="Fin_Sum22"/>
      <sheetName val="Fill_this_out_first___22"/>
      <sheetName val="Site_Dev_BOQ22"/>
      <sheetName val="Staff_Forecast_spread22"/>
      <sheetName val="Structure_Bills_Qty22"/>
      <sheetName val="Builtup_Area22"/>
      <sheetName val="MASTER_RATE_ANALYSIS22"/>
      <sheetName val="Cop_-VGN22"/>
      <sheetName val="Pipe_Supports22"/>
      <sheetName val="MN_T_B_22"/>
      <sheetName val="BOQ_Direct_selling_cost22"/>
      <sheetName val="Stress_Calculation22"/>
      <sheetName val="IO_List22"/>
      <sheetName val="TBAL9697_-group_wise__sdpl22"/>
      <sheetName val="Exp_22"/>
      <sheetName val="INDIGINEOUS_ITEMS_22"/>
      <sheetName val="E_&amp;_R22"/>
      <sheetName val="Load_Details(B1)22"/>
      <sheetName val="Break_Dw22"/>
      <sheetName val="SPT_vs_PHI22"/>
      <sheetName val="Civil_Boq22"/>
      <sheetName val="PA-_Consutant_22"/>
      <sheetName val="Debits_as_on_12_04_0822"/>
      <sheetName val="Sheet3_(2)22"/>
      <sheetName val="INDORAMA_Group_June_0222"/>
      <sheetName val="PART-I_(2)24"/>
      <sheetName val="final_abstract24"/>
      <sheetName val="Basement_Budget23"/>
      <sheetName val="Rate_analysis23"/>
      <sheetName val="Fee_Rate_Summary23"/>
      <sheetName val="Materials_Cost23"/>
      <sheetName val="10__&amp;_11__Rate_Code_&amp;_BQ23"/>
      <sheetName val="Break_up_Sheet23"/>
      <sheetName val="B_&amp;_C_-_M_-_ccp23"/>
      <sheetName val="RES_STEEL_TO23"/>
      <sheetName val="RMZ_Summary23"/>
      <sheetName val="Materials_23"/>
      <sheetName val="Field_Values23"/>
      <sheetName val="Fin_Sum23"/>
      <sheetName val="Fill_this_out_first___23"/>
      <sheetName val="Site_Dev_BOQ23"/>
      <sheetName val="Staff_Forecast_spread23"/>
      <sheetName val="Structure_Bills_Qty23"/>
      <sheetName val="Builtup_Area23"/>
      <sheetName val="MASTER_RATE_ANALYSIS23"/>
      <sheetName val="Cop_-VGN23"/>
      <sheetName val="Pipe_Supports23"/>
      <sheetName val="MN_T_B_23"/>
      <sheetName val="BOQ_Direct_selling_cost23"/>
      <sheetName val="Stress_Calculation23"/>
      <sheetName val="IO_List23"/>
      <sheetName val="TBAL9697_-group_wise__sdpl23"/>
      <sheetName val="Exp_23"/>
      <sheetName val="INDIGINEOUS_ITEMS_23"/>
      <sheetName val="E_&amp;_R23"/>
      <sheetName val="Load_Details(B1)23"/>
      <sheetName val="Break_Dw23"/>
      <sheetName val="SPT_vs_PHI23"/>
      <sheetName val="Civil_Boq23"/>
      <sheetName val="PA-_Consutant_23"/>
      <sheetName val="Debits_as_on_12_04_0823"/>
      <sheetName val="Sheet3_(2)23"/>
      <sheetName val="INDORAMA_Group_June_0223"/>
      <sheetName val="PART-I_(2)25"/>
      <sheetName val="final_abstract25"/>
      <sheetName val="Basement_Budget24"/>
      <sheetName val="Rate_analysis24"/>
      <sheetName val="Fee_Rate_Summary24"/>
      <sheetName val="Materials_Cost24"/>
      <sheetName val="10__&amp;_11__Rate_Code_&amp;_BQ24"/>
      <sheetName val="Break_up_Sheet24"/>
      <sheetName val="B_&amp;_C_-_M_-_ccp24"/>
      <sheetName val="RES_STEEL_TO24"/>
      <sheetName val="RMZ_Summary24"/>
      <sheetName val="Materials_24"/>
      <sheetName val="Field_Values24"/>
      <sheetName val="Fin_Sum24"/>
      <sheetName val="Fill_this_out_first___24"/>
      <sheetName val="Site_Dev_BOQ24"/>
      <sheetName val="Staff_Forecast_spread24"/>
      <sheetName val="Structure_Bills_Qty24"/>
      <sheetName val="Builtup_Area24"/>
      <sheetName val="MASTER_RATE_ANALYSIS24"/>
      <sheetName val="Cop_-VGN24"/>
      <sheetName val="Pipe_Supports24"/>
      <sheetName val="MN_T_B_24"/>
      <sheetName val="BOQ_Direct_selling_cost24"/>
      <sheetName val="Stress_Calculation24"/>
      <sheetName val="IO_List24"/>
      <sheetName val="TBAL9697_-group_wise__sdpl24"/>
      <sheetName val="Exp_24"/>
      <sheetName val="INDIGINEOUS_ITEMS_24"/>
      <sheetName val="E_&amp;_R24"/>
      <sheetName val="Load_Details(B1)24"/>
      <sheetName val="Break_Dw24"/>
      <sheetName val="SPT_vs_PHI24"/>
      <sheetName val="Civil_Boq24"/>
      <sheetName val="PA-_Consutant_24"/>
      <sheetName val="Debits_as_on_12_04_0824"/>
      <sheetName val="Sheet3_(2)24"/>
      <sheetName val="INDORAMA_Group_June_0224"/>
      <sheetName val="PART-I_(2)26"/>
      <sheetName val="final_abstract26"/>
      <sheetName val="Basement_Budget25"/>
      <sheetName val="Rate_analysis25"/>
      <sheetName val="Fee_Rate_Summary25"/>
      <sheetName val="Materials_Cost25"/>
      <sheetName val="10__&amp;_11__Rate_Code_&amp;_BQ25"/>
      <sheetName val="Break_up_Sheet25"/>
      <sheetName val="B_&amp;_C_-_M_-_ccp25"/>
      <sheetName val="RES_STEEL_TO25"/>
      <sheetName val="RMZ_Summary25"/>
      <sheetName val="Materials_25"/>
      <sheetName val="Field_Values25"/>
      <sheetName val="Fin_Sum25"/>
      <sheetName val="Fill_this_out_first___25"/>
      <sheetName val="Site_Dev_BOQ25"/>
      <sheetName val="Staff_Forecast_spread25"/>
      <sheetName val="Structure_Bills_Qty25"/>
      <sheetName val="Builtup_Area25"/>
      <sheetName val="MASTER_RATE_ANALYSIS25"/>
      <sheetName val="Cop_-VGN25"/>
      <sheetName val="Pipe_Supports25"/>
      <sheetName val="MN_T_B_25"/>
      <sheetName val="BOQ_Direct_selling_cost25"/>
      <sheetName val="Stress_Calculation25"/>
      <sheetName val="IO_List25"/>
      <sheetName val="TBAL9697_-group_wise__sdpl25"/>
      <sheetName val="Exp_25"/>
      <sheetName val="INDIGINEOUS_ITEMS_25"/>
      <sheetName val="E_&amp;_R25"/>
      <sheetName val="Load_Details(B1)25"/>
      <sheetName val="Break_Dw25"/>
      <sheetName val="SPT_vs_PHI25"/>
      <sheetName val="Civil_Boq25"/>
      <sheetName val="PA-_Consutant_25"/>
      <sheetName val="Debits_as_on_12_04_0825"/>
      <sheetName val="Sheet3_(2)25"/>
      <sheetName val="INDORAMA_Group_June_0225"/>
      <sheetName val="PART-I_(2)27"/>
      <sheetName val="final_abstract27"/>
      <sheetName val="Basement_Budget26"/>
      <sheetName val="Rate_analysis26"/>
      <sheetName val="Fee_Rate_Summary26"/>
      <sheetName val="Materials_Cost26"/>
      <sheetName val="10__&amp;_11__Rate_Code_&amp;_BQ26"/>
      <sheetName val="Break_up_Sheet26"/>
      <sheetName val="B_&amp;_C_-_M_-_ccp26"/>
      <sheetName val="RES_STEEL_TO26"/>
      <sheetName val="RMZ_Summary26"/>
      <sheetName val="Materials_26"/>
      <sheetName val="Fill_this_out_first___26"/>
      <sheetName val="Cop_-VGN26"/>
      <sheetName val="Field_Values26"/>
      <sheetName val="Fin_Sum26"/>
      <sheetName val="Site_Dev_BOQ26"/>
      <sheetName val="Staff_Forecast_spread26"/>
      <sheetName val="Structure_Bills_Qty26"/>
      <sheetName val="Builtup_Area26"/>
      <sheetName val="MASTER_RATE_ANALYSIS26"/>
      <sheetName val="Pipe_Supports26"/>
      <sheetName val="MN_T_B_26"/>
      <sheetName val="BOQ_Direct_selling_cost26"/>
      <sheetName val="Stress_Calculation26"/>
      <sheetName val="IO_List26"/>
      <sheetName val="TBAL9697_-group_wise__sdpl26"/>
      <sheetName val="factor_sheet3"/>
      <sheetName val="Exp_26"/>
      <sheetName val="INDIGINEOUS_ITEMS_26"/>
      <sheetName val="E_&amp;_R26"/>
      <sheetName val="Load_Details(B1)26"/>
      <sheetName val="Break_Dw26"/>
      <sheetName val="SPT_vs_PHI26"/>
      <sheetName val="Civil_Boq26"/>
      <sheetName val="PA-_Consutant_26"/>
      <sheetName val="Debits_as_on_12_04_0826"/>
      <sheetName val="Sheet3_(2)26"/>
      <sheetName val="INDORAMA_Group_June_0226"/>
      <sheetName val="PART-I_(2)38"/>
      <sheetName val="final_abstract38"/>
      <sheetName val="Basement_Budget37"/>
      <sheetName val="Rate_analysis37"/>
      <sheetName val="Fee_Rate_Summary37"/>
      <sheetName val="Materials_Cost37"/>
      <sheetName val="10__&amp;_11__Rate_Code_&amp;_BQ37"/>
      <sheetName val="Break_up_Sheet37"/>
      <sheetName val="B_&amp;_C_-_M_-_ccp37"/>
      <sheetName val="RES_STEEL_TO37"/>
      <sheetName val="RMZ_Summary37"/>
      <sheetName val="Materials_37"/>
      <sheetName val="Field_Values37"/>
      <sheetName val="Fin_Sum37"/>
      <sheetName val="Fill_this_out_first___37"/>
      <sheetName val="Site_Dev_BOQ37"/>
      <sheetName val="Staff_Forecast_spread37"/>
      <sheetName val="Structure_Bills_Qty37"/>
      <sheetName val="Builtup_Area37"/>
      <sheetName val="MASTER_RATE_ANALYSIS37"/>
      <sheetName val="Cop_-VGN37"/>
      <sheetName val="Pipe_Supports37"/>
      <sheetName val="MN_T_B_37"/>
      <sheetName val="BOQ_Direct_selling_cost37"/>
      <sheetName val="Stress_Calculation37"/>
      <sheetName val="IO_List37"/>
      <sheetName val="TBAL9697_-group_wise__sdpl37"/>
      <sheetName val="factor_sheet12"/>
      <sheetName val="Exp_37"/>
      <sheetName val="INDIGINEOUS_ITEMS_37"/>
      <sheetName val="E_&amp;_R37"/>
      <sheetName val="Load_Details(B1)37"/>
      <sheetName val="Break_Dw37"/>
      <sheetName val="SPT_vs_PHI37"/>
      <sheetName val="Civil_Boq37"/>
      <sheetName val="PA-_Consutant_37"/>
      <sheetName val="Debits_as_on_12_04_0837"/>
      <sheetName val="Sheet3_(2)37"/>
      <sheetName val="INDORAMA_Group_June_0237"/>
      <sheetName val="PART-I_(2)29"/>
      <sheetName val="final_abstract29"/>
      <sheetName val="Basement_Budget28"/>
      <sheetName val="Rate_analysis28"/>
      <sheetName val="Fee_Rate_Summary28"/>
      <sheetName val="Materials_Cost28"/>
      <sheetName val="10__&amp;_11__Rate_Code_&amp;_BQ28"/>
      <sheetName val="Break_up_Sheet28"/>
      <sheetName val="B_&amp;_C_-_M_-_ccp28"/>
      <sheetName val="RES_STEEL_TO28"/>
      <sheetName val="RMZ_Summary28"/>
      <sheetName val="Materials_28"/>
      <sheetName val="Field_Values28"/>
      <sheetName val="Fin_Sum28"/>
      <sheetName val="Fill_this_out_first___28"/>
      <sheetName val="Site_Dev_BOQ28"/>
      <sheetName val="Staff_Forecast_spread28"/>
      <sheetName val="Structure_Bills_Qty28"/>
      <sheetName val="Builtup_Area28"/>
      <sheetName val="MASTER_RATE_ANALYSIS28"/>
      <sheetName val="Cop_-VGN28"/>
      <sheetName val="Pipe_Supports28"/>
      <sheetName val="MN_T_B_28"/>
      <sheetName val="BOQ_Direct_selling_cost28"/>
      <sheetName val="Stress_Calculation28"/>
      <sheetName val="IO_List28"/>
      <sheetName val="TBAL9697_-group_wise__sdpl28"/>
      <sheetName val="factor_sheet4"/>
      <sheetName val="Exp_28"/>
      <sheetName val="INDIGINEOUS_ITEMS_28"/>
      <sheetName val="E_&amp;_R28"/>
      <sheetName val="Load_Details(B1)28"/>
      <sheetName val="Break_Dw28"/>
      <sheetName val="SPT_vs_PHI28"/>
      <sheetName val="Civil_Boq28"/>
      <sheetName val="PA-_Consutant_28"/>
      <sheetName val="Debits_as_on_12_04_0828"/>
      <sheetName val="Sheet3_(2)28"/>
      <sheetName val="INDORAMA_Group_June_0228"/>
      <sheetName val="PART-I_(2)30"/>
      <sheetName val="final_abstract30"/>
      <sheetName val="Basement_Budget29"/>
      <sheetName val="Rate_analysis29"/>
      <sheetName val="Fee_Rate_Summary29"/>
      <sheetName val="Materials_Cost29"/>
      <sheetName val="10__&amp;_11__Rate_Code_&amp;_BQ29"/>
      <sheetName val="Break_up_Sheet29"/>
      <sheetName val="B_&amp;_C_-_M_-_ccp29"/>
      <sheetName val="RES_STEEL_TO29"/>
      <sheetName val="RMZ_Summary29"/>
      <sheetName val="Materials_29"/>
      <sheetName val="Field_Values29"/>
      <sheetName val="Fin_Sum29"/>
      <sheetName val="Fill_this_out_first___29"/>
      <sheetName val="Site_Dev_BOQ29"/>
      <sheetName val="Staff_Forecast_spread29"/>
      <sheetName val="Structure_Bills_Qty29"/>
      <sheetName val="Builtup_Area29"/>
      <sheetName val="MASTER_RATE_ANALYSIS29"/>
      <sheetName val="Cop_-VGN29"/>
      <sheetName val="Pipe_Supports29"/>
      <sheetName val="MN_T_B_29"/>
      <sheetName val="BOQ_Direct_selling_cost29"/>
      <sheetName val="Stress_Calculation29"/>
      <sheetName val="IO_List29"/>
      <sheetName val="TBAL9697_-group_wise__sdpl29"/>
      <sheetName val="factor_sheet5"/>
      <sheetName val="Exp_29"/>
      <sheetName val="INDIGINEOUS_ITEMS_29"/>
      <sheetName val="E_&amp;_R29"/>
      <sheetName val="Load_Details(B1)29"/>
      <sheetName val="Break_Dw29"/>
      <sheetName val="SPT_vs_PHI29"/>
      <sheetName val="Civil_Boq29"/>
      <sheetName val="PA-_Consutant_29"/>
      <sheetName val="Debits_as_on_12_04_0829"/>
      <sheetName val="Sheet3_(2)29"/>
      <sheetName val="INDORAMA_Group_June_0229"/>
      <sheetName val="PART-I_(2)31"/>
      <sheetName val="final_abstract31"/>
      <sheetName val="Basement_Budget30"/>
      <sheetName val="Rate_analysis30"/>
      <sheetName val="Fee_Rate_Summary30"/>
      <sheetName val="Materials_Cost30"/>
      <sheetName val="10__&amp;_11__Rate_Code_&amp;_BQ30"/>
      <sheetName val="Break_up_Sheet30"/>
      <sheetName val="B_&amp;_C_-_M_-_ccp30"/>
      <sheetName val="RES_STEEL_TO30"/>
      <sheetName val="RMZ_Summary30"/>
      <sheetName val="Materials_30"/>
      <sheetName val="Field_Values30"/>
      <sheetName val="Fin_Sum30"/>
      <sheetName val="Fill_this_out_first___30"/>
      <sheetName val="Site_Dev_BOQ30"/>
      <sheetName val="Staff_Forecast_spread30"/>
      <sheetName val="Structure_Bills_Qty30"/>
      <sheetName val="Builtup_Area30"/>
      <sheetName val="MASTER_RATE_ANALYSIS30"/>
      <sheetName val="Cop_-VGN30"/>
      <sheetName val="Pipe_Supports30"/>
      <sheetName val="MN_T_B_30"/>
      <sheetName val="BOQ_Direct_selling_cost30"/>
      <sheetName val="Stress_Calculation30"/>
      <sheetName val="IO_List30"/>
      <sheetName val="TBAL9697_-group_wise__sdpl30"/>
      <sheetName val="factor_sheet6"/>
      <sheetName val="Exp_30"/>
      <sheetName val="INDIGINEOUS_ITEMS_30"/>
      <sheetName val="E_&amp;_R30"/>
      <sheetName val="Load_Details(B1)30"/>
      <sheetName val="Break_Dw30"/>
      <sheetName val="SPT_vs_PHI30"/>
      <sheetName val="Civil_Boq30"/>
      <sheetName val="PA-_Consutant_30"/>
      <sheetName val="Debits_as_on_12_04_0830"/>
      <sheetName val="Sheet3_(2)30"/>
      <sheetName val="INDORAMA_Group_June_0230"/>
      <sheetName val="PART-I_(2)32"/>
      <sheetName val="final_abstract32"/>
      <sheetName val="Basement_Budget31"/>
      <sheetName val="Rate_analysis31"/>
      <sheetName val="Fee_Rate_Summary31"/>
      <sheetName val="Materials_Cost31"/>
      <sheetName val="10__&amp;_11__Rate_Code_&amp;_BQ31"/>
      <sheetName val="Break_up_Sheet31"/>
      <sheetName val="B_&amp;_C_-_M_-_ccp31"/>
      <sheetName val="RES_STEEL_TO31"/>
      <sheetName val="RMZ_Summary31"/>
      <sheetName val="Materials_31"/>
      <sheetName val="Field_Values31"/>
      <sheetName val="Fin_Sum31"/>
      <sheetName val="Fill_this_out_first___31"/>
      <sheetName val="Site_Dev_BOQ31"/>
      <sheetName val="Staff_Forecast_spread31"/>
      <sheetName val="Structure_Bills_Qty31"/>
      <sheetName val="Builtup_Area31"/>
      <sheetName val="MASTER_RATE_ANALYSIS31"/>
      <sheetName val="Cop_-VGN31"/>
      <sheetName val="Pipe_Supports31"/>
      <sheetName val="MN_T_B_31"/>
      <sheetName val="BOQ_Direct_selling_cost31"/>
      <sheetName val="Stress_Calculation31"/>
      <sheetName val="IO_List31"/>
      <sheetName val="TBAL9697_-group_wise__sdpl31"/>
      <sheetName val="factor_sheet7"/>
      <sheetName val="Exp_31"/>
      <sheetName val="INDIGINEOUS_ITEMS_31"/>
      <sheetName val="E_&amp;_R31"/>
      <sheetName val="Load_Details(B1)31"/>
      <sheetName val="Break_Dw31"/>
      <sheetName val="SPT_vs_PHI31"/>
      <sheetName val="Civil_Boq31"/>
      <sheetName val="PA-_Consutant_31"/>
      <sheetName val="Debits_as_on_12_04_0831"/>
      <sheetName val="Sheet3_(2)31"/>
      <sheetName val="INDORAMA_Group_June_0231"/>
      <sheetName val="PART-I_(2)34"/>
      <sheetName val="final_abstract34"/>
      <sheetName val="Basement_Budget33"/>
      <sheetName val="Rate_analysis33"/>
      <sheetName val="Fee_Rate_Summary33"/>
      <sheetName val="Materials_Cost33"/>
      <sheetName val="10__&amp;_11__Rate_Code_&amp;_BQ33"/>
      <sheetName val="Break_up_Sheet33"/>
      <sheetName val="B_&amp;_C_-_M_-_ccp33"/>
      <sheetName val="RES_STEEL_TO33"/>
      <sheetName val="RMZ_Summary33"/>
      <sheetName val="Materials_33"/>
      <sheetName val="Field_Values33"/>
      <sheetName val="Fin_Sum33"/>
      <sheetName val="Fill_this_out_first___33"/>
      <sheetName val="Site_Dev_BOQ33"/>
      <sheetName val="Staff_Forecast_spread33"/>
      <sheetName val="Structure_Bills_Qty33"/>
      <sheetName val="Builtup_Area33"/>
      <sheetName val="MASTER_RATE_ANALYSIS33"/>
      <sheetName val="Cop_-VGN33"/>
      <sheetName val="Pipe_Supports33"/>
      <sheetName val="MN_T_B_33"/>
      <sheetName val="BOQ_Direct_selling_cost33"/>
      <sheetName val="Stress_Calculation33"/>
      <sheetName val="IO_List33"/>
      <sheetName val="TBAL9697_-group_wise__sdpl33"/>
      <sheetName val="Exp_33"/>
      <sheetName val="INDIGINEOUS_ITEMS_33"/>
      <sheetName val="E_&amp;_R33"/>
      <sheetName val="Load_Details(B1)33"/>
      <sheetName val="Break_Dw33"/>
      <sheetName val="SPT_vs_PHI33"/>
      <sheetName val="Civil_Boq33"/>
      <sheetName val="PA-_Consutant_33"/>
      <sheetName val="Debits_as_on_12_04_0833"/>
      <sheetName val="Sheet3_(2)33"/>
      <sheetName val="INDORAMA_Group_June_0233"/>
      <sheetName val="PART-I_(2)33"/>
      <sheetName val="final_abstract33"/>
      <sheetName val="Basement_Budget32"/>
      <sheetName val="Rate_analysis32"/>
      <sheetName val="Fee_Rate_Summary32"/>
      <sheetName val="Materials_Cost32"/>
      <sheetName val="10__&amp;_11__Rate_Code_&amp;_BQ32"/>
      <sheetName val="Break_up_Sheet32"/>
      <sheetName val="B_&amp;_C_-_M_-_ccp32"/>
      <sheetName val="RES_STEEL_TO32"/>
      <sheetName val="RMZ_Summary32"/>
      <sheetName val="Materials_32"/>
      <sheetName val="Field_Values32"/>
      <sheetName val="Fin_Sum32"/>
      <sheetName val="Fill_this_out_first___32"/>
      <sheetName val="Site_Dev_BOQ32"/>
      <sheetName val="Staff_Forecast_spread32"/>
      <sheetName val="Structure_Bills_Qty32"/>
      <sheetName val="Builtup_Area32"/>
      <sheetName val="MASTER_RATE_ANALYSIS32"/>
      <sheetName val="Cop_-VGN32"/>
      <sheetName val="Pipe_Supports32"/>
      <sheetName val="MN_T_B_32"/>
      <sheetName val="BOQ_Direct_selling_cost32"/>
      <sheetName val="Stress_Calculation32"/>
      <sheetName val="IO_List32"/>
      <sheetName val="TBAL9697_-group_wise__sdpl32"/>
      <sheetName val="factor_sheet8"/>
      <sheetName val="Exp_32"/>
      <sheetName val="INDIGINEOUS_ITEMS_32"/>
      <sheetName val="E_&amp;_R32"/>
      <sheetName val="Load_Details(B1)32"/>
      <sheetName val="Break_Dw32"/>
      <sheetName val="SPT_vs_PHI32"/>
      <sheetName val="Civil_Boq32"/>
      <sheetName val="PA-_Consutant_32"/>
      <sheetName val="Debits_as_on_12_04_0832"/>
      <sheetName val="Sheet3_(2)32"/>
      <sheetName val="INDORAMA_Group_June_0232"/>
      <sheetName val="PART-I_(2)35"/>
      <sheetName val="final_abstract35"/>
      <sheetName val="Basement_Budget34"/>
      <sheetName val="Rate_analysis34"/>
      <sheetName val="Fee_Rate_Summary34"/>
      <sheetName val="Materials_Cost34"/>
      <sheetName val="10__&amp;_11__Rate_Code_&amp;_BQ34"/>
      <sheetName val="Break_up_Sheet34"/>
      <sheetName val="B_&amp;_C_-_M_-_ccp34"/>
      <sheetName val="RES_STEEL_TO34"/>
      <sheetName val="RMZ_Summary34"/>
      <sheetName val="Materials_34"/>
      <sheetName val="Field_Values34"/>
      <sheetName val="Fin_Sum34"/>
      <sheetName val="Fill_this_out_first___34"/>
      <sheetName val="Site_Dev_BOQ34"/>
      <sheetName val="Staff_Forecast_spread34"/>
      <sheetName val="Structure_Bills_Qty34"/>
      <sheetName val="Builtup_Area34"/>
      <sheetName val="MASTER_RATE_ANALYSIS34"/>
      <sheetName val="Cop_-VGN34"/>
      <sheetName val="Pipe_Supports34"/>
      <sheetName val="MN_T_B_34"/>
      <sheetName val="BOQ_Direct_selling_cost34"/>
      <sheetName val="Stress_Calculation34"/>
      <sheetName val="IO_List34"/>
      <sheetName val="TBAL9697_-group_wise__sdpl34"/>
      <sheetName val="factor_sheet9"/>
      <sheetName val="Exp_34"/>
      <sheetName val="INDIGINEOUS_ITEMS_34"/>
      <sheetName val="E_&amp;_R34"/>
      <sheetName val="Load_Details(B1)34"/>
      <sheetName val="Break_Dw34"/>
      <sheetName val="SPT_vs_PHI34"/>
      <sheetName val="Civil_Boq34"/>
      <sheetName val="PA-_Consutant_34"/>
      <sheetName val="Debits_as_on_12_04_0834"/>
      <sheetName val="Sheet3_(2)34"/>
      <sheetName val="INDORAMA_Group_June_0234"/>
      <sheetName val="PART-I_(2)36"/>
      <sheetName val="final_abstract36"/>
      <sheetName val="Basement_Budget35"/>
      <sheetName val="Rate_analysis35"/>
      <sheetName val="Fee_Rate_Summary35"/>
      <sheetName val="Materials_Cost35"/>
      <sheetName val="10__&amp;_11__Rate_Code_&amp;_BQ35"/>
      <sheetName val="Break_up_Sheet35"/>
      <sheetName val="B_&amp;_C_-_M_-_ccp35"/>
      <sheetName val="RES_STEEL_TO35"/>
      <sheetName val="RMZ_Summary35"/>
      <sheetName val="Materials_35"/>
      <sheetName val="Field_Values35"/>
      <sheetName val="Fin_Sum35"/>
      <sheetName val="Fill_this_out_first___35"/>
      <sheetName val="Site_Dev_BOQ35"/>
      <sheetName val="Staff_Forecast_spread35"/>
      <sheetName val="Structure_Bills_Qty35"/>
      <sheetName val="Builtup_Area35"/>
      <sheetName val="MASTER_RATE_ANALYSIS35"/>
      <sheetName val="Cop_-VGN35"/>
      <sheetName val="Pipe_Supports35"/>
      <sheetName val="MN_T_B_35"/>
      <sheetName val="BOQ_Direct_selling_cost35"/>
      <sheetName val="Stress_Calculation35"/>
      <sheetName val="IO_List35"/>
      <sheetName val="TBAL9697_-group_wise__sdpl35"/>
      <sheetName val="factor_sheet10"/>
      <sheetName val="Exp_35"/>
      <sheetName val="INDIGINEOUS_ITEMS_35"/>
      <sheetName val="E_&amp;_R35"/>
      <sheetName val="Load_Details(B1)35"/>
      <sheetName val="Break_Dw35"/>
      <sheetName val="SPT_vs_PHI35"/>
      <sheetName val="Civil_Boq35"/>
      <sheetName val="PA-_Consutant_35"/>
      <sheetName val="Debits_as_on_12_04_0835"/>
      <sheetName val="Sheet3_(2)35"/>
      <sheetName val="INDORAMA_Group_June_0235"/>
      <sheetName val="PART-I_(2)37"/>
      <sheetName val="final_abstract37"/>
      <sheetName val="Basement_Budget36"/>
      <sheetName val="Rate_analysis36"/>
      <sheetName val="Fee_Rate_Summary36"/>
      <sheetName val="Materials_Cost36"/>
      <sheetName val="10__&amp;_11__Rate_Code_&amp;_BQ36"/>
      <sheetName val="Break_up_Sheet36"/>
      <sheetName val="B_&amp;_C_-_M_-_ccp36"/>
      <sheetName val="RES_STEEL_TO36"/>
      <sheetName val="RMZ_Summary36"/>
      <sheetName val="Materials_36"/>
      <sheetName val="Field_Values36"/>
      <sheetName val="Fin_Sum36"/>
      <sheetName val="Fill_this_out_first___36"/>
      <sheetName val="Site_Dev_BOQ36"/>
      <sheetName val="Staff_Forecast_spread36"/>
      <sheetName val="Structure_Bills_Qty36"/>
      <sheetName val="Builtup_Area36"/>
      <sheetName val="MASTER_RATE_ANALYSIS36"/>
      <sheetName val="Cop_-VGN36"/>
      <sheetName val="Pipe_Supports36"/>
      <sheetName val="MN_T_B_36"/>
      <sheetName val="BOQ_Direct_selling_cost36"/>
      <sheetName val="Stress_Calculation36"/>
      <sheetName val="IO_List36"/>
      <sheetName val="TBAL9697_-group_wise__sdpl36"/>
      <sheetName val="factor_sheet11"/>
      <sheetName val="Exp_36"/>
      <sheetName val="INDIGINEOUS_ITEMS_36"/>
      <sheetName val="E_&amp;_R36"/>
      <sheetName val="Load_Details(B1)36"/>
      <sheetName val="Break_Dw36"/>
      <sheetName val="SPT_vs_PHI36"/>
      <sheetName val="Civil_Boq36"/>
      <sheetName val="PA-_Consutant_36"/>
      <sheetName val="Debits_as_on_12_04_0836"/>
      <sheetName val="Sheet3_(2)36"/>
      <sheetName val="INDORAMA_Group_June_0236"/>
      <sheetName val="PART-I_(2)44"/>
      <sheetName val="final_abstract44"/>
      <sheetName val="Basement_Budget43"/>
      <sheetName val="Rate_analysis43"/>
      <sheetName val="Fee_Rate_Summary43"/>
      <sheetName val="Materials_Cost43"/>
      <sheetName val="10__&amp;_11__Rate_Code_&amp;_BQ43"/>
      <sheetName val="Break_up_Sheet43"/>
      <sheetName val="B_&amp;_C_-_M_-_ccp43"/>
      <sheetName val="RES_STEEL_TO43"/>
      <sheetName val="RMZ_Summary43"/>
      <sheetName val="Materials_43"/>
      <sheetName val="Field_Values43"/>
      <sheetName val="Fin_Sum43"/>
      <sheetName val="Fill_this_out_first___43"/>
      <sheetName val="Site_Dev_BOQ43"/>
      <sheetName val="Staff_Forecast_spread43"/>
      <sheetName val="Structure_Bills_Qty43"/>
      <sheetName val="Builtup_Area43"/>
      <sheetName val="MASTER_RATE_ANALYSIS43"/>
      <sheetName val="Cop_-VGN43"/>
      <sheetName val="Pipe_Supports43"/>
      <sheetName val="MN_T_B_43"/>
      <sheetName val="BOQ_Direct_selling_cost43"/>
      <sheetName val="Stress_Calculation43"/>
      <sheetName val="IO_List43"/>
      <sheetName val="TBAL9697_-group_wise__sdpl43"/>
      <sheetName val="factor_sheet16"/>
      <sheetName val="Exp_43"/>
      <sheetName val="INDIGINEOUS_ITEMS_43"/>
      <sheetName val="E_&amp;_R43"/>
      <sheetName val="Load_Details(B1)43"/>
      <sheetName val="Break_Dw43"/>
      <sheetName val="SPT_vs_PHI43"/>
      <sheetName val="Civil_Boq43"/>
      <sheetName val="PA-_Consutant_43"/>
      <sheetName val="Debits_as_on_12_04_0843"/>
      <sheetName val="Sheet3_(2)43"/>
      <sheetName val="INDORAMA_Group_June_0243"/>
      <sheetName val="PART-I_(2)39"/>
      <sheetName val="final_abstract39"/>
      <sheetName val="Basement_Budget38"/>
      <sheetName val="Rate_analysis38"/>
      <sheetName val="Fee_Rate_Summary38"/>
      <sheetName val="Materials_Cost38"/>
      <sheetName val="10__&amp;_11__Rate_Code_&amp;_BQ38"/>
      <sheetName val="Break_up_Sheet38"/>
      <sheetName val="B_&amp;_C_-_M_-_ccp38"/>
      <sheetName val="RES_STEEL_TO38"/>
      <sheetName val="RMZ_Summary38"/>
      <sheetName val="Materials_38"/>
      <sheetName val="Field_Values38"/>
      <sheetName val="Fin_Sum38"/>
      <sheetName val="Fill_this_out_first___38"/>
      <sheetName val="Site_Dev_BOQ38"/>
      <sheetName val="Staff_Forecast_spread38"/>
      <sheetName val="Structure_Bills_Qty38"/>
      <sheetName val="Builtup_Area38"/>
      <sheetName val="MASTER_RATE_ANALYSIS38"/>
      <sheetName val="Cop_-VGN38"/>
      <sheetName val="Pipe_Supports38"/>
      <sheetName val="MN_T_B_38"/>
      <sheetName val="BOQ_Direct_selling_cost38"/>
      <sheetName val="Stress_Calculation38"/>
      <sheetName val="IO_List38"/>
      <sheetName val="TBAL9697_-group_wise__sdpl38"/>
      <sheetName val="Exp_38"/>
      <sheetName val="INDIGINEOUS_ITEMS_38"/>
      <sheetName val="E_&amp;_R38"/>
      <sheetName val="Load_Details(B1)38"/>
      <sheetName val="Break_Dw38"/>
      <sheetName val="SPT_vs_PHI38"/>
      <sheetName val="Civil_Boq38"/>
      <sheetName val="PA-_Consutant_38"/>
      <sheetName val="Debits_as_on_12_04_0838"/>
      <sheetName val="Sheet3_(2)38"/>
      <sheetName val="INDORAMA_Group_June_0238"/>
      <sheetName val="PART-I_(2)40"/>
      <sheetName val="final_abstract40"/>
      <sheetName val="Basement_Budget39"/>
      <sheetName val="Rate_analysis39"/>
      <sheetName val="Fee_Rate_Summary39"/>
      <sheetName val="Materials_Cost39"/>
      <sheetName val="10__&amp;_11__Rate_Code_&amp;_BQ39"/>
      <sheetName val="Break_up_Sheet39"/>
      <sheetName val="B_&amp;_C_-_M_-_ccp39"/>
      <sheetName val="RES_STEEL_TO39"/>
      <sheetName val="RMZ_Summary39"/>
      <sheetName val="Materials_39"/>
      <sheetName val="Field_Values39"/>
      <sheetName val="Fin_Sum39"/>
      <sheetName val="Fill_this_out_first___39"/>
      <sheetName val="Site_Dev_BOQ39"/>
      <sheetName val="Staff_Forecast_spread39"/>
      <sheetName val="Structure_Bills_Qty39"/>
      <sheetName val="Builtup_Area39"/>
      <sheetName val="MASTER_RATE_ANALYSIS39"/>
      <sheetName val="Cop_-VGN39"/>
      <sheetName val="Pipe_Supports39"/>
      <sheetName val="MN_T_B_39"/>
      <sheetName val="BOQ_Direct_selling_cost39"/>
      <sheetName val="Stress_Calculation39"/>
      <sheetName val="IO_List39"/>
      <sheetName val="TBAL9697_-group_wise__sdpl39"/>
      <sheetName val="Exp_39"/>
      <sheetName val="INDIGINEOUS_ITEMS_39"/>
      <sheetName val="E_&amp;_R39"/>
      <sheetName val="Load_Details(B1)39"/>
      <sheetName val="Break_Dw39"/>
      <sheetName val="SPT_vs_PHI39"/>
      <sheetName val="Civil_Boq39"/>
      <sheetName val="PA-_Consutant_39"/>
      <sheetName val="Debits_as_on_12_04_0839"/>
      <sheetName val="Sheet3_(2)39"/>
      <sheetName val="INDORAMA_Group_June_0239"/>
      <sheetName val="PART-I_(2)42"/>
      <sheetName val="final_abstract42"/>
      <sheetName val="Basement_Budget41"/>
      <sheetName val="Rate_analysis41"/>
      <sheetName val="Fee_Rate_Summary41"/>
      <sheetName val="Materials_Cost41"/>
      <sheetName val="10__&amp;_11__Rate_Code_&amp;_BQ41"/>
      <sheetName val="Break_up_Sheet41"/>
      <sheetName val="B_&amp;_C_-_M_-_ccp41"/>
      <sheetName val="RES_STEEL_TO41"/>
      <sheetName val="RMZ_Summary41"/>
      <sheetName val="Materials_41"/>
      <sheetName val="Field_Values41"/>
      <sheetName val="Fin_Sum41"/>
      <sheetName val="Fill_this_out_first___41"/>
      <sheetName val="Site_Dev_BOQ41"/>
      <sheetName val="Staff_Forecast_spread41"/>
      <sheetName val="Structure_Bills_Qty41"/>
      <sheetName val="Builtup_Area41"/>
      <sheetName val="MASTER_RATE_ANALYSIS41"/>
      <sheetName val="Cop_-VGN41"/>
      <sheetName val="Pipe_Supports41"/>
      <sheetName val="MN_T_B_41"/>
      <sheetName val="BOQ_Direct_selling_cost41"/>
      <sheetName val="Stress_Calculation41"/>
      <sheetName val="IO_List41"/>
      <sheetName val="TBAL9697_-group_wise__sdpl41"/>
      <sheetName val="factor_sheet14"/>
      <sheetName val="Exp_41"/>
      <sheetName val="INDIGINEOUS_ITEMS_41"/>
      <sheetName val="E_&amp;_R41"/>
      <sheetName val="Load_Details(B1)41"/>
      <sheetName val="Break_Dw41"/>
      <sheetName val="SPT_vs_PHI41"/>
      <sheetName val="Civil_Boq41"/>
      <sheetName val="PA-_Consutant_41"/>
      <sheetName val="Debits_as_on_12_04_0841"/>
      <sheetName val="Sheet3_(2)41"/>
      <sheetName val="INDORAMA_Group_June_0241"/>
      <sheetName val="PART-I_(2)41"/>
      <sheetName val="final_abstract41"/>
      <sheetName val="Basement_Budget40"/>
      <sheetName val="Rate_analysis40"/>
      <sheetName val="Fee_Rate_Summary40"/>
      <sheetName val="Materials_Cost40"/>
      <sheetName val="10__&amp;_11__Rate_Code_&amp;_BQ40"/>
      <sheetName val="Break_up_Sheet40"/>
      <sheetName val="B_&amp;_C_-_M_-_ccp40"/>
      <sheetName val="RES_STEEL_TO40"/>
      <sheetName val="RMZ_Summary40"/>
      <sheetName val="Materials_40"/>
      <sheetName val="Field_Values40"/>
      <sheetName val="Fin_Sum40"/>
      <sheetName val="Fill_this_out_first___40"/>
      <sheetName val="Site_Dev_BOQ40"/>
      <sheetName val="Staff_Forecast_spread40"/>
      <sheetName val="Structure_Bills_Qty40"/>
      <sheetName val="Builtup_Area40"/>
      <sheetName val="MASTER_RATE_ANALYSIS40"/>
      <sheetName val="Cop_-VGN40"/>
      <sheetName val="Pipe_Supports40"/>
      <sheetName val="MN_T_B_40"/>
      <sheetName val="BOQ_Direct_selling_cost40"/>
      <sheetName val="Stress_Calculation40"/>
      <sheetName val="IO_List40"/>
      <sheetName val="TBAL9697_-group_wise__sdpl40"/>
      <sheetName val="factor_sheet13"/>
      <sheetName val="Exp_40"/>
      <sheetName val="INDIGINEOUS_ITEMS_40"/>
      <sheetName val="E_&amp;_R40"/>
      <sheetName val="Load_Details(B1)40"/>
      <sheetName val="Break_Dw40"/>
      <sheetName val="SPT_vs_PHI40"/>
      <sheetName val="Civil_Boq40"/>
      <sheetName val="PA-_Consutant_40"/>
      <sheetName val="Debits_as_on_12_04_0840"/>
      <sheetName val="Sheet3_(2)40"/>
      <sheetName val="INDORAMA_Group_June_0240"/>
      <sheetName val="PART-I_(2)43"/>
      <sheetName val="final_abstract43"/>
      <sheetName val="Basement_Budget42"/>
      <sheetName val="Rate_analysis42"/>
      <sheetName val="Fee_Rate_Summary42"/>
      <sheetName val="Materials_Cost42"/>
      <sheetName val="10__&amp;_11__Rate_Code_&amp;_BQ42"/>
      <sheetName val="Break_up_Sheet42"/>
      <sheetName val="B_&amp;_C_-_M_-_ccp42"/>
      <sheetName val="RES_STEEL_TO42"/>
      <sheetName val="RMZ_Summary42"/>
      <sheetName val="Materials_42"/>
      <sheetName val="Field_Values42"/>
      <sheetName val="Fin_Sum42"/>
      <sheetName val="Fill_this_out_first___42"/>
      <sheetName val="Site_Dev_BOQ42"/>
      <sheetName val="Staff_Forecast_spread42"/>
      <sheetName val="Structure_Bills_Qty42"/>
      <sheetName val="Builtup_Area42"/>
      <sheetName val="MASTER_RATE_ANALYSIS42"/>
      <sheetName val="Cop_-VGN42"/>
      <sheetName val="Pipe_Supports42"/>
      <sheetName val="MN_T_B_42"/>
      <sheetName val="BOQ_Direct_selling_cost42"/>
      <sheetName val="Stress_Calculation42"/>
      <sheetName val="IO_List42"/>
      <sheetName val="TBAL9697_-group_wise__sdpl42"/>
      <sheetName val="factor_sheet15"/>
      <sheetName val="Exp_42"/>
      <sheetName val="INDIGINEOUS_ITEMS_42"/>
      <sheetName val="E_&amp;_R42"/>
      <sheetName val="Load_Details(B1)42"/>
      <sheetName val="Break_Dw42"/>
      <sheetName val="SPT_vs_PHI42"/>
      <sheetName val="Civil_Boq42"/>
      <sheetName val="PA-_Consutant_42"/>
      <sheetName val="Debits_as_on_12_04_0842"/>
      <sheetName val="Sheet3_(2)42"/>
      <sheetName val="INDORAMA_Group_June_0242"/>
      <sheetName val="PART-I_(2)45"/>
      <sheetName val="final_abstract45"/>
      <sheetName val="Basement_Budget44"/>
      <sheetName val="Rate_analysis44"/>
      <sheetName val="Fee_Rate_Summary44"/>
      <sheetName val="Materials_Cost44"/>
      <sheetName val="10__&amp;_11__Rate_Code_&amp;_BQ44"/>
      <sheetName val="Break_up_Sheet44"/>
      <sheetName val="B_&amp;_C_-_M_-_ccp44"/>
      <sheetName val="RES_STEEL_TO44"/>
      <sheetName val="RMZ_Summary44"/>
      <sheetName val="Materials_44"/>
      <sheetName val="Field_Values44"/>
      <sheetName val="Fin_Sum44"/>
      <sheetName val="Fill_this_out_first___44"/>
      <sheetName val="Site_Dev_BOQ44"/>
      <sheetName val="Staff_Forecast_spread44"/>
      <sheetName val="Structure_Bills_Qty44"/>
      <sheetName val="Builtup_Area44"/>
      <sheetName val="MASTER_RATE_ANALYSIS44"/>
      <sheetName val="Cop_-VGN44"/>
      <sheetName val="Pipe_Supports44"/>
      <sheetName val="MN_T_B_44"/>
      <sheetName val="BOQ_Direct_selling_cost44"/>
      <sheetName val="Stress_Calculation44"/>
      <sheetName val="IO_List44"/>
      <sheetName val="TBAL9697_-group_wise__sdpl44"/>
      <sheetName val="factor_sheet17"/>
      <sheetName val="Exp_44"/>
      <sheetName val="INDIGINEOUS_ITEMS_44"/>
      <sheetName val="E_&amp;_R44"/>
      <sheetName val="Load_Details(B1)44"/>
      <sheetName val="Break_Dw44"/>
      <sheetName val="SPT_vs_PHI44"/>
      <sheetName val="Civil_Boq44"/>
      <sheetName val="PA-_Consutant_44"/>
      <sheetName val="Debits_as_on_12_04_0844"/>
      <sheetName val="Sheet3_(2)44"/>
      <sheetName val="INDORAMA_Group_June_0244"/>
      <sheetName val="PART-I_(2)58"/>
      <sheetName val="final_abstract58"/>
      <sheetName val="Basement_Budget57"/>
      <sheetName val="Rate_analysis57"/>
      <sheetName val="Fee_Rate_Summary57"/>
      <sheetName val="Materials_Cost57"/>
      <sheetName val="10__&amp;_11__Rate_Code_&amp;_BQ57"/>
      <sheetName val="Break_up_Sheet57"/>
      <sheetName val="B_&amp;_C_-_M_-_ccp57"/>
      <sheetName val="RES_STEEL_TO57"/>
      <sheetName val="RMZ_Summary57"/>
      <sheetName val="Materials_57"/>
      <sheetName val="Field_Values57"/>
      <sheetName val="Fin_Sum57"/>
      <sheetName val="Fill_this_out_first___57"/>
      <sheetName val="Site_Dev_BOQ57"/>
      <sheetName val="Staff_Forecast_spread57"/>
      <sheetName val="Structure_Bills_Qty57"/>
      <sheetName val="Builtup_Area57"/>
      <sheetName val="MASTER_RATE_ANALYSIS57"/>
      <sheetName val="Cop_-VGN57"/>
      <sheetName val="Pipe_Supports57"/>
      <sheetName val="MN_T_B_57"/>
      <sheetName val="BOQ_Direct_selling_cost57"/>
      <sheetName val="Stress_Calculation57"/>
      <sheetName val="IO_List57"/>
      <sheetName val="TBAL9697_-group_wise__sdpl57"/>
      <sheetName val="factor_sheet30"/>
      <sheetName val="Exp_57"/>
      <sheetName val="INDIGINEOUS_ITEMS_57"/>
      <sheetName val="E_&amp;_R57"/>
      <sheetName val="Load_Details(B1)57"/>
      <sheetName val="Break_Dw57"/>
      <sheetName val="SPT_vs_PHI57"/>
      <sheetName val="Civil_Boq57"/>
      <sheetName val="PA-_Consutant_57"/>
      <sheetName val="Debits_as_on_12_04_0857"/>
      <sheetName val="Sheet3_(2)57"/>
      <sheetName val="INDORAMA_Group_June_0257"/>
      <sheetName val="PART-I_(2)46"/>
      <sheetName val="final_abstract46"/>
      <sheetName val="Basement_Budget45"/>
      <sheetName val="Rate_analysis45"/>
      <sheetName val="Fee_Rate_Summary45"/>
      <sheetName val="Materials_Cost45"/>
      <sheetName val="10__&amp;_11__Rate_Code_&amp;_BQ45"/>
      <sheetName val="Break_up_Sheet45"/>
      <sheetName val="B_&amp;_C_-_M_-_ccp45"/>
      <sheetName val="RES_STEEL_TO45"/>
      <sheetName val="RMZ_Summary45"/>
      <sheetName val="Materials_45"/>
      <sheetName val="Field_Values45"/>
      <sheetName val="Fin_Sum45"/>
      <sheetName val="Fill_this_out_first___45"/>
      <sheetName val="Site_Dev_BOQ45"/>
      <sheetName val="Staff_Forecast_spread45"/>
      <sheetName val="Structure_Bills_Qty45"/>
      <sheetName val="Builtup_Area45"/>
      <sheetName val="MASTER_RATE_ANALYSIS45"/>
      <sheetName val="Cop_-VGN45"/>
      <sheetName val="Pipe_Supports45"/>
      <sheetName val="MN_T_B_45"/>
      <sheetName val="BOQ_Direct_selling_cost45"/>
      <sheetName val="Stress_Calculation45"/>
      <sheetName val="IO_List45"/>
      <sheetName val="TBAL9697_-group_wise__sdpl45"/>
      <sheetName val="factor_sheet18"/>
      <sheetName val="Exp_45"/>
      <sheetName val="INDIGINEOUS_ITEMS_45"/>
      <sheetName val="E_&amp;_R45"/>
      <sheetName val="Load_Details(B1)45"/>
      <sheetName val="Break_Dw45"/>
      <sheetName val="SPT_vs_PHI45"/>
      <sheetName val="Civil_Boq45"/>
      <sheetName val="PA-_Consutant_45"/>
      <sheetName val="Debits_as_on_12_04_0845"/>
      <sheetName val="Sheet3_(2)45"/>
      <sheetName val="INDORAMA_Group_June_0245"/>
      <sheetName val="PART-I_(2)47"/>
      <sheetName val="final_abstract47"/>
      <sheetName val="Basement_Budget46"/>
      <sheetName val="Rate_analysis46"/>
      <sheetName val="Fee_Rate_Summary46"/>
      <sheetName val="Materials_Cost46"/>
      <sheetName val="10__&amp;_11__Rate_Code_&amp;_BQ46"/>
      <sheetName val="Break_up_Sheet46"/>
      <sheetName val="B_&amp;_C_-_M_-_ccp46"/>
      <sheetName val="RES_STEEL_TO46"/>
      <sheetName val="RMZ_Summary46"/>
      <sheetName val="Materials_46"/>
      <sheetName val="Field_Values46"/>
      <sheetName val="Fin_Sum46"/>
      <sheetName val="Fill_this_out_first___46"/>
      <sheetName val="Site_Dev_BOQ46"/>
      <sheetName val="Staff_Forecast_spread46"/>
      <sheetName val="Structure_Bills_Qty46"/>
      <sheetName val="Builtup_Area46"/>
      <sheetName val="MASTER_RATE_ANALYSIS46"/>
      <sheetName val="Cop_-VGN46"/>
      <sheetName val="Pipe_Supports46"/>
      <sheetName val="MN_T_B_46"/>
      <sheetName val="BOQ_Direct_selling_cost46"/>
      <sheetName val="Stress_Calculation46"/>
      <sheetName val="IO_List46"/>
      <sheetName val="TBAL9697_-group_wise__sdpl46"/>
      <sheetName val="factor_sheet19"/>
      <sheetName val="Exp_46"/>
      <sheetName val="INDIGINEOUS_ITEMS_46"/>
      <sheetName val="E_&amp;_R46"/>
      <sheetName val="Load_Details(B1)46"/>
      <sheetName val="Break_Dw46"/>
      <sheetName val="SPT_vs_PHI46"/>
      <sheetName val="Civil_Boq46"/>
      <sheetName val="PA-_Consutant_46"/>
      <sheetName val="Debits_as_on_12_04_0846"/>
      <sheetName val="Sheet3_(2)46"/>
      <sheetName val="INDORAMA_Group_June_0246"/>
      <sheetName val="PART-I_(2)50"/>
      <sheetName val="final_abstract50"/>
      <sheetName val="Basement_Budget49"/>
      <sheetName val="Rate_analysis49"/>
      <sheetName val="Fee_Rate_Summary49"/>
      <sheetName val="Materials_Cost49"/>
      <sheetName val="10__&amp;_11__Rate_Code_&amp;_BQ49"/>
      <sheetName val="Break_up_Sheet49"/>
      <sheetName val="B_&amp;_C_-_M_-_ccp49"/>
      <sheetName val="RES_STEEL_TO49"/>
      <sheetName val="RMZ_Summary49"/>
      <sheetName val="Materials_49"/>
      <sheetName val="Field_Values49"/>
      <sheetName val="Fin_Sum49"/>
      <sheetName val="Fill_this_out_first___49"/>
      <sheetName val="Site_Dev_BOQ49"/>
      <sheetName val="Staff_Forecast_spread49"/>
      <sheetName val="Structure_Bills_Qty49"/>
      <sheetName val="Builtup_Area49"/>
      <sheetName val="MASTER_RATE_ANALYSIS49"/>
      <sheetName val="Cop_-VGN49"/>
      <sheetName val="Pipe_Supports49"/>
      <sheetName val="MN_T_B_49"/>
      <sheetName val="BOQ_Direct_selling_cost49"/>
      <sheetName val="Stress_Calculation49"/>
      <sheetName val="IO_List49"/>
      <sheetName val="TBAL9697_-group_wise__sdpl49"/>
      <sheetName val="factor_sheet22"/>
      <sheetName val="Exp_49"/>
      <sheetName val="INDIGINEOUS_ITEMS_49"/>
      <sheetName val="E_&amp;_R49"/>
      <sheetName val="Load_Details(B1)49"/>
      <sheetName val="Break_Dw49"/>
      <sheetName val="SPT_vs_PHI49"/>
      <sheetName val="Civil_Boq49"/>
      <sheetName val="PA-_Consutant_49"/>
      <sheetName val="Debits_as_on_12_04_0849"/>
      <sheetName val="Sheet3_(2)49"/>
      <sheetName val="INDORAMA_Group_June_0249"/>
      <sheetName val="PART-I_(2)48"/>
      <sheetName val="final_abstract48"/>
      <sheetName val="Basement_Budget47"/>
      <sheetName val="Rate_analysis47"/>
      <sheetName val="Fee_Rate_Summary47"/>
      <sheetName val="Materials_Cost47"/>
      <sheetName val="10__&amp;_11__Rate_Code_&amp;_BQ47"/>
      <sheetName val="Break_up_Sheet47"/>
      <sheetName val="B_&amp;_C_-_M_-_ccp47"/>
      <sheetName val="RES_STEEL_TO47"/>
      <sheetName val="RMZ_Summary47"/>
      <sheetName val="Materials_47"/>
      <sheetName val="Field_Values47"/>
      <sheetName val="Fin_Sum47"/>
      <sheetName val="Fill_this_out_first___47"/>
      <sheetName val="Site_Dev_BOQ47"/>
      <sheetName val="Staff_Forecast_spread47"/>
      <sheetName val="Structure_Bills_Qty47"/>
      <sheetName val="Builtup_Area47"/>
      <sheetName val="MASTER_RATE_ANALYSIS47"/>
      <sheetName val="Cop_-VGN47"/>
      <sheetName val="Pipe_Supports47"/>
      <sheetName val="MN_T_B_47"/>
      <sheetName val="BOQ_Direct_selling_cost47"/>
      <sheetName val="Stress_Calculation47"/>
      <sheetName val="IO_List47"/>
      <sheetName val="TBAL9697_-group_wise__sdpl47"/>
      <sheetName val="factor_sheet20"/>
      <sheetName val="Exp_47"/>
      <sheetName val="INDIGINEOUS_ITEMS_47"/>
      <sheetName val="E_&amp;_R47"/>
      <sheetName val="Load_Details(B1)47"/>
      <sheetName val="Break_Dw47"/>
      <sheetName val="SPT_vs_PHI47"/>
      <sheetName val="Civil_Boq47"/>
      <sheetName val="PA-_Consutant_47"/>
      <sheetName val="Debits_as_on_12_04_0847"/>
      <sheetName val="Sheet3_(2)47"/>
      <sheetName val="INDORAMA_Group_June_0247"/>
      <sheetName val="PART-I_(2)49"/>
      <sheetName val="final_abstract49"/>
      <sheetName val="Basement_Budget48"/>
      <sheetName val="Rate_analysis48"/>
      <sheetName val="Fee_Rate_Summary48"/>
      <sheetName val="Materials_Cost48"/>
      <sheetName val="10__&amp;_11__Rate_Code_&amp;_BQ48"/>
      <sheetName val="Break_up_Sheet48"/>
      <sheetName val="B_&amp;_C_-_M_-_ccp48"/>
      <sheetName val="RES_STEEL_TO48"/>
      <sheetName val="RMZ_Summary48"/>
      <sheetName val="Materials_48"/>
      <sheetName val="Field_Values48"/>
      <sheetName val="Fin_Sum48"/>
      <sheetName val="Fill_this_out_first___48"/>
      <sheetName val="Site_Dev_BOQ48"/>
      <sheetName val="Staff_Forecast_spread48"/>
      <sheetName val="Structure_Bills_Qty48"/>
      <sheetName val="Builtup_Area48"/>
      <sheetName val="MASTER_RATE_ANALYSIS48"/>
      <sheetName val="Cop_-VGN48"/>
      <sheetName val="Pipe_Supports48"/>
      <sheetName val="MN_T_B_48"/>
      <sheetName val="BOQ_Direct_selling_cost48"/>
      <sheetName val="Stress_Calculation48"/>
      <sheetName val="IO_List48"/>
      <sheetName val="TBAL9697_-group_wise__sdpl48"/>
      <sheetName val="factor_sheet21"/>
      <sheetName val="Exp_48"/>
      <sheetName val="INDIGINEOUS_ITEMS_48"/>
      <sheetName val="E_&amp;_R48"/>
      <sheetName val="Load_Details(B1)48"/>
      <sheetName val="Break_Dw48"/>
      <sheetName val="SPT_vs_PHI48"/>
      <sheetName val="Civil_Boq48"/>
      <sheetName val="PA-_Consutant_48"/>
      <sheetName val="Debits_as_on_12_04_0848"/>
      <sheetName val="Sheet3_(2)48"/>
      <sheetName val="INDORAMA_Group_June_0248"/>
      <sheetName val="PART-I_(2)51"/>
      <sheetName val="final_abstract51"/>
      <sheetName val="Basement_Budget50"/>
      <sheetName val="Rate_analysis50"/>
      <sheetName val="Fee_Rate_Summary50"/>
      <sheetName val="Materials_Cost50"/>
      <sheetName val="10__&amp;_11__Rate_Code_&amp;_BQ50"/>
      <sheetName val="Break_up_Sheet50"/>
      <sheetName val="B_&amp;_C_-_M_-_ccp50"/>
      <sheetName val="RES_STEEL_TO50"/>
      <sheetName val="RMZ_Summary50"/>
      <sheetName val="Materials_50"/>
      <sheetName val="Field_Values50"/>
      <sheetName val="Fin_Sum50"/>
      <sheetName val="Fill_this_out_first___50"/>
      <sheetName val="Site_Dev_BOQ50"/>
      <sheetName val="Staff_Forecast_spread50"/>
      <sheetName val="Structure_Bills_Qty50"/>
      <sheetName val="Builtup_Area50"/>
      <sheetName val="MASTER_RATE_ANALYSIS50"/>
      <sheetName val="Cop_-VGN50"/>
      <sheetName val="Pipe_Supports50"/>
      <sheetName val="MN_T_B_50"/>
      <sheetName val="BOQ_Direct_selling_cost50"/>
      <sheetName val="Stress_Calculation50"/>
      <sheetName val="IO_List50"/>
      <sheetName val="TBAL9697_-group_wise__sdpl50"/>
      <sheetName val="factor_sheet23"/>
      <sheetName val="Exp_50"/>
      <sheetName val="INDIGINEOUS_ITEMS_50"/>
      <sheetName val="E_&amp;_R50"/>
      <sheetName val="Load_Details(B1)50"/>
      <sheetName val="Break_Dw50"/>
      <sheetName val="SPT_vs_PHI50"/>
      <sheetName val="Civil_Boq50"/>
      <sheetName val="PA-_Consutant_50"/>
      <sheetName val="Debits_as_on_12_04_0850"/>
      <sheetName val="Sheet3_(2)50"/>
      <sheetName val="INDORAMA_Group_June_0250"/>
      <sheetName val="PART-I_(2)52"/>
      <sheetName val="final_abstract52"/>
      <sheetName val="Basement_Budget51"/>
      <sheetName val="Rate_analysis51"/>
      <sheetName val="Fee_Rate_Summary51"/>
      <sheetName val="Materials_Cost51"/>
      <sheetName val="10__&amp;_11__Rate_Code_&amp;_BQ51"/>
      <sheetName val="Break_up_Sheet51"/>
      <sheetName val="B_&amp;_C_-_M_-_ccp51"/>
      <sheetName val="RES_STEEL_TO51"/>
      <sheetName val="RMZ_Summary51"/>
      <sheetName val="Materials_51"/>
      <sheetName val="Field_Values51"/>
      <sheetName val="Fin_Sum51"/>
      <sheetName val="Fill_this_out_first___51"/>
      <sheetName val="Site_Dev_BOQ51"/>
      <sheetName val="Staff_Forecast_spread51"/>
      <sheetName val="Structure_Bills_Qty51"/>
      <sheetName val="Builtup_Area51"/>
      <sheetName val="MASTER_RATE_ANALYSIS51"/>
      <sheetName val="Cop_-VGN51"/>
      <sheetName val="Pipe_Supports51"/>
      <sheetName val="MN_T_B_51"/>
      <sheetName val="BOQ_Direct_selling_cost51"/>
      <sheetName val="Stress_Calculation51"/>
      <sheetName val="IO_List51"/>
      <sheetName val="TBAL9697_-group_wise__sdpl51"/>
      <sheetName val="factor_sheet24"/>
      <sheetName val="Exp_51"/>
      <sheetName val="INDIGINEOUS_ITEMS_51"/>
      <sheetName val="E_&amp;_R51"/>
      <sheetName val="Load_Details(B1)51"/>
      <sheetName val="Break_Dw51"/>
      <sheetName val="SPT_vs_PHI51"/>
      <sheetName val="Civil_Boq51"/>
      <sheetName val="PA-_Consutant_51"/>
      <sheetName val="Debits_as_on_12_04_0851"/>
      <sheetName val="Sheet3_(2)51"/>
      <sheetName val="INDORAMA_Group_June_0251"/>
      <sheetName val="PART-I_(2)53"/>
      <sheetName val="final_abstract53"/>
      <sheetName val="Basement_Budget52"/>
      <sheetName val="Rate_analysis52"/>
      <sheetName val="Fee_Rate_Summary52"/>
      <sheetName val="Materials_Cost52"/>
      <sheetName val="10__&amp;_11__Rate_Code_&amp;_BQ52"/>
      <sheetName val="Break_up_Sheet52"/>
      <sheetName val="B_&amp;_C_-_M_-_ccp52"/>
      <sheetName val="RES_STEEL_TO52"/>
      <sheetName val="RMZ_Summary52"/>
      <sheetName val="Materials_52"/>
      <sheetName val="Field_Values52"/>
      <sheetName val="Fin_Sum52"/>
      <sheetName val="Fill_this_out_first___52"/>
      <sheetName val="Site_Dev_BOQ52"/>
      <sheetName val="Staff_Forecast_spread52"/>
      <sheetName val="Structure_Bills_Qty52"/>
      <sheetName val="Builtup_Area52"/>
      <sheetName val="MASTER_RATE_ANALYSIS52"/>
      <sheetName val="Cop_-VGN52"/>
      <sheetName val="Pipe_Supports52"/>
      <sheetName val="MN_T_B_52"/>
      <sheetName val="BOQ_Direct_selling_cost52"/>
      <sheetName val="Stress_Calculation52"/>
      <sheetName val="IO_List52"/>
      <sheetName val="TBAL9697_-group_wise__sdpl52"/>
      <sheetName val="factor_sheet25"/>
      <sheetName val="Exp_52"/>
      <sheetName val="INDIGINEOUS_ITEMS_52"/>
      <sheetName val="E_&amp;_R52"/>
      <sheetName val="Load_Details(B1)52"/>
      <sheetName val="Break_Dw52"/>
      <sheetName val="SPT_vs_PHI52"/>
      <sheetName val="Civil_Boq52"/>
      <sheetName val="PA-_Consutant_52"/>
      <sheetName val="Debits_as_on_12_04_0852"/>
      <sheetName val="Sheet3_(2)52"/>
      <sheetName val="INDORAMA_Group_June_0252"/>
      <sheetName val="PART-I_(2)54"/>
      <sheetName val="final_abstract54"/>
      <sheetName val="Basement_Budget53"/>
      <sheetName val="Rate_analysis53"/>
      <sheetName val="Fee_Rate_Summary53"/>
      <sheetName val="Materials_Cost53"/>
      <sheetName val="10__&amp;_11__Rate_Code_&amp;_BQ53"/>
      <sheetName val="Break_up_Sheet53"/>
      <sheetName val="B_&amp;_C_-_M_-_ccp53"/>
      <sheetName val="RES_STEEL_TO53"/>
      <sheetName val="RMZ_Summary53"/>
      <sheetName val="Materials_53"/>
      <sheetName val="Field_Values53"/>
      <sheetName val="Fin_Sum53"/>
      <sheetName val="Fill_this_out_first___53"/>
      <sheetName val="Site_Dev_BOQ53"/>
      <sheetName val="Staff_Forecast_spread53"/>
      <sheetName val="Structure_Bills_Qty53"/>
      <sheetName val="Builtup_Area53"/>
      <sheetName val="MASTER_RATE_ANALYSIS53"/>
      <sheetName val="Cop_-VGN53"/>
      <sheetName val="Pipe_Supports53"/>
      <sheetName val="MN_T_B_53"/>
      <sheetName val="BOQ_Direct_selling_cost53"/>
      <sheetName val="Stress_Calculation53"/>
      <sheetName val="IO_List53"/>
      <sheetName val="TBAL9697_-group_wise__sdpl53"/>
      <sheetName val="factor_sheet26"/>
      <sheetName val="Exp_53"/>
      <sheetName val="INDIGINEOUS_ITEMS_53"/>
      <sheetName val="E_&amp;_R53"/>
      <sheetName val="Load_Details(B1)53"/>
      <sheetName val="Break_Dw53"/>
      <sheetName val="SPT_vs_PHI53"/>
      <sheetName val="Civil_Boq53"/>
      <sheetName val="PA-_Consutant_53"/>
      <sheetName val="Debits_as_on_12_04_0853"/>
      <sheetName val="Sheet3_(2)53"/>
      <sheetName val="INDORAMA_Group_June_0253"/>
      <sheetName val="PART-I_(2)55"/>
      <sheetName val="final_abstract55"/>
      <sheetName val="Basement_Budget54"/>
      <sheetName val="Rate_analysis54"/>
      <sheetName val="Fee_Rate_Summary54"/>
      <sheetName val="Materials_Cost54"/>
      <sheetName val="10__&amp;_11__Rate_Code_&amp;_BQ54"/>
      <sheetName val="Break_up_Sheet54"/>
      <sheetName val="B_&amp;_C_-_M_-_ccp54"/>
      <sheetName val="RES_STEEL_TO54"/>
      <sheetName val="RMZ_Summary54"/>
      <sheetName val="Materials_54"/>
      <sheetName val="Field_Values54"/>
      <sheetName val="Fin_Sum54"/>
      <sheetName val="Fill_this_out_first___54"/>
      <sheetName val="Site_Dev_BOQ54"/>
      <sheetName val="Staff_Forecast_spread54"/>
      <sheetName val="Structure_Bills_Qty54"/>
      <sheetName val="Builtup_Area54"/>
      <sheetName val="MASTER_RATE_ANALYSIS54"/>
      <sheetName val="Cop_-VGN54"/>
      <sheetName val="Pipe_Supports54"/>
      <sheetName val="MN_T_B_54"/>
      <sheetName val="BOQ_Direct_selling_cost54"/>
      <sheetName val="Stress_Calculation54"/>
      <sheetName val="IO_List54"/>
      <sheetName val="TBAL9697_-group_wise__sdpl54"/>
      <sheetName val="factor_sheet27"/>
      <sheetName val="Exp_54"/>
      <sheetName val="INDIGINEOUS_ITEMS_54"/>
      <sheetName val="E_&amp;_R54"/>
      <sheetName val="Load_Details(B1)54"/>
      <sheetName val="Break_Dw54"/>
      <sheetName val="SPT_vs_PHI54"/>
      <sheetName val="Civil_Boq54"/>
      <sheetName val="PA-_Consutant_54"/>
      <sheetName val="Debits_as_on_12_04_0854"/>
      <sheetName val="Sheet3_(2)54"/>
      <sheetName val="INDORAMA_Group_June_0254"/>
      <sheetName val="PART-I_(2)57"/>
      <sheetName val="final_abstract57"/>
      <sheetName val="Basement_Budget56"/>
      <sheetName val="Rate_analysis56"/>
      <sheetName val="Fee_Rate_Summary56"/>
      <sheetName val="Materials_Cost56"/>
      <sheetName val="10__&amp;_11__Rate_Code_&amp;_BQ56"/>
      <sheetName val="Break_up_Sheet56"/>
      <sheetName val="B_&amp;_C_-_M_-_ccp56"/>
      <sheetName val="RES_STEEL_TO56"/>
      <sheetName val="RMZ_Summary56"/>
      <sheetName val="Materials_56"/>
      <sheetName val="Field_Values56"/>
      <sheetName val="Fin_Sum56"/>
      <sheetName val="Fill_this_out_first___56"/>
      <sheetName val="Site_Dev_BOQ56"/>
      <sheetName val="Staff_Forecast_spread56"/>
      <sheetName val="Structure_Bills_Qty56"/>
      <sheetName val="Builtup_Area56"/>
      <sheetName val="MASTER_RATE_ANALYSIS56"/>
      <sheetName val="Cop_-VGN56"/>
      <sheetName val="Pipe_Supports56"/>
      <sheetName val="MN_T_B_56"/>
      <sheetName val="BOQ_Direct_selling_cost56"/>
      <sheetName val="Stress_Calculation56"/>
      <sheetName val="IO_List56"/>
      <sheetName val="TBAL9697_-group_wise__sdpl56"/>
      <sheetName val="factor_sheet29"/>
      <sheetName val="Exp_56"/>
      <sheetName val="INDIGINEOUS_ITEMS_56"/>
      <sheetName val="E_&amp;_R56"/>
      <sheetName val="Load_Details(B1)56"/>
      <sheetName val="Break_Dw56"/>
      <sheetName val="SPT_vs_PHI56"/>
      <sheetName val="Civil_Boq56"/>
      <sheetName val="PA-_Consutant_56"/>
      <sheetName val="Debits_as_on_12_04_0856"/>
      <sheetName val="Sheet3_(2)56"/>
      <sheetName val="INDORAMA_Group_June_0256"/>
      <sheetName val="PART-I_(2)56"/>
      <sheetName val="final_abstract56"/>
      <sheetName val="Basement_Budget55"/>
      <sheetName val="Rate_analysis55"/>
      <sheetName val="Fee_Rate_Summary55"/>
      <sheetName val="Materials_Cost55"/>
      <sheetName val="10__&amp;_11__Rate_Code_&amp;_BQ55"/>
      <sheetName val="Break_up_Sheet55"/>
      <sheetName val="B_&amp;_C_-_M_-_ccp55"/>
      <sheetName val="RES_STEEL_TO55"/>
      <sheetName val="RMZ_Summary55"/>
      <sheetName val="Materials_55"/>
      <sheetName val="Field_Values55"/>
      <sheetName val="Fin_Sum55"/>
      <sheetName val="Fill_this_out_first___55"/>
      <sheetName val="Site_Dev_BOQ55"/>
      <sheetName val="Staff_Forecast_spread55"/>
      <sheetName val="Structure_Bills_Qty55"/>
      <sheetName val="Builtup_Area55"/>
      <sheetName val="MASTER_RATE_ANALYSIS55"/>
      <sheetName val="Cop_-VGN55"/>
      <sheetName val="Pipe_Supports55"/>
      <sheetName val="MN_T_B_55"/>
      <sheetName val="BOQ_Direct_selling_cost55"/>
      <sheetName val="Stress_Calculation55"/>
      <sheetName val="IO_List55"/>
      <sheetName val="TBAL9697_-group_wise__sdpl55"/>
      <sheetName val="factor_sheet28"/>
      <sheetName val="Exp_55"/>
      <sheetName val="INDIGINEOUS_ITEMS_55"/>
      <sheetName val="E_&amp;_R55"/>
      <sheetName val="Load_Details(B1)55"/>
      <sheetName val="Break_Dw55"/>
      <sheetName val="SPT_vs_PHI55"/>
      <sheetName val="Civil_Boq55"/>
      <sheetName val="PA-_Consutant_55"/>
      <sheetName val="Debits_as_on_12_04_0855"/>
      <sheetName val="Sheet3_(2)55"/>
      <sheetName val="INDORAMA_Group_June_0255"/>
      <sheetName val="PART-I_(2)59"/>
      <sheetName val="final_abstract59"/>
      <sheetName val="Basement_Budget58"/>
      <sheetName val="Rate_analysis58"/>
      <sheetName val="Fee_Rate_Summary58"/>
      <sheetName val="Materials_Cost58"/>
      <sheetName val="10__&amp;_11__Rate_Code_&amp;_BQ58"/>
      <sheetName val="Break_up_Sheet58"/>
      <sheetName val="B_&amp;_C_-_M_-_ccp58"/>
      <sheetName val="RES_STEEL_TO58"/>
      <sheetName val="RMZ_Summary58"/>
      <sheetName val="Materials_58"/>
      <sheetName val="Field_Values58"/>
      <sheetName val="Fin_Sum58"/>
      <sheetName val="Fill_this_out_first___58"/>
      <sheetName val="Site_Dev_BOQ58"/>
      <sheetName val="Staff_Forecast_spread58"/>
      <sheetName val="Structure_Bills_Qty58"/>
      <sheetName val="Builtup_Area58"/>
      <sheetName val="MASTER_RATE_ANALYSIS58"/>
      <sheetName val="Cop_-VGN58"/>
      <sheetName val="Pipe_Supports58"/>
      <sheetName val="MN_T_B_58"/>
      <sheetName val="BOQ_Direct_selling_cost58"/>
      <sheetName val="Stress_Calculation58"/>
      <sheetName val="IO_List58"/>
      <sheetName val="TBAL9697_-group_wise__sdpl58"/>
      <sheetName val="factor_sheet31"/>
      <sheetName val="Exp_58"/>
      <sheetName val="INDIGINEOUS_ITEMS_58"/>
      <sheetName val="E_&amp;_R58"/>
      <sheetName val="Load_Details(B1)58"/>
      <sheetName val="Break_Dw58"/>
      <sheetName val="SPT_vs_PHI58"/>
      <sheetName val="Civil_Boq58"/>
      <sheetName val="PA-_Consutant_58"/>
      <sheetName val="Debits_as_on_12_04_0858"/>
      <sheetName val="Sheet3_(2)58"/>
      <sheetName val="INDORAMA_Group_June_0258"/>
      <sheetName val="PART-I_(2)60"/>
      <sheetName val="final_abstract60"/>
      <sheetName val="Basement_Budget59"/>
      <sheetName val="Rate_analysis59"/>
      <sheetName val="Fee_Rate_Summary59"/>
      <sheetName val="Materials_Cost59"/>
      <sheetName val="10__&amp;_11__Rate_Code_&amp;_BQ59"/>
      <sheetName val="Break_up_Sheet59"/>
      <sheetName val="B_&amp;_C_-_M_-_ccp59"/>
      <sheetName val="RES_STEEL_TO59"/>
      <sheetName val="RMZ_Summary59"/>
      <sheetName val="Materials_59"/>
      <sheetName val="Field_Values59"/>
      <sheetName val="Fin_Sum59"/>
      <sheetName val="Fill_this_out_first___59"/>
      <sheetName val="Site_Dev_BOQ59"/>
      <sheetName val="Staff_Forecast_spread59"/>
      <sheetName val="Structure_Bills_Qty59"/>
      <sheetName val="Builtup_Area59"/>
      <sheetName val="MASTER_RATE_ANALYSIS59"/>
      <sheetName val="Cop_-VGN59"/>
      <sheetName val="Pipe_Supports59"/>
      <sheetName val="MN_T_B_59"/>
      <sheetName val="BOQ_Direct_selling_cost59"/>
      <sheetName val="Stress_Calculation59"/>
      <sheetName val="IO_List59"/>
      <sheetName val="TBAL9697_-group_wise__sdpl59"/>
      <sheetName val="factor_sheet32"/>
      <sheetName val="Exp_59"/>
      <sheetName val="INDIGINEOUS_ITEMS_59"/>
      <sheetName val="E_&amp;_R59"/>
      <sheetName val="Load_Details(B1)59"/>
      <sheetName val="Break_Dw59"/>
      <sheetName val="SPT_vs_PHI59"/>
      <sheetName val="Civil_Boq59"/>
      <sheetName val="PA-_Consutant_59"/>
      <sheetName val="Debits_as_on_12_04_0859"/>
      <sheetName val="Sheet3_(2)59"/>
      <sheetName val="INDORAMA_Group_June_0259"/>
      <sheetName val="PART-I_(2)61"/>
      <sheetName val="final_abstract61"/>
      <sheetName val="Basement_Budget60"/>
      <sheetName val="Rate_analysis60"/>
      <sheetName val="Fee_Rate_Summary60"/>
      <sheetName val="Materials_Cost60"/>
      <sheetName val="10__&amp;_11__Rate_Code_&amp;_BQ60"/>
      <sheetName val="Break_up_Sheet60"/>
      <sheetName val="B_&amp;_C_-_M_-_ccp60"/>
      <sheetName val="RES_STEEL_TO60"/>
      <sheetName val="RMZ_Summary60"/>
      <sheetName val="Materials_60"/>
      <sheetName val="Field_Values60"/>
      <sheetName val="Fin_Sum60"/>
      <sheetName val="Fill_this_out_first___60"/>
      <sheetName val="Site_Dev_BOQ60"/>
      <sheetName val="Staff_Forecast_spread60"/>
      <sheetName val="Structure_Bills_Qty60"/>
      <sheetName val="Builtup_Area60"/>
      <sheetName val="MASTER_RATE_ANALYSIS60"/>
      <sheetName val="Cop_-VGN60"/>
      <sheetName val="Pipe_Supports60"/>
      <sheetName val="MN_T_B_60"/>
      <sheetName val="BOQ_Direct_selling_cost60"/>
      <sheetName val="Stress_Calculation60"/>
      <sheetName val="IO_List60"/>
      <sheetName val="TBAL9697_-group_wise__sdpl60"/>
      <sheetName val="factor_sheet33"/>
      <sheetName val="Exp_60"/>
      <sheetName val="INDIGINEOUS_ITEMS_60"/>
      <sheetName val="E_&amp;_R60"/>
      <sheetName val="Load_Details(B1)60"/>
      <sheetName val="Break_Dw60"/>
      <sheetName val="SPT_vs_PHI60"/>
      <sheetName val="Civil_Boq60"/>
      <sheetName val="PA-_Consutant_60"/>
      <sheetName val="Debits_as_on_12_04_0860"/>
      <sheetName val="Sheet3_(2)60"/>
      <sheetName val="INDORAMA_Group_June_0260"/>
      <sheetName val="s"/>
      <sheetName val="TEXT"/>
      <sheetName val=""/>
      <sheetName val="R.A."/>
      <sheetName val="Recap."/>
      <sheetName val="Abstract"/>
      <sheetName val="Schedule A1"/>
      <sheetName val="Abstract (Buyback)"/>
      <sheetName val="Civil RA"/>
      <sheetName val="Plumbing RA"/>
      <sheetName val="Electrical  RA"/>
      <sheetName val="ELV RA"/>
      <sheetName val="FFTG RA"/>
      <sheetName val="HVAC RA"/>
      <sheetName val="Furniture RA"/>
      <sheetName val="Kichen Equi. RA"/>
      <sheetName val="Vind-BtB"/>
      <sheetName val="Codes"/>
      <sheetName val="Final Basic rate"/>
      <sheetName val="costing sheet"/>
      <sheetName val="Mater_x0000_fÙ_x0002_G"/>
      <sheetName val="Mater"/>
      <sheetName val="MRoad data"/>
      <sheetName val="Cover"/>
      <sheetName val="DATA-BASE"/>
      <sheetName val="DATA-ABSTRACT"/>
      <sheetName val="v"/>
      <sheetName val="Plant &amp;  Machinery"/>
      <sheetName val="wh_data_R"/>
      <sheetName val="Abs_CD_2"/>
      <sheetName val="road est"/>
      <sheetName val="ECV"/>
      <sheetName val="ABST SANITARY"/>
      <sheetName val="ABST CIVIL"/>
      <sheetName val="DI"/>
      <sheetName val="DATA SHEET FOR 2014-15"/>
      <sheetName val="wh_data"/>
      <sheetName val="CPHEEO"/>
      <sheetName val="SSR 2014-15 Rates"/>
      <sheetName val="C-data"/>
      <sheetName val="Bitumen trunk"/>
      <sheetName val="Feeder"/>
      <sheetName val="R99 etc"/>
      <sheetName val="Trunk unpaved"/>
      <sheetName val="maya"/>
      <sheetName val="Labels"/>
      <sheetName val="intr_stool_brkup"/>
      <sheetName val="Process"/>
      <sheetName val="P&amp;L-BDMC"/>
      <sheetName val="Elect."/>
      <sheetName val="Step 1"/>
      <sheetName val="Assumptions-Input"/>
      <sheetName val="RP2"/>
      <sheetName val="Quantity"/>
      <sheetName val="Param"/>
      <sheetName val="dummy"/>
      <sheetName val="PART-I_(2)62"/>
      <sheetName val="final_abstract62"/>
      <sheetName val="Basement_Budget61"/>
      <sheetName val="Rate_analysis61"/>
      <sheetName val="Fee_Rate_Summary61"/>
      <sheetName val="Materials_Cost61"/>
      <sheetName val="10__&amp;_11__Rate_Code_&amp;_BQ61"/>
      <sheetName val="Break_up_Sheet61"/>
      <sheetName val="B_&amp;_C_-_M_-_ccp61"/>
      <sheetName val="RES_STEEL_TO61"/>
      <sheetName val="RMZ_Summary61"/>
      <sheetName val="Materials_61"/>
      <sheetName val="Field_Values61"/>
      <sheetName val="Fin_Sum61"/>
      <sheetName val="Fill_this_out_first___61"/>
      <sheetName val="Site_Dev_BOQ61"/>
      <sheetName val="Staff_Forecast_spread61"/>
      <sheetName val="Structure_Bills_Qty61"/>
      <sheetName val="Builtup_Area61"/>
      <sheetName val="MASTER_RATE_ANALYSIS61"/>
      <sheetName val="Cop_-VGN61"/>
      <sheetName val="Pipe_Supports61"/>
      <sheetName val="MN_T_B_61"/>
      <sheetName val="BOQ_Direct_selling_cost61"/>
      <sheetName val="Stress_Calculation61"/>
      <sheetName val="IO_List61"/>
      <sheetName val="TBAL9697_-group_wise__sdpl61"/>
      <sheetName val="factor_sheet34"/>
      <sheetName val="Exp_61"/>
      <sheetName val="INDIGINEOUS_ITEMS_61"/>
      <sheetName val="E_&amp;_R61"/>
      <sheetName val="Load_Details(B1)61"/>
      <sheetName val="Break_Dw61"/>
      <sheetName val="SPT_vs_PHI61"/>
      <sheetName val="Civil_Boq61"/>
      <sheetName val="PA-_Consutant_61"/>
      <sheetName val="Debits_as_on_12_04_0861"/>
      <sheetName val="Sheet3_(2)61"/>
      <sheetName val="INDORAMA_Group_June_0261"/>
      <sheetName val="Project Budget Worksheet"/>
      <sheetName val="All Components Report"/>
      <sheetName val="Site"/>
      <sheetName val="2.1 受電設備棟"/>
      <sheetName val="2.2 受・防火水槽"/>
      <sheetName val="2.3 排水処理設備棟"/>
      <sheetName val="2.4 倉庫棟"/>
      <sheetName val="2.5 守衛棟"/>
      <sheetName val="old boq"/>
      <sheetName val="girder"/>
      <sheetName val="Intro"/>
      <sheetName val="GROUND FLOOR"/>
      <sheetName val="Source Ref."/>
      <sheetName val="Main Sheet"/>
      <sheetName val="Lookup data"/>
      <sheetName val="13. Steel - Ratio"/>
      <sheetName val="look-dept"/>
      <sheetName val="Names&amp;Cases"/>
      <sheetName val="Bill 1-BOQ-Civil Works"/>
      <sheetName val="Amort"/>
      <sheetName val="AmortRef"/>
      <sheetName val="MA"/>
      <sheetName val="Tower-B(Abstract)"/>
      <sheetName val="terrace parapet block work"/>
      <sheetName val="Canopy-2 RCC1"/>
      <sheetName val="Canopy-2 BBS"/>
      <sheetName val="Canopy-1 RCC1"/>
      <sheetName val="Canopy-1 BBS"/>
      <sheetName val="Above terrace columns RCC"/>
      <sheetName val="Above terrace columns BBS"/>
      <sheetName val="Parapet wall RCC"/>
      <sheetName val="Parapet wall BBS"/>
      <sheetName val="OHWT RCC"/>
      <sheetName val="OHWT Slab BBS"/>
      <sheetName val="OHWT Beams  BBS"/>
      <sheetName val="Columns"/>
      <sheetName val="Lifts"/>
      <sheetName val="Staircases"/>
      <sheetName val="Slab &amp; Beam @ 0.00 Lvl"/>
      <sheetName val="Slab &amp; Beam"/>
      <sheetName val="Lintels &amp; Window"/>
      <sheetName val="Column Steel (UBF)"/>
      <sheetName val="Column Steel (SF)"/>
      <sheetName val="Column Steel (1F)"/>
      <sheetName val="Column Steel (2F)"/>
      <sheetName val="Column Steel (3F)"/>
      <sheetName val="Column Steel (4F-6F)"/>
      <sheetName val="Column Steel (7F-9F)"/>
      <sheetName val="Column Steel (10F-12F)"/>
      <sheetName val="Column Steel (13F-15F)"/>
      <sheetName val="Column Steel (16F-17F)"/>
      <sheetName val="Column Steel (18F)"/>
      <sheetName val="Lift Steel (UBF)"/>
      <sheetName val="Lift Steel (SF)"/>
      <sheetName val="Lift Steel (1F-6F)"/>
      <sheetName val="Lift Steel (7F-12F)"/>
      <sheetName val="Lift Steel (13F-18F)"/>
      <sheetName val=" Staircase Steel (UBF)"/>
      <sheetName val=" Staircase Steel (SF)"/>
      <sheetName val=" Staircase Steel (1F-7F)"/>
      <sheetName val=" Staircase Steel (8F-18F)"/>
      <sheetName val="Beams Steel (SF)"/>
      <sheetName val="Slab Steel (SF)"/>
      <sheetName val="Beams Steel (1F)"/>
      <sheetName val="Slab Steel (1F)"/>
      <sheetName val="Beams Steel (2F&amp;3F)"/>
      <sheetName val="Slab Steel (2F&amp;3F)"/>
      <sheetName val="Beams Steel (4F)"/>
      <sheetName val="Slab Steel (4F)"/>
      <sheetName val="Beams Steel (5F-7F)"/>
      <sheetName val="Slab Steel (5F-7F)"/>
      <sheetName val="Beams Steel (8F-15F&amp;18F)"/>
      <sheetName val="Slab Steel (8F-15F&amp;18F)"/>
      <sheetName val="Beams Steel (16F&amp;17F)"/>
      <sheetName val="Slab Steel (16F&amp;17F)"/>
      <sheetName val="Beams Steel (TF)"/>
      <sheetName val="Slab Steel (TF)"/>
      <sheetName val="100mm Block Work"/>
      <sheetName val="150mm BLOCKS"/>
      <sheetName val="200mm BLOCKS"/>
      <sheetName val="Internal Walls Plastering"/>
      <sheetName val="Internal Ceiling Plastering"/>
      <sheetName val="External plaster"/>
      <sheetName val="Tower- A (Abstract)"/>
      <sheetName val="Canopy-2 RCC"/>
      <sheetName val="Canopy -1 RCC"/>
      <sheetName val="Canaopy-2 steel"/>
      <sheetName val="Canopy-1 steel"/>
      <sheetName val="Columns above terrace"/>
      <sheetName val="OHT bottom &amp; walls "/>
      <sheetName val="Slab &amp; Beam at 0.00lvl"/>
      <sheetName val="Slab &amp; Beam at +3.25lvl"/>
      <sheetName val="Parapet slab&amp;beams"/>
      <sheetName val="Column Steel(SF to TF)"/>
      <sheetName val="Above terrace column steel"/>
      <sheetName val="Lift Wall - Stilt Floor"/>
      <sheetName val="Lift Wall 1F-6F"/>
      <sheetName val="Lift Wall 7F-12F"/>
      <sheetName val="Lift Wall 13F-18F"/>
      <sheetName val="Lift wall terrace floor"/>
      <sheetName val="Staircase - UBF"/>
      <sheetName val="Staircase - SF"/>
      <sheetName val="Staircase - 1F-7F"/>
      <sheetName val="Staircase - 8F-18F"/>
      <sheetName val="Beam Steel - SF"/>
      <sheetName val="Slab Steel - SF"/>
      <sheetName val="Beam Steel- 1F"/>
      <sheetName val="Slab Steel - 1F"/>
      <sheetName val="Beams Steel 2F"/>
      <sheetName val="Slab steel 2F"/>
      <sheetName val="Beams Steel 3F"/>
      <sheetName val="Slab steel 3F"/>
      <sheetName val="Beams Steel - 4F"/>
      <sheetName val="Slab steel 4F"/>
      <sheetName val="Beam steel 5F-7F"/>
      <sheetName val="Slab steel 5F-7F"/>
      <sheetName val="Beam steel 8F-15F &amp; 18F"/>
      <sheetName val="Slab steel 8F-15F&amp; 18F"/>
      <sheetName val="Beam steel 16F - 17F"/>
      <sheetName val="Slab steel 16F - 17F"/>
      <sheetName val="Beam steel TF"/>
      <sheetName val="Slab steel TF"/>
      <sheetName val="OHT Slab steel "/>
      <sheetName val="OHT beam steel "/>
      <sheetName val="A- terrace coping BBS"/>
      <sheetName val="Copping beam BBS A terrace"/>
      <sheetName val="150 mm BLOCKS"/>
      <sheetName val="200 mm BLOCKS"/>
      <sheetName val="Data sheet"/>
      <sheetName val="Global Assmptions"/>
      <sheetName val="SECPROP"/>
      <sheetName val="CABLENOS."/>
      <sheetName val="NRC Rationalisation"/>
      <sheetName val="horizontal"/>
      <sheetName val="BOQ_Distribution"/>
      <sheetName val="ENCL9"/>
      <sheetName val="RCC,Ret__Wall4"/>
      <sheetName val="RA_4_Challan_Summary_4"/>
      <sheetName val="Labour_productivity4"/>
      <sheetName val="labour_coeff4"/>
      <sheetName val="RCC,Ret__Wall3"/>
      <sheetName val="RA_4_Challan_Summary_3"/>
      <sheetName val="Labour_productivity3"/>
      <sheetName val="labour_coeff3"/>
      <sheetName val="RCC,Ret__Wall5"/>
      <sheetName val="RA_4_Challan_Summary_5"/>
      <sheetName val="Labour_productivity5"/>
      <sheetName val="labour_coeff5"/>
      <sheetName val="RCC,Ret__Wall6"/>
      <sheetName val="RA_4_Challan_Summary_6"/>
      <sheetName val="Labour_productivity6"/>
      <sheetName val="labour_coeff6"/>
      <sheetName val="RCC,Ret__Wall12"/>
      <sheetName val="RA_4_Challan_Summary_12"/>
      <sheetName val="Labour_productivity12"/>
      <sheetName val="labour_coeff12"/>
      <sheetName val="RCC,Ret__Wall7"/>
      <sheetName val="RA_4_Challan_Summary_7"/>
      <sheetName val="Labour_productivity7"/>
      <sheetName val="labour_coeff7"/>
      <sheetName val="RCC,Ret__Wall11"/>
      <sheetName val="RA_4_Challan_Summary_11"/>
      <sheetName val="Labour_productivity11"/>
      <sheetName val="labour_coeff11"/>
      <sheetName val="RCC,Ret__Wall8"/>
      <sheetName val="RA_4_Challan_Summary_8"/>
      <sheetName val="Labour_productivity8"/>
      <sheetName val="labour_coeff8"/>
      <sheetName val="RCC,Ret__Wall9"/>
      <sheetName val="RA_4_Challan_Summary_9"/>
      <sheetName val="Labour_productivity9"/>
      <sheetName val="labour_coeff9"/>
      <sheetName val="RCC,Ret__Wall10"/>
      <sheetName val="RA_4_Challan_Summary_10"/>
      <sheetName val="Labour_productivity10"/>
      <sheetName val="labour_coeff10"/>
      <sheetName val="RCC,Ret__Wall13"/>
      <sheetName val="RA_4_Challan_Summary_13"/>
      <sheetName val="Labour_productivity13"/>
      <sheetName val="labour_coeff13"/>
      <sheetName val="RCC,Ret__Wall14"/>
      <sheetName val="RA_4_Challan_Summary_14"/>
      <sheetName val="Labour_productivity14"/>
      <sheetName val="labour_coeff14"/>
      <sheetName val="RCC,Ret__Wall15"/>
      <sheetName val="RA_4_Challan_Summary_15"/>
      <sheetName val="Labour_productivity15"/>
      <sheetName val="labour_coeff15"/>
      <sheetName val="RCC,Ret__Wall16"/>
      <sheetName val="RA_4_Challan_Summary_16"/>
      <sheetName val="Labour_productivity16"/>
      <sheetName val="labour_coeff16"/>
      <sheetName val="RCC,Ret__Wall18"/>
      <sheetName val="RA_4_Challan_Summary_18"/>
      <sheetName val="Labour_productivity18"/>
      <sheetName val="labour_coeff18"/>
      <sheetName val="RCC,Ret__Wall17"/>
      <sheetName val="RA_4_Challan_Summary_17"/>
      <sheetName val="Labour_productivity17"/>
      <sheetName val="labour_coeff17"/>
      <sheetName val="RCC,Ret__Wall20"/>
      <sheetName val="RA_4_Challan_Summary_20"/>
      <sheetName val="Labour_productivity20"/>
      <sheetName val="labour_coeff20"/>
      <sheetName val="RCC,Ret__Wall19"/>
      <sheetName val="RA_4_Challan_Summary_19"/>
      <sheetName val="Labour_productivity19"/>
      <sheetName val="labour_coeff19"/>
      <sheetName val="RCC,Ret__Wall21"/>
      <sheetName val="RA_4_Challan_Summary_21"/>
      <sheetName val="Labour_productivity21"/>
      <sheetName val="labour_coeff21"/>
      <sheetName val="RCC,Ret__Wall22"/>
      <sheetName val="RA_4_Challan_Summary_22"/>
      <sheetName val="Labour_productivity22"/>
      <sheetName val="labour_coeff22"/>
      <sheetName val="RCC,Ret__Wall23"/>
      <sheetName val="RA_4_Challan_Summary_23"/>
      <sheetName val="Labour_productivity23"/>
      <sheetName val="labour_coeff23"/>
      <sheetName val="RCC,Ret__Wall24"/>
      <sheetName val="RA_4_Challan_Summary_24"/>
      <sheetName val="Labour_productivity24"/>
      <sheetName val="labour_coeff24"/>
      <sheetName val="RCC,Ret__Wall26"/>
      <sheetName val="RA_4_Challan_Summary_26"/>
      <sheetName val="Labour_productivity26"/>
      <sheetName val="labour_coeff26"/>
      <sheetName val="RCC,Ret__Wall25"/>
      <sheetName val="RA_4_Challan_Summary_25"/>
      <sheetName val="Labour_productivity25"/>
      <sheetName val="labour_coeff25"/>
      <sheetName val="RCC,Ret__Wall29"/>
      <sheetName val="RA_4_Challan_Summary_29"/>
      <sheetName val="Labour_productivity29"/>
      <sheetName val="labour_coeff29"/>
      <sheetName val="RCC,Ret__Wall28"/>
      <sheetName val="RA_4_Challan_Summary_28"/>
      <sheetName val="Labour_productivity28"/>
      <sheetName val="labour_coeff28"/>
      <sheetName val="RCC,Ret__Wall27"/>
      <sheetName val="RA_4_Challan_Summary_27"/>
      <sheetName val="Labour_productivity27"/>
      <sheetName val="labour_coeff27"/>
      <sheetName val="RCC,Ret__Wall30"/>
      <sheetName val="RA_4_Challan_Summary_30"/>
      <sheetName val="Labour_productivity30"/>
      <sheetName val="labour_coeff30"/>
      <sheetName val="RCC,Ret__Wall31"/>
      <sheetName val="RA_4_Challan_Summary_31"/>
      <sheetName val="Labour_productivity31"/>
      <sheetName val="labour_coeff31"/>
      <sheetName val="RCC,Ret__Wall33"/>
      <sheetName val="RA_4_Challan_Summary_33"/>
      <sheetName val="Labour_productivity33"/>
      <sheetName val="labour_coeff33"/>
      <sheetName val="RCC,Ret__Wall32"/>
      <sheetName val="RA_4_Challan_Summary_32"/>
      <sheetName val="Labour_productivity32"/>
      <sheetName val="labour_coeff32"/>
      <sheetName val="RCC,Ret__Wall36"/>
      <sheetName val="RA_4_Challan_Summary_36"/>
      <sheetName val="Labour_productivity36"/>
      <sheetName val="labour_coeff36"/>
      <sheetName val="RCC,Ret__Wall35"/>
      <sheetName val="RA_4_Challan_Summary_35"/>
      <sheetName val="Labour_productivity35"/>
      <sheetName val="labour_coeff35"/>
      <sheetName val="RCC,Ret__Wall34"/>
      <sheetName val="RA_4_Challan_Summary_34"/>
      <sheetName val="Labour_productivity34"/>
      <sheetName val="labour_coeff34"/>
      <sheetName val="RCC,Ret__Wall37"/>
      <sheetName val="RA_4_Challan_Summary_37"/>
      <sheetName val="Labour_productivity37"/>
      <sheetName val="labour_coeff37"/>
      <sheetName val="Labour Rate "/>
      <sheetName val="Material List "/>
      <sheetName val="MAchinery(R1)"/>
      <sheetName val="Works"/>
      <sheetName val="abs_CWrising"/>
      <sheetName val="abs-ph"/>
      <sheetName val="abs_sum&amp;cwr"/>
      <sheetName val="cons_sq_I"/>
      <sheetName val="foot-slab reinft"/>
      <sheetName val="beam-reinft-IIInd_floor1"/>
      <sheetName val="ORDER_BOOKING1"/>
      <sheetName val="CABLE_DATA1"/>
      <sheetName val="Approved_MTD_Proj_#'s1"/>
      <sheetName val="For_Bill-04_PS1"/>
      <sheetName val="BOQ_(2)2"/>
      <sheetName val="Staff_Acco_1"/>
      <sheetName val="Section_Catalogue1"/>
      <sheetName val="M_B-QtyRecn3"/>
      <sheetName val="Mat_Cost3"/>
      <sheetName val="GR_slab-reinft1"/>
      <sheetName val="Bed_Class6"/>
      <sheetName val="PH_data1"/>
      <sheetName val="Details_(3)1"/>
      <sheetName val="Desgn(zone_I)6"/>
      <sheetName val="NLD_-_Assum1"/>
      <sheetName val="schedule_nos1"/>
      <sheetName val="Sqn__Main__Abs1"/>
      <sheetName val="ACAD_Finishes2"/>
      <sheetName val="Site_Details2"/>
      <sheetName val="Site_Area_Statement2"/>
      <sheetName val="M-Book_for_Conc1"/>
      <sheetName val="M-Book_for_FW1"/>
      <sheetName val="INPUT_SHEET1"/>
      <sheetName val="PACK_(B)1"/>
      <sheetName val="BOQ_civil1"/>
      <sheetName val="Staircase_1"/>
      <sheetName val="bill_21"/>
      <sheetName val="Column_Steel-R21"/>
      <sheetName val="std_wt_1"/>
      <sheetName val="d-safe_specs1"/>
      <sheetName val="d-safe_DELUXE1"/>
      <sheetName val="Diawise_steel_abstract1"/>
      <sheetName val="Rising_Main1"/>
      <sheetName val="Material_1"/>
      <sheetName val="Estimate_1"/>
      <sheetName val="QS_Name1"/>
      <sheetName val="CANDY_BOQ1"/>
      <sheetName val="CFForecast_detail1"/>
      <sheetName val="Cash_Flows_&amp;_IRR1"/>
      <sheetName val="train_cash1"/>
      <sheetName val="accom_cash1"/>
      <sheetName val="Common_1"/>
      <sheetName val="Meas_-Hotel_Part1"/>
      <sheetName val="WORK_TABLE1"/>
      <sheetName val="220_11__BS_1"/>
      <sheetName val="Intro_1"/>
      <sheetName val="beam-reinft-machine_rm1"/>
      <sheetName val="Model_(Not_Merged)1"/>
      <sheetName val="Form_61"/>
      <sheetName val="SGS_ACQ1"/>
      <sheetName val="Price_Schedule2"/>
      <sheetName val="Cost_Any_2"/>
      <sheetName val="S_&amp;_A2"/>
      <sheetName val="PointNo_5"/>
      <sheetName val="A_O_R_"/>
      <sheetName val="PRECAST_lightconc-II"/>
      <sheetName val="Tender_Summary1"/>
      <sheetName val="Operating_Statistics1"/>
      <sheetName val="Material_Rate"/>
      <sheetName val="Retaing_wall"/>
      <sheetName val="3__Elemental_Summary"/>
      <sheetName val="RAJU_ASSO"/>
      <sheetName val="Vind_-_BtB1"/>
      <sheetName val="Branch_Power"/>
      <sheetName val="P_Well(_RCC)"/>
      <sheetName val="Detail_In_Door_Stad"/>
      <sheetName val="P-Ins_&amp;_Bonds"/>
      <sheetName val="Occ,_Other_Rev,_Exp,_Dispo"/>
      <sheetName val="소상_&quot;1&quot;"/>
      <sheetName val="Discount_&amp;_Margin"/>
      <sheetName val="PO_Summary"/>
      <sheetName val="BOQ_Summary"/>
      <sheetName val="Sec_1_Loose_Furniture_18%_GST"/>
      <sheetName val="Sec_1_Loose_Furniture_12%_GST"/>
      <sheetName val="Sec_1_Loose_Furniture_5%_GST"/>
      <sheetName val="Sec_2_Cafeteria_Tables"/>
      <sheetName val="Sec_3_Cafeteria_Chairs"/>
      <sheetName val="Sec_4_Work_Floors_-_NT_"/>
      <sheetName val="Sec_5_LGF_Chairs-NT"/>
      <sheetName val="Sec_6_Additional_18%_GST_"/>
      <sheetName val="Sec_6_Additional_12%_GST_"/>
      <sheetName val="Sec_11-NT_set_3"/>
      <sheetName val="DC_Summary"/>
      <sheetName val="M_Sheet"/>
      <sheetName val="RA4_Checklist"/>
      <sheetName val="Labor_abs-NMR"/>
      <sheetName val="2_대외공문"/>
      <sheetName val="NEW-IDs_Fun_&amp;_Group"/>
      <sheetName val="PC_Master_List"/>
      <sheetName val="Project_Details__"/>
      <sheetName val="M_B-QtyRecn4"/>
      <sheetName val="BOQ_(2)3"/>
      <sheetName val="Desgn(zone_I)7"/>
      <sheetName val="beam-reinft-IIInd_floor2"/>
      <sheetName val="For_Bill-04_PS2"/>
      <sheetName val="ORDER_BOOKING2"/>
      <sheetName val="CABLE_DATA2"/>
      <sheetName val="Bed_Class7"/>
      <sheetName val="PH_data2"/>
      <sheetName val="Details_(3)2"/>
      <sheetName val="Sqn__Main__Abs2"/>
      <sheetName val="Mat_Cost4"/>
      <sheetName val="ACAD_Finishes3"/>
      <sheetName val="Site_Details3"/>
      <sheetName val="Site_Area_Statement3"/>
      <sheetName val="M-Book_for_Conc2"/>
      <sheetName val="M-Book_for_FW2"/>
      <sheetName val="Staff_Acco_2"/>
      <sheetName val="Section_Catalogue2"/>
      <sheetName val="Approved_MTD_Proj_#'s2"/>
      <sheetName val="Staircase_2"/>
      <sheetName val="PACK_(B)2"/>
      <sheetName val="GR_slab-reinft2"/>
      <sheetName val="INPUT_SHEET2"/>
      <sheetName val="Estimate_2"/>
      <sheetName val="Material_2"/>
      <sheetName val="NLD_-_Assum2"/>
      <sheetName val="schedule_nos2"/>
      <sheetName val="BOQ_civil2"/>
      <sheetName val="Column_Steel-R22"/>
      <sheetName val="std_wt_2"/>
      <sheetName val="train_cash2"/>
      <sheetName val="accom_cash2"/>
      <sheetName val="bill_22"/>
      <sheetName val="Common_2"/>
      <sheetName val="beam-reinft-machine_rm2"/>
      <sheetName val="QS_Name2"/>
      <sheetName val="CANDY_BOQ2"/>
      <sheetName val="Meas_-Hotel_Part2"/>
      <sheetName val="WORK_TABLE2"/>
      <sheetName val="220_11__BS_2"/>
      <sheetName val="Intro_2"/>
      <sheetName val="intr_stool_brkup1"/>
      <sheetName val="d-safe_specs2"/>
      <sheetName val="d-safe_DELUXE2"/>
      <sheetName val="Diawise_steel_abstract2"/>
      <sheetName val="Rising_Main2"/>
      <sheetName val="CFForecast_detail2"/>
      <sheetName val="Cash_Flows_&amp;_IRR2"/>
      <sheetName val="Model_(Not_Merged)2"/>
      <sheetName val="Tender_Summary2"/>
      <sheetName val="Operating_Statistics2"/>
      <sheetName val="Material_Rate1"/>
      <sheetName val="Retaing_wall1"/>
      <sheetName val="except_wiring1"/>
      <sheetName val="CPIPE_11"/>
      <sheetName val="3__Elemental_Summary1"/>
      <sheetName val="Vind_-_BtB2"/>
      <sheetName val="SGS_ACQ2"/>
      <sheetName val="Form_62"/>
      <sheetName val="Price_Schedule3"/>
      <sheetName val="Cost_Any_3"/>
      <sheetName val="S_&amp;_A3"/>
      <sheetName val="PointNo_51"/>
      <sheetName val="소상_&quot;1&quot;1"/>
      <sheetName val="Discount_&amp;_Margin1"/>
      <sheetName val="A_O_R_1"/>
      <sheetName val="PRECAST_lightconc-II1"/>
      <sheetName val="P-Ins_&amp;_Bonds1"/>
      <sheetName val="Branch_Power1"/>
      <sheetName val="P_Well(_RCC)1"/>
      <sheetName val="Detail_In_Door_Stad1"/>
      <sheetName val="BOQ_Distribution1"/>
      <sheetName val="RAJU_ASSO1"/>
      <sheetName val="Occ,_Other_Rev,_Exp,_Dispo1"/>
      <sheetName val="PO_Summary1"/>
      <sheetName val="BOQ_Summary1"/>
      <sheetName val="Sec_1_Loose_Furniture_18%_GST1"/>
      <sheetName val="Sec_1_Loose_Furniture_12%_GST1"/>
      <sheetName val="Sec_1_Loose_Furniture_5%_GST1"/>
      <sheetName val="Sec_2_Cafeteria_Tables1"/>
      <sheetName val="Sec_3_Cafeteria_Chairs1"/>
      <sheetName val="Sec_4_Work_Floors_-_NT_1"/>
      <sheetName val="Sec_5_LGF_Chairs-NT1"/>
      <sheetName val="Sec_6_Additional_18%_GST_1"/>
      <sheetName val="Sec_6_Additional_12%_GST_1"/>
      <sheetName val="Sec_11-NT_set_31"/>
      <sheetName val="DC_Summary1"/>
      <sheetName val="M_Sheet1"/>
      <sheetName val="RA4_Checklist1"/>
      <sheetName val="M_S_1"/>
      <sheetName val="Labor_abs-NMR1"/>
      <sheetName val="2_대외공문1"/>
      <sheetName val="NEW-IDs_Fun_&amp;_Group1"/>
      <sheetName val="PC_Master_List1"/>
      <sheetName val="Project_Details__1"/>
      <sheetName val="Footings"/>
      <sheetName val="9. Package split - Cost "/>
      <sheetName val="M- Rate"/>
      <sheetName val="RA 1"/>
      <sheetName val="Master Info"/>
      <sheetName val="SUMM"/>
      <sheetName val="PART-I_(2)63"/>
      <sheetName val="final_abstract63"/>
      <sheetName val="Basement_Budget62"/>
      <sheetName val="Rate_analysis62"/>
      <sheetName val="Break_up_Sheet62"/>
      <sheetName val="TBAL9697_-group_wise__sdpl62"/>
      <sheetName val="B_&amp;_C_-_M_-_ccp62"/>
      <sheetName val="Fee_Rate_Summary62"/>
      <sheetName val="Materials_Cost62"/>
      <sheetName val="RES_STEEL_TO62"/>
      <sheetName val="10__&amp;_11__Rate_Code_&amp;_BQ62"/>
      <sheetName val="RMZ_Summary62"/>
      <sheetName val="Site_Dev_BOQ62"/>
      <sheetName val="Staff_Forecast_spread62"/>
      <sheetName val="Fin_Sum62"/>
      <sheetName val="Fill_this_out_first___62"/>
      <sheetName val="Field_Values62"/>
      <sheetName val="Break_Dw62"/>
      <sheetName val="Structure_Bills_Qty62"/>
      <sheetName val="Builtup_Area62"/>
      <sheetName val="MASTER_RATE_ANALYSIS62"/>
      <sheetName val="Cop_-VGN62"/>
      <sheetName val="Pipe_Supports62"/>
      <sheetName val="Materials_62"/>
      <sheetName val="BOQ_Direct_selling_cost62"/>
      <sheetName val="Stress_Calculation62"/>
      <sheetName val="IO_List62"/>
      <sheetName val="MN_T_B_62"/>
      <sheetName val="RCC,Ret__Wall38"/>
      <sheetName val="RA_4_Challan_Summary_38"/>
      <sheetName val="Labour_productivity38"/>
      <sheetName val="labour_coeff38"/>
      <sheetName val="banilad"/>
      <sheetName val="Mactan"/>
      <sheetName val="Mandaue"/>
      <sheetName val="August Construction Planning  "/>
      <sheetName val="Internal Planning"/>
      <sheetName val="July'2019 Weekly"/>
      <sheetName val="FITZ MORT 94"/>
      <sheetName val="2000 MOR"/>
      <sheetName val="LIST OF MAKES"/>
      <sheetName val="April Analysts"/>
      <sheetName val="Basic Rate"/>
      <sheetName val="Consumer Fraud"/>
      <sheetName val="Avoidance "/>
      <sheetName val="Cons Recov Rates"/>
      <sheetName val="Consumer Supps"/>
      <sheetName val="Variance"/>
      <sheetName val="Consumer Outbound"/>
      <sheetName val="FY Loss Frcst"/>
      <sheetName val="Exempt"/>
      <sheetName val="EqpPerfJun08"/>
      <sheetName val="footing for SP"/>
      <sheetName val="Lead_statement"/>
      <sheetName val="Data_F8_BTR"/>
      <sheetName val="Labour_&amp;_Plant"/>
      <sheetName val="Bld_SSR"/>
      <sheetName val="SSR_-Sani_"/>
      <sheetName val="Elec_SSR"/>
      <sheetName val="PH-_SSR"/>
      <sheetName val="R_&amp;_B_SSR"/>
      <sheetName val="RCC_Pipes"/>
      <sheetName val="DI-Pipes_&amp;_Spe"/>
      <sheetName val="CI_Spe"/>
      <sheetName val="Bolts&amp;_rings"/>
      <sheetName val="Dist_Lines-150-old"/>
      <sheetName val="GA-GVMC_-NW(Com)_"/>
      <sheetName val="GA-GVMC_-NW_"/>
      <sheetName val="Dist_Lines-100"/>
      <sheetName val="Dist-Lines_-500"/>
      <sheetName val="Dist_Lines-150"/>
      <sheetName val="GA-GVMC_-NW__(2)"/>
      <sheetName val="GA-GVMC_-NW__"/>
      <sheetName val="Dist-Lines_B-1_"/>
      <sheetName val="Dist-Lines-Final_checked"/>
      <sheetName val="Pumping_mains-"/>
      <sheetName val="Feeder_main-old"/>
      <sheetName val="Dist-Lines_-B-2"/>
      <sheetName val="Dist-Lines_-B-3"/>
      <sheetName val="Dist-Lines_B-4"/>
      <sheetName val="Dist-Lines_B-5"/>
      <sheetName val="Dist-Lines_-B-6"/>
      <sheetName val="Dist-Lines_-B-7"/>
      <sheetName val="Dist-Lines_-B-8"/>
      <sheetName val="Dist-Lines_-B-9"/>
      <sheetName val="Dist-Lines_-B-10"/>
      <sheetName val="Dist-Lines_-B-11"/>
      <sheetName val="Dist-Lines_-B-12"/>
      <sheetName val="Dist-Lines_-B-13"/>
      <sheetName val="Dist-Lines_-B-14"/>
      <sheetName val="Dist-Lines_-B-15"/>
      <sheetName val="Dist-Lines_-B-16"/>
      <sheetName val="Feeder_mains-_1"/>
      <sheetName val="Feeder_mains-_2"/>
      <sheetName val="Feeder_mains-_(1)"/>
      <sheetName val="Feeder_mains-up_to_800"/>
      <sheetName val="Pumping_Main-800mm"/>
      <sheetName val="ELSR-600_KL-Z-2"/>
      <sheetName val="750_KL_GLSR-Z-3"/>
      <sheetName val="ELSR-750_KL-Z-3"/>
      <sheetName val="ELSR-500_KL-Z-4"/>
      <sheetName val="500_KL_GLSR-Z-4"/>
      <sheetName val="ELSR-1850_KL-Z-8"/>
      <sheetName val="1850_KL_GLSR-Z-8"/>
      <sheetName val="800_KL_GLSR-Z-11"/>
      <sheetName val="900_KL_GLSR-Z-12"/>
      <sheetName val="ELSR-2500_KL-Z-13"/>
      <sheetName val="ELSR-2400_KL-Z-14"/>
      <sheetName val="ELSR-1200_KL-Z-15"/>
      <sheetName val="ELSR-2000_KL-Z-16"/>
      <sheetName val="Pumping_Main-500mm-(2)"/>
      <sheetName val="Pumping_Main-450mm-(3)"/>
      <sheetName val="Pumping_Main-(4)"/>
      <sheetName val="350_KL_GLSR"/>
      <sheetName val="1000_KL_Sump-"/>
      <sheetName val="1000_KL_MBR"/>
      <sheetName val="MBR-1000_KL"/>
      <sheetName val="Pump_room-12x8"/>
      <sheetName val="civ data"/>
      <sheetName val="m"/>
      <sheetName val="Newabstract"/>
      <sheetName val="CivilOld"/>
      <sheetName val="hdpe_basic"/>
      <sheetName val="Mth-Vana"/>
      <sheetName val="Demand"/>
      <sheetName val="Occ"/>
      <sheetName val="LOCAL RATES"/>
      <sheetName val="Cal"/>
      <sheetName val="Abs"/>
      <sheetName val="well"/>
      <sheetName val="Sum1"/>
      <sheetName val="98Price"/>
      <sheetName val="Civil Works"/>
      <sheetName val="August TB"/>
      <sheetName val="Consolidated"/>
      <sheetName val="pt-cw"/>
      <sheetName val="AD ST"/>
      <sheetName val="Inc.St.-Link"/>
      <sheetName val="공장별판관비배부"/>
      <sheetName val="UNIT2"/>
      <sheetName val="CFS3"/>
      <sheetName val="Core Data"/>
      <sheetName val="iD"/>
      <sheetName val="triggers"/>
      <sheetName val="Vol"/>
      <sheetName val="KWM"/>
      <sheetName val="simulations"/>
      <sheetName val="Wag&amp;Sal"/>
      <sheetName val="SALE"/>
      <sheetName val="FLCB List"/>
      <sheetName val="Fx DATA"/>
      <sheetName val="Bridge Data 2005-06"/>
      <sheetName val="Exp_62"/>
      <sheetName val="INDIGINEOUS_ITEMS_62"/>
      <sheetName val="E_&amp;_R62"/>
      <sheetName val="Load_Details(B1)62"/>
      <sheetName val="INDORAMA_Group_June_0262"/>
      <sheetName val="SPT_vs_PHI62"/>
      <sheetName val="Civil_Boq62"/>
      <sheetName val="Debits_as_on_12_04_0862"/>
      <sheetName val="PA-_Consutant_62"/>
      <sheetName val="Sheet3_(2)62"/>
      <sheetName val="_Block_work"/>
      <sheetName val="Flooring_&amp;_Road"/>
      <sheetName val="BOM_"/>
      <sheetName val="SUBMITED_bISS"/>
      <sheetName val="TOTAL_SUMMARY"/>
      <sheetName val="DOOR-WINDOW_SCHEDULE"/>
      <sheetName val="BLOCK_WORK-GRD_FLR"/>
      <sheetName val="Japan_Reco"/>
      <sheetName val="Abs_PMRL"/>
      <sheetName val="Cleaning_&amp;_Grubbing"/>
      <sheetName val="220Kv_(2)"/>
      <sheetName val="Source_Ref_"/>
      <sheetName val="Name_List"/>
      <sheetName val="water_prop_"/>
      <sheetName val="Price_Comparison"/>
      <sheetName val="BLOCK-A_(MEA_SHEET)"/>
      <sheetName val="4_Annex_1_Basic_rate"/>
      <sheetName val="Door_Qty"/>
      <sheetName val="Win_Qty"/>
      <sheetName val="Mar_Roster"/>
      <sheetName val="costing_sheet"/>
      <sheetName val="R_A_"/>
      <sheetName val="India_F&amp;S_Template"/>
      <sheetName val="DETAILED__BOQ"/>
      <sheetName val="BASIS_-DEC_08"/>
      <sheetName val="_"/>
      <sheetName val="Capital_Structure"/>
      <sheetName val="Recap_"/>
      <sheetName val="Schedule_A1"/>
      <sheetName val="Abstract_(Buyback)"/>
      <sheetName val="Civil_RA"/>
      <sheetName val="Plumbing_RA"/>
      <sheetName val="Electrical__RA"/>
      <sheetName val="ELV_RA"/>
      <sheetName val="FFTG_RA"/>
      <sheetName val="HVAC_RA"/>
      <sheetName val="Furniture_RA"/>
      <sheetName val="Kichen_Equi__RA"/>
      <sheetName val="Project_Budget_Worksheet"/>
      <sheetName val="All_Components_Report"/>
      <sheetName val="UNP-NCW_"/>
      <sheetName val="BUD_07-08"/>
      <sheetName val="Final_Basic_rate"/>
      <sheetName val="Elect_"/>
      <sheetName val="old_boq"/>
      <sheetName val="CABLENOS_"/>
      <sheetName val="Works_-_Quote_Sheet"/>
      <sheetName val="Bill_1-BOQ-Civil_Works"/>
      <sheetName val="Labour_Rate_"/>
      <sheetName val="Material_List_"/>
      <sheetName val="Sheet1_(2)"/>
      <sheetName val="site_fab&amp;ernstr"/>
      <sheetName val="2_1_受電設備棟"/>
      <sheetName val="2_2_受・防火水槽"/>
      <sheetName val="2_3_排水処理設備棟"/>
      <sheetName val="2_4_倉庫棟"/>
      <sheetName val="2_5_守衛棟"/>
      <sheetName val="Step_1"/>
      <sheetName val="Partitions"/>
      <sheetName val="inter"/>
      <sheetName val="LABOUR SALARY "/>
      <sheetName val="Brickwork "/>
      <sheetName val="Finishing items"/>
      <sheetName val="Global_Assmptions"/>
      <sheetName val="Data_sheet"/>
      <sheetName val="NRC_Rationalisation"/>
      <sheetName val="foot-slab_reinft"/>
      <sheetName val="PRECAST lightconc_II"/>
      <sheetName val="Roof  PT beams "/>
      <sheetName val="Client Addressess "/>
      <sheetName val="Basic Rates"/>
      <sheetName val="SP Break Up"/>
      <sheetName val="TBEAM"/>
      <sheetName val="MH(on site)"/>
      <sheetName val="ridgewood"/>
      <sheetName val="Sales &amp; Prod"/>
      <sheetName val="Measurment"/>
      <sheetName val="INDEX"/>
      <sheetName val="AREAS"/>
      <sheetName val="11-hsd"/>
      <sheetName val="13-septic"/>
      <sheetName val="7-ug"/>
      <sheetName val="2-utility"/>
      <sheetName val="RA_1"/>
      <sheetName val="boq lt"/>
      <sheetName val="Indices"/>
      <sheetName val="BFS"/>
      <sheetName val="SPEC SHEET"/>
      <sheetName val="REFERANCE DATA"/>
      <sheetName val="DOOR WINDOW"/>
      <sheetName val="TORRENT CEMENT"/>
      <sheetName val="02.10.06"/>
      <sheetName val="ORDER-3"/>
      <sheetName val="DATA INPU KN (1)"/>
      <sheetName val="DATA INPU KN"/>
      <sheetName val="beam-reinft"/>
      <sheetName val="GM &amp; TA"/>
      <sheetName val="Cash Flow Working"/>
      <sheetName val="ABS_Sec C"/>
      <sheetName val="PART-I_(2)64"/>
      <sheetName val="final_abstract64"/>
      <sheetName val="Basement_Budget63"/>
      <sheetName val="Fee_Rate_Summary63"/>
      <sheetName val="Rate_analysis63"/>
      <sheetName val="Materials_Cost63"/>
      <sheetName val="10__&amp;_11__Rate_Code_&amp;_BQ63"/>
      <sheetName val="RES_STEEL_TO63"/>
      <sheetName val="Break_up_Sheet63"/>
      <sheetName val="B_&amp;_C_-_M_-_ccp63"/>
      <sheetName val="RMZ_Summary63"/>
      <sheetName val="Fill_this_out_first___63"/>
      <sheetName val="TBAL9697_-group_wise__sdpl63"/>
      <sheetName val="Fin_Sum63"/>
      <sheetName val="Site_Dev_BOQ63"/>
      <sheetName val="Staff_Forecast_spread63"/>
      <sheetName val="Field_Values63"/>
      <sheetName val="Structure_Bills_Qty63"/>
      <sheetName val="Builtup_Area63"/>
      <sheetName val="MASTER_RATE_ANALYSIS63"/>
      <sheetName val="Cop_-VGN63"/>
      <sheetName val="IO_List63"/>
      <sheetName val="BOQ_Direct_selling_cost63"/>
      <sheetName val="Stress_Calculation63"/>
      <sheetName val="Pipe_Supports63"/>
      <sheetName val="Materials_63"/>
      <sheetName val="MN_T_B_63"/>
      <sheetName val="ORDER_BOOKING3"/>
      <sheetName val="Break_Dw63"/>
      <sheetName val="For_Bill-04_PS3"/>
      <sheetName val="RCC,Ret__Wall39"/>
      <sheetName val="RA_4_Challan_Summary_39"/>
      <sheetName val="Labour_productivity39"/>
      <sheetName val="labour_coeff39"/>
      <sheetName val="BOQ_(2)4"/>
      <sheetName val="beam-reinft-IIInd_floor3"/>
      <sheetName val="Bed_Class8"/>
      <sheetName val="PH_data3"/>
      <sheetName val="Details_(3)3"/>
      <sheetName val="Desgn(zone_I)8"/>
      <sheetName val="M_B-QtyRecn5"/>
      <sheetName val="Sqn__Main__Abs3"/>
      <sheetName val="Staff_Acco_3"/>
      <sheetName val="Section_Catalogue3"/>
      <sheetName val="Approved_MTD_Proj_#'s3"/>
      <sheetName val="ACAD_Finishes4"/>
      <sheetName val="Site_Details4"/>
      <sheetName val="Site_Area_Statement4"/>
      <sheetName val="CABLE_DATA3"/>
      <sheetName val="Mat_Cost5"/>
      <sheetName val="GR_slab-reinft3"/>
      <sheetName val="BOQ_civil3"/>
      <sheetName val="NLD_-_Assum3"/>
      <sheetName val="schedule_nos3"/>
      <sheetName val="std_wt_3"/>
      <sheetName val="Column_Steel-R23"/>
      <sheetName val="Staircase_3"/>
      <sheetName val="INPUT_SHEET3"/>
      <sheetName val="M-Book_for_Conc3"/>
      <sheetName val="M-Book_for_FW3"/>
      <sheetName val="Cash_Flows_&amp;_IRR3"/>
      <sheetName val="d-safe_specs3"/>
      <sheetName val="d-safe_DELUXE3"/>
      <sheetName val="Diawise_steel_abstract3"/>
      <sheetName val="Rising_Main3"/>
      <sheetName val="PACK_(B)3"/>
      <sheetName val="Material_3"/>
      <sheetName val="bill_23"/>
      <sheetName val="Estimate_3"/>
      <sheetName val="QS_Name3"/>
      <sheetName val="CANDY_BOQ3"/>
      <sheetName val="CFForecast_detail3"/>
      <sheetName val="Model_(Not_Merged)3"/>
      <sheetName val="Tender_Summary3"/>
      <sheetName val="train_cash3"/>
      <sheetName val="accom_cash3"/>
      <sheetName val="Common_3"/>
      <sheetName val="Meas_-Hotel_Part3"/>
      <sheetName val="3__Elemental_Summary2"/>
      <sheetName val="Material_Rate2"/>
      <sheetName val="Retaing_wall2"/>
      <sheetName val="WORK_TABLE3"/>
      <sheetName val="220_11__BS_3"/>
      <sheetName val="Intro_3"/>
      <sheetName val="Operating_Statistics3"/>
      <sheetName val="except_wiring2"/>
      <sheetName val="CPIPE_12"/>
      <sheetName val="beam-reinft-machine_rm3"/>
      <sheetName val="intr_stool_brkup2"/>
      <sheetName val="Occ,_Other_Rev,_Exp,_Dispo2"/>
      <sheetName val="Vind_-_BtB3"/>
      <sheetName val="SGS_ACQ3"/>
      <sheetName val="Form_63"/>
      <sheetName val="Price_Schedule4"/>
      <sheetName val="Cost_Any_4"/>
      <sheetName val="S_&amp;_A4"/>
      <sheetName val="PointNo_52"/>
      <sheetName val="BOQ_Distribution2"/>
      <sheetName val="A_O_R_2"/>
      <sheetName val="PRECAST_lightconc-II2"/>
      <sheetName val="Detail_In_Door_Stad2"/>
      <sheetName val="P_Well(_RCC)2"/>
      <sheetName val="PO_Summary2"/>
      <sheetName val="BOQ_Summary2"/>
      <sheetName val="Sec_1_Loose_Furniture_18%_GST2"/>
      <sheetName val="Sec_1_Loose_Furniture_12%_GST2"/>
      <sheetName val="Sec_1_Loose_Furniture_5%_GST2"/>
      <sheetName val="Sec_2_Cafeteria_Tables2"/>
      <sheetName val="Sec_3_Cafeteria_Chairs2"/>
      <sheetName val="Sec_4_Work_Floors_-_NT_2"/>
      <sheetName val="Sec_5_LGF_Chairs-NT2"/>
      <sheetName val="Sec_6_Additional_18%_GST_2"/>
      <sheetName val="Sec_6_Additional_12%_GST_2"/>
      <sheetName val="Sec_11-NT_set_32"/>
      <sheetName val="DC_Summary2"/>
      <sheetName val="M_Sheet2"/>
      <sheetName val="RA4_Checklist2"/>
      <sheetName val="PC_Master_List2"/>
      <sheetName val="Project_Details__2"/>
      <sheetName val="Labor_abs-NMR2"/>
      <sheetName val="소상_&quot;1&quot;2"/>
      <sheetName val="M_S_2"/>
      <sheetName val="Discount_&amp;_Margin2"/>
      <sheetName val="Branch_Power2"/>
      <sheetName val="RAJU_ASSO2"/>
      <sheetName val="P-Ins_&amp;_Bonds2"/>
      <sheetName val="2_대외공문2"/>
      <sheetName val="NEW-IDs_Fun_&amp;_Group2"/>
      <sheetName val="LABOUR_SALARY_"/>
      <sheetName val="Brickwork_"/>
      <sheetName val="Finishing_items"/>
      <sheetName val="M-_Rate"/>
      <sheetName val="August_Construction_Planning__"/>
      <sheetName val="Internal_Planning"/>
      <sheetName val="July'2019_Weekly"/>
      <sheetName val="9__Package_split_-_Cost_"/>
      <sheetName val="Estimate_10_00_Lakhs_"/>
      <sheetName val="abs_road"/>
      <sheetName val="Road_data"/>
      <sheetName val="terrace_parapet_block_work"/>
      <sheetName val="Canopy-2_RCC1"/>
      <sheetName val="Canopy-2_BBS"/>
      <sheetName val="Canopy-1_RCC1"/>
      <sheetName val="Canopy-1_BBS"/>
      <sheetName val="Above_terrace_columns_RCC"/>
      <sheetName val="Above_terrace_columns_BBS"/>
      <sheetName val="Parapet_wall_RCC"/>
      <sheetName val="Parapet_wall_BBS"/>
      <sheetName val="OHWT_RCC"/>
      <sheetName val="OHWT_Slab_BBS"/>
      <sheetName val="OHWT_Beams__BBS"/>
      <sheetName val="Slab_&amp;_Beam_@_0_00_Lvl"/>
      <sheetName val="Slab_&amp;_Beam"/>
      <sheetName val="Lintels_&amp;_Window"/>
      <sheetName val="Column_Steel_(UBF)"/>
      <sheetName val="Column_Steel_(SF)"/>
      <sheetName val="Column_Steel_(1F)"/>
      <sheetName val="Column_Steel_(2F)"/>
      <sheetName val="Column_Steel_(3F)"/>
      <sheetName val="Column_Steel_(4F-6F)"/>
      <sheetName val="Column_Steel_(7F-9F)"/>
      <sheetName val="Column_Steel_(10F-12F)"/>
      <sheetName val="Column_Steel_(13F-15F)"/>
      <sheetName val="Column_Steel_(16F-17F)"/>
      <sheetName val="Column_Steel_(18F)"/>
      <sheetName val="Lift_Steel_(UBF)"/>
      <sheetName val="Lift_Steel_(SF)"/>
      <sheetName val="Lift_Steel_(1F-6F)"/>
      <sheetName val="Lift_Steel_(7F-12F)"/>
      <sheetName val="Lift_Steel_(13F-18F)"/>
      <sheetName val="_Staircase_Steel_(UBF)"/>
      <sheetName val="_Staircase_Steel_(SF)"/>
      <sheetName val="_Staircase_Steel_(1F-7F)"/>
      <sheetName val="_Staircase_Steel_(8F-18F)"/>
      <sheetName val="Beams_Steel_(SF)"/>
      <sheetName val="Slab_Steel_(SF)"/>
      <sheetName val="Beams_Steel_(1F)"/>
      <sheetName val="Slab_Steel_(1F)"/>
      <sheetName val="Beams_Steel_(2F&amp;3F)"/>
      <sheetName val="Slab_Steel_(2F&amp;3F)"/>
      <sheetName val="Beams_Steel_(4F)"/>
      <sheetName val="Slab_Steel_(4F)"/>
      <sheetName val="Beams_Steel_(5F-7F)"/>
      <sheetName val="Slab_Steel_(5F-7F)"/>
      <sheetName val="Beams_Steel_(8F-15F&amp;18F)"/>
      <sheetName val="Slab_Steel_(8F-15F&amp;18F)"/>
      <sheetName val="Beams_Steel_(16F&amp;17F)"/>
      <sheetName val="Slab_Steel_(16F&amp;17F)"/>
      <sheetName val="Beams_Steel_(TF)"/>
      <sheetName val="Slab_Steel_(TF)"/>
      <sheetName val="100mm_Block_Work"/>
      <sheetName val="150mm_BLOCKS"/>
      <sheetName val="200mm_BLOCKS"/>
      <sheetName val="Internal_Walls_Plastering"/>
      <sheetName val="Internal_Ceiling_Plastering"/>
      <sheetName val="External_plaster"/>
      <sheetName val="Tower-_A_(Abstract)"/>
      <sheetName val="Canopy-2_RCC"/>
      <sheetName val="Canopy_-1_RCC"/>
      <sheetName val="Canaopy-2_steel"/>
      <sheetName val="Canopy-1_steel"/>
      <sheetName val="Columns_above_terrace"/>
      <sheetName val="OHT_bottom_&amp;_walls_"/>
      <sheetName val="Slab_&amp;_Beam_at_0_00lvl"/>
      <sheetName val="Slab_&amp;_Beam_at_+3_25lvl"/>
      <sheetName val="Parapet_slab&amp;beams"/>
      <sheetName val="Column_Steel(SF_to_TF)"/>
      <sheetName val="Above_terrace_column_steel"/>
      <sheetName val="Lift_Wall_-_Stilt_Floor"/>
      <sheetName val="Lift_Wall_1F-6F"/>
      <sheetName val="Lift_Wall_7F-12F"/>
      <sheetName val="Lift_Wall_13F-18F"/>
      <sheetName val="Lift_wall_terrace_floor"/>
      <sheetName val="Staircase_-_UBF"/>
      <sheetName val="Staircase_-_SF"/>
      <sheetName val="Staircase_-_1F-7F"/>
      <sheetName val="Staircase_-_8F-18F"/>
      <sheetName val="Beam_Steel_-_SF"/>
      <sheetName val="Slab_Steel_-_SF"/>
      <sheetName val="Beam_Steel-_1F"/>
      <sheetName val="Slab_Steel_-_1F"/>
      <sheetName val="Beams_Steel_2F"/>
      <sheetName val="Slab_steel_2F"/>
      <sheetName val="Beams_Steel_3F"/>
      <sheetName val="Slab_steel_3F"/>
      <sheetName val="Beams_Steel_-_4F"/>
      <sheetName val="Slab_steel_4F"/>
      <sheetName val="Beam_steel_5F-7F"/>
      <sheetName val="Slab_steel_5F-7F"/>
      <sheetName val="Beam_steel_8F-15F_&amp;_18F"/>
      <sheetName val="Slab_steel_8F-15F&amp;_18F"/>
      <sheetName val="Beam_steel_16F_-_17F"/>
      <sheetName val="Slab_steel_16F_-_17F"/>
      <sheetName val="Beam_steel_TF"/>
      <sheetName val="Slab_steel_TF"/>
      <sheetName val="OHT_Slab_steel_"/>
      <sheetName val="OHT_beam_steel_"/>
      <sheetName val="A-_terrace_coping_BBS"/>
      <sheetName val="Copping_beam_BBS_A_terrace"/>
      <sheetName val="150_mm_BLOCKS"/>
      <sheetName val="200_mm_BLOCKS"/>
      <sheetName val="B_F_Meters"/>
      <sheetName val="Pump_sets"/>
      <sheetName val="Pump_sets_(2)"/>
      <sheetName val="Gen_sets"/>
      <sheetName val="PR_Valves"/>
      <sheetName val="W_man_Qrt-"/>
      <sheetName val="O_&amp;M"/>
      <sheetName val="Generator_Room-1"/>
      <sheetName val="200_KL_GLSR-6_(2)"/>
      <sheetName val="500_KL_Sump-(1)"/>
      <sheetName val="250_KL_Sump-(3)"/>
      <sheetName val="Office_-_MBR"/>
      <sheetName val="HSC_(2)"/>
      <sheetName val="Gen_sets_(2)"/>
      <sheetName val="DI_pipes"/>
      <sheetName val="Wt_of_DI_Spe_"/>
      <sheetName val="HDPE_pipes"/>
      <sheetName val="RCC_SS"/>
      <sheetName val="CI_Spe_"/>
      <sheetName val="data-ELSR_"/>
      <sheetName val="data-Water_Supply"/>
      <sheetName val="Sump_&amp;_ST"/>
      <sheetName val="Bld_Stnd,Data"/>
      <sheetName val="Bld_up_to_3F"/>
      <sheetName val="CC_road"/>
      <sheetName val="Dist_Lines"/>
      <sheetName val="Feeder_mains-2"/>
      <sheetName val="Gravity_Main-900mm"/>
      <sheetName val="550_KL_Sump-1"/>
      <sheetName val="550_KL_Sump-2"/>
      <sheetName val="ELSR-1200_KL"/>
      <sheetName val="650_KL_GLSR_(2)"/>
      <sheetName val="850_KL_GLSR_"/>
      <sheetName val="500_KL_sump"/>
      <sheetName val="200_KL-_ELSR_Yelluru"/>
      <sheetName val="Dist-Zone-below_50000"/>
      <sheetName val="Data_-O&amp;M"/>
      <sheetName val="Pumping_main-350mm"/>
      <sheetName val="Inf_Well"/>
      <sheetName val="Approah_road_to_MBR"/>
      <sheetName val="Approach_Roads-Source"/>
      <sheetName val="400mm-P_Main"/>
      <sheetName val="13_Mld-WTP"/>
      <sheetName val="data-Intake_well"/>
      <sheetName val="Model_GLSR-"/>
      <sheetName val="Feeder_main-1_(2)"/>
      <sheetName val="Dist_&amp;_Feeder_mains__(2)"/>
      <sheetName val="BFlow_meters"/>
      <sheetName val="O_Nd_M"/>
      <sheetName val="Pump_room-6_59x6_00m"/>
      <sheetName val="GA-GVMC_-Raiwada-BWSC"/>
      <sheetName val="BWSC-Pumping_Main-1200mm"/>
      <sheetName val="GA-GVMC_-Raiwada"/>
      <sheetName val="MS-Pumping_Main-1300mm"/>
      <sheetName val="Thurst-F_mains"/>
      <sheetName val="Thrust-P_mains"/>
      <sheetName val="CI_weights"/>
      <sheetName val="Proforma_-II_"/>
      <sheetName val="LIST_OF_MAKES"/>
      <sheetName val="April_Analysts"/>
      <sheetName val="Basic_Rate"/>
      <sheetName val="Consumer_Fraud"/>
      <sheetName val="Avoidance_"/>
      <sheetName val="Cons_Recov_Rates"/>
      <sheetName val="Consumer_Supps"/>
      <sheetName val="Consumer_Outbound"/>
      <sheetName val="FY_Loss_Frcst"/>
      <sheetName val="FITZ_MORT_94"/>
      <sheetName val="footing_for_SP"/>
      <sheetName val="Master_Info"/>
      <sheetName val="AD_ST"/>
      <sheetName val="Riser-1"/>
      <sheetName val="Schedule v1"/>
      <sheetName val="Keyword"/>
      <sheetName val="Auswahl"/>
      <sheetName val="factor_sheet35"/>
      <sheetName val="factor_sheet36"/>
      <sheetName val="Exp_63"/>
      <sheetName val="INDIGINEOUS_ITEMS_63"/>
      <sheetName val="E_&amp;_R63"/>
      <sheetName val="Load_Details(B1)63"/>
      <sheetName val="SPT_vs_PHI63"/>
      <sheetName val="Civil_Boq63"/>
      <sheetName val="PA-_Consutant_63"/>
      <sheetName val="Debits_as_on_12_04_0863"/>
      <sheetName val="Sheet3_(2)63"/>
      <sheetName val="INDORAMA_Group_June_0263"/>
      <sheetName val="cubes_M25 Nov-03"/>
      <sheetName val="Pile cap"/>
      <sheetName val="Boq (Main Building)"/>
      <sheetName val="Annexue B"/>
      <sheetName val="_Block_work1"/>
      <sheetName val="Flooring_&amp;_Road1"/>
      <sheetName val="BOM_1"/>
      <sheetName val="SUBMITED_bISS1"/>
      <sheetName val="TOTAL_SUMMARY1"/>
      <sheetName val="DOOR-WINDOW_SCHEDULE1"/>
      <sheetName val="BLOCK_WORK-GRD_FLR1"/>
      <sheetName val="Cleaning_&amp;_Grubbing1"/>
      <sheetName val="Abs_PMRL1"/>
      <sheetName val="220Kv_(2)1"/>
      <sheetName val="Japan_Reco1"/>
      <sheetName val="Source_Ref_1"/>
      <sheetName val="Name_List1"/>
      <sheetName val="water_prop_1"/>
      <sheetName val="Price_Comparison1"/>
      <sheetName val="BLOCK-A_(MEA_SHEET)1"/>
      <sheetName val="R_A_1"/>
      <sheetName val="costing_sheet1"/>
      <sheetName val="Labour_&amp;_Plant1"/>
      <sheetName val="Mar_Roster1"/>
      <sheetName val="4_Annex_1_Basic_rate1"/>
      <sheetName val="Door_Qty1"/>
      <sheetName val="Win_Qty1"/>
      <sheetName val="Capital_Structure1"/>
      <sheetName val="India_F&amp;S_Template1"/>
      <sheetName val="DETAILED__BOQ1"/>
      <sheetName val="BASIS_-DEC_081"/>
      <sheetName val="_1"/>
      <sheetName val="Recap_1"/>
      <sheetName val="Schedule_A11"/>
      <sheetName val="Abstract_(Buyback)1"/>
      <sheetName val="Civil_RA1"/>
      <sheetName val="Plumbing_RA1"/>
      <sheetName val="Electrical__RA1"/>
      <sheetName val="ELV_RA1"/>
      <sheetName val="FFTG_RA1"/>
      <sheetName val="HVAC_RA1"/>
      <sheetName val="Furniture_RA1"/>
      <sheetName val="Kichen_Equi__RA1"/>
      <sheetName val="Project_Budget_Worksheet1"/>
      <sheetName val="All_Components_Report1"/>
      <sheetName val="UNP-NCW_1"/>
      <sheetName val="BUD_07-081"/>
      <sheetName val="Final_Basic_rate1"/>
      <sheetName val="Elect_1"/>
      <sheetName val="old_boq1"/>
      <sheetName val="CABLENOS_1"/>
      <sheetName val="Works_-_Quote_Sheet1"/>
      <sheetName val="Lead_statement1"/>
      <sheetName val="Data_F8_BTR1"/>
      <sheetName val="Bill_1-BOQ-Civil_Works1"/>
      <sheetName val="Labour_Rate_1"/>
      <sheetName val="Material_List_1"/>
      <sheetName val="Sheet1_(2)1"/>
      <sheetName val="site_fab&amp;ernstr1"/>
      <sheetName val="2_1_受電設備棟1"/>
      <sheetName val="2_2_受・防火水槽1"/>
      <sheetName val="2_3_排水処理設備棟1"/>
      <sheetName val="2_4_倉庫棟1"/>
      <sheetName val="2_5_守衛棟1"/>
      <sheetName val="Step_11"/>
      <sheetName val="Core_Data"/>
      <sheetName val="2000_MOR"/>
      <sheetName val="Inc_St_-Link"/>
      <sheetName val="Main_Sheet"/>
      <sheetName val="Lookup_data"/>
      <sheetName val="13__Steel_-_Ratio"/>
      <sheetName val="CIV_INV&amp;EXP"/>
      <sheetName val="Civil_Works"/>
      <sheetName val="August_TB"/>
      <sheetName val="FLCB_List"/>
      <sheetName val="집계표(OPTION)"/>
      <sheetName val="Global_Assmptions1"/>
      <sheetName val="Data_sheet1"/>
      <sheetName val="NRC_Rationalisation1"/>
      <sheetName val="foot-slab_reinft1"/>
      <sheetName val="RA_11"/>
      <sheetName val="boq_lt"/>
      <sheetName val="MH(on_site)"/>
      <sheetName val="PMV Data"/>
      <sheetName val="HR &amp; Admin"/>
      <sheetName val="Exim FCL"/>
      <sheetName val="XREF"/>
      <sheetName val="7 Other Costs"/>
      <sheetName val="Annex"/>
      <sheetName val="2.Pardi"/>
      <sheetName val="Meas.-Tender"/>
      <sheetName val="Non-Tender"/>
      <sheetName val="Extra item"/>
      <sheetName val="1.MPB_Conveyer Pit"/>
      <sheetName val="2.Boiler Pit"/>
      <sheetName val="3. SWRC"/>
      <sheetName val="BM"/>
      <sheetName val="Cul_detail"/>
      <sheetName val="Diaphragm "/>
      <sheetName val="ETC Plant Cost"/>
      <sheetName val="Exist"/>
      <sheetName val="LEFT"/>
      <sheetName val="RIGHT"/>
      <sheetName val="Steel-Circular"/>
      <sheetName val="PROCTOR"/>
      <sheetName val="report"/>
      <sheetName val="MN__x0005__x0000__x0000__x0000_"/>
      <sheetName val="MN_堌_x001f_塔_x001f_ꮸ"/>
      <sheetName val="MN_囼&lt;坄&lt;ꮸ"/>
      <sheetName val="MN_寐Ïꮸ『_x0005_"/>
      <sheetName val="MN_召į吴įꮸ"/>
      <sheetName val="MN_婌s媔sꮸ"/>
      <sheetName val="MN_吠Ęꮸ⼢_x0005_"/>
      <sheetName val="MN_唠uꮸ⾝_x0005_"/>
      <sheetName val="MN_嚐Yꮸ】_x0005_"/>
      <sheetName val="MN_婬~媴~ꮸ"/>
      <sheetName val="MN_ꮸ》_x0005__x0000_"/>
      <sheetName val="MN_夀ïꮸ⾥_x0005_"/>
      <sheetName val="MN_ꮸ⾥_x0005__x0000_"/>
      <sheetName val="MS Rates"/>
      <sheetName val="BLKs_C"/>
      <sheetName val="당초"/>
      <sheetName val="Cash2"/>
      <sheetName val="Z"/>
      <sheetName val="Estt"/>
      <sheetName val="EW SR"/>
      <sheetName val="Qty SR"/>
      <sheetName val="Evaluate"/>
      <sheetName val="Pr.-hist."/>
      <sheetName val="MaterfÙ_x0002_G"/>
      <sheetName val="SSR 2010-11 Rates"/>
      <sheetName val="mtc esti"/>
      <sheetName val="Road Detail E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sheetData sheetId="123"/>
      <sheetData sheetId="124"/>
      <sheetData sheetId="125"/>
      <sheetData sheetId="126"/>
      <sheetData sheetId="127"/>
      <sheetData sheetId="128"/>
      <sheetData sheetId="129"/>
      <sheetData sheetId="130"/>
      <sheetData sheetId="131"/>
      <sheetData sheetId="132"/>
      <sheetData sheetId="133"/>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sheetData sheetId="144" refreshError="1"/>
      <sheetData sheetId="145" refreshError="1"/>
      <sheetData sheetId="146" refreshError="1"/>
      <sheetData sheetId="147" refreshError="1"/>
      <sheetData sheetId="148" refreshError="1"/>
      <sheetData sheetId="149" refreshError="1"/>
      <sheetData sheetId="150" refreshError="1"/>
      <sheetData sheetId="151"/>
      <sheetData sheetId="152"/>
      <sheetData sheetId="153" refreshError="1"/>
      <sheetData sheetId="154" refreshError="1"/>
      <sheetData sheetId="155" refreshError="1"/>
      <sheetData sheetId="156"/>
      <sheetData sheetId="157"/>
      <sheetData sheetId="158"/>
      <sheetData sheetId="159"/>
      <sheetData sheetId="160"/>
      <sheetData sheetId="161"/>
      <sheetData sheetId="162"/>
      <sheetData sheetId="163"/>
      <sheetData sheetId="164"/>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row r="52">
          <cell r="B52" t="str">
            <v>Main Panel</v>
          </cell>
        </row>
      </sheetData>
      <sheetData sheetId="197"/>
      <sheetData sheetId="198">
        <row r="52">
          <cell r="B52" t="str">
            <v>Main Panel</v>
          </cell>
        </row>
      </sheetData>
      <sheetData sheetId="199"/>
      <sheetData sheetId="200">
        <row r="52">
          <cell r="B52" t="str">
            <v>Main Panel</v>
          </cell>
        </row>
      </sheetData>
      <sheetData sheetId="201">
        <row r="52">
          <cell r="B52" t="str">
            <v>Main Panel</v>
          </cell>
        </row>
      </sheetData>
      <sheetData sheetId="202">
        <row r="52">
          <cell r="B52" t="str">
            <v>Main Panel</v>
          </cell>
        </row>
      </sheetData>
      <sheetData sheetId="203">
        <row r="52">
          <cell r="B52" t="str">
            <v>Main Panel</v>
          </cell>
        </row>
      </sheetData>
      <sheetData sheetId="204">
        <row r="52">
          <cell r="B52" t="str">
            <v>Main Panel</v>
          </cell>
        </row>
      </sheetData>
      <sheetData sheetId="205">
        <row r="52">
          <cell r="B52" t="str">
            <v>Main Panel</v>
          </cell>
        </row>
      </sheetData>
      <sheetData sheetId="206">
        <row r="52">
          <cell r="B52" t="str">
            <v>Main Panel</v>
          </cell>
        </row>
      </sheetData>
      <sheetData sheetId="207">
        <row r="52">
          <cell r="B52" t="str">
            <v>Main Panel</v>
          </cell>
        </row>
      </sheetData>
      <sheetData sheetId="208">
        <row r="52">
          <cell r="B52" t="str">
            <v>Main Panel</v>
          </cell>
        </row>
      </sheetData>
      <sheetData sheetId="209">
        <row r="52">
          <cell r="B52" t="str">
            <v>Main Panel</v>
          </cell>
        </row>
      </sheetData>
      <sheetData sheetId="210">
        <row r="52">
          <cell r="B52" t="str">
            <v>Main Panel</v>
          </cell>
        </row>
      </sheetData>
      <sheetData sheetId="211">
        <row r="52">
          <cell r="B52" t="str">
            <v>Main Panel</v>
          </cell>
        </row>
      </sheetData>
      <sheetData sheetId="212" refreshError="1"/>
      <sheetData sheetId="213" refreshError="1"/>
      <sheetData sheetId="214"/>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sheetData sheetId="227"/>
      <sheetData sheetId="228"/>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ow r="52">
          <cell r="B52" t="str">
            <v>Main Panel</v>
          </cell>
        </row>
      </sheetData>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ow r="52">
          <cell r="B52" t="str">
            <v>Main Panel</v>
          </cell>
        </row>
      </sheetData>
      <sheetData sheetId="768">
        <row r="52">
          <cell r="B52" t="str">
            <v>Main Panel</v>
          </cell>
        </row>
      </sheetData>
      <sheetData sheetId="769">
        <row r="52">
          <cell r="B52" t="str">
            <v>Main Panel</v>
          </cell>
        </row>
      </sheetData>
      <sheetData sheetId="770">
        <row r="52">
          <cell r="B52" t="str">
            <v>Main Panel</v>
          </cell>
        </row>
      </sheetData>
      <sheetData sheetId="771">
        <row r="52">
          <cell r="B52" t="str">
            <v>Main Panel</v>
          </cell>
        </row>
      </sheetData>
      <sheetData sheetId="772">
        <row r="52">
          <cell r="B52" t="str">
            <v>Main Panel</v>
          </cell>
        </row>
      </sheetData>
      <sheetData sheetId="773">
        <row r="52">
          <cell r="B52" t="str">
            <v>Main Panel</v>
          </cell>
        </row>
      </sheetData>
      <sheetData sheetId="774">
        <row r="52">
          <cell r="B52" t="str">
            <v>Main Panel</v>
          </cell>
        </row>
      </sheetData>
      <sheetData sheetId="775">
        <row r="52">
          <cell r="B52" t="str">
            <v>Main Panel</v>
          </cell>
        </row>
      </sheetData>
      <sheetData sheetId="776">
        <row r="52">
          <cell r="B52" t="str">
            <v>Main Panel</v>
          </cell>
        </row>
      </sheetData>
      <sheetData sheetId="777">
        <row r="52">
          <cell r="B52" t="str">
            <v>Main Panel</v>
          </cell>
        </row>
      </sheetData>
      <sheetData sheetId="778">
        <row r="52">
          <cell r="B52" t="str">
            <v>Main Panel</v>
          </cell>
        </row>
      </sheetData>
      <sheetData sheetId="779">
        <row r="52">
          <cell r="B52" t="str">
            <v>Main Panel</v>
          </cell>
        </row>
      </sheetData>
      <sheetData sheetId="780">
        <row r="52">
          <cell r="B52" t="str">
            <v>Main Panel</v>
          </cell>
        </row>
      </sheetData>
      <sheetData sheetId="781">
        <row r="52">
          <cell r="B52" t="str">
            <v>Main Panel</v>
          </cell>
        </row>
      </sheetData>
      <sheetData sheetId="782">
        <row r="52">
          <cell r="B52" t="str">
            <v>Main Panel</v>
          </cell>
        </row>
      </sheetData>
      <sheetData sheetId="783">
        <row r="52">
          <cell r="B52" t="str">
            <v>Main Panel</v>
          </cell>
        </row>
      </sheetData>
      <sheetData sheetId="784">
        <row r="52">
          <cell r="B52" t="str">
            <v>Main Panel</v>
          </cell>
        </row>
      </sheetData>
      <sheetData sheetId="785">
        <row r="52">
          <cell r="B52" t="str">
            <v>Main Panel</v>
          </cell>
        </row>
      </sheetData>
      <sheetData sheetId="786">
        <row r="52">
          <cell r="B52" t="str">
            <v>Main Panel</v>
          </cell>
        </row>
      </sheetData>
      <sheetData sheetId="787">
        <row r="52">
          <cell r="B52" t="str">
            <v>Main Panel</v>
          </cell>
        </row>
      </sheetData>
      <sheetData sheetId="788">
        <row r="52">
          <cell r="B52" t="str">
            <v>Main Panel</v>
          </cell>
        </row>
      </sheetData>
      <sheetData sheetId="789">
        <row r="52">
          <cell r="B52" t="str">
            <v>Main Panel</v>
          </cell>
        </row>
      </sheetData>
      <sheetData sheetId="790">
        <row r="52">
          <cell r="B52" t="str">
            <v>Main Panel</v>
          </cell>
        </row>
      </sheetData>
      <sheetData sheetId="791">
        <row r="52">
          <cell r="B52" t="str">
            <v>Main Panel</v>
          </cell>
        </row>
      </sheetData>
      <sheetData sheetId="792">
        <row r="52">
          <cell r="B52" t="str">
            <v>Main Panel</v>
          </cell>
        </row>
      </sheetData>
      <sheetData sheetId="793">
        <row r="52">
          <cell r="B52" t="str">
            <v>Main Panel</v>
          </cell>
        </row>
      </sheetData>
      <sheetData sheetId="794">
        <row r="52">
          <cell r="B52" t="str">
            <v>Main Panel</v>
          </cell>
        </row>
      </sheetData>
      <sheetData sheetId="795">
        <row r="52">
          <cell r="B52" t="str">
            <v>Main Panel</v>
          </cell>
        </row>
      </sheetData>
      <sheetData sheetId="796">
        <row r="52">
          <cell r="B52" t="str">
            <v>Main Panel</v>
          </cell>
        </row>
      </sheetData>
      <sheetData sheetId="797">
        <row r="52">
          <cell r="B52" t="str">
            <v>Main Panel</v>
          </cell>
        </row>
      </sheetData>
      <sheetData sheetId="798">
        <row r="52">
          <cell r="B52" t="str">
            <v>Main Panel</v>
          </cell>
        </row>
      </sheetData>
      <sheetData sheetId="799">
        <row r="52">
          <cell r="B52" t="str">
            <v>Main Panel</v>
          </cell>
        </row>
      </sheetData>
      <sheetData sheetId="800">
        <row r="52">
          <cell r="B52" t="str">
            <v>Main Panel</v>
          </cell>
        </row>
      </sheetData>
      <sheetData sheetId="801">
        <row r="52">
          <cell r="B52" t="str">
            <v>Main Panel</v>
          </cell>
        </row>
      </sheetData>
      <sheetData sheetId="802">
        <row r="52">
          <cell r="B52" t="str">
            <v>Main Panel</v>
          </cell>
        </row>
      </sheetData>
      <sheetData sheetId="803">
        <row r="52">
          <cell r="B52" t="str">
            <v>Main Panel</v>
          </cell>
        </row>
      </sheetData>
      <sheetData sheetId="804">
        <row r="52">
          <cell r="B52" t="str">
            <v>Main Panel</v>
          </cell>
        </row>
      </sheetData>
      <sheetData sheetId="805">
        <row r="52">
          <cell r="B52" t="str">
            <v>Main Panel</v>
          </cell>
        </row>
      </sheetData>
      <sheetData sheetId="806">
        <row r="52">
          <cell r="B52" t="str">
            <v>Main Panel</v>
          </cell>
        </row>
      </sheetData>
      <sheetData sheetId="807">
        <row r="52">
          <cell r="B52" t="str">
            <v>Main Panel</v>
          </cell>
        </row>
      </sheetData>
      <sheetData sheetId="808">
        <row r="52">
          <cell r="B52" t="str">
            <v>Main Panel</v>
          </cell>
        </row>
      </sheetData>
      <sheetData sheetId="809">
        <row r="52">
          <cell r="B52" t="str">
            <v>Main Panel</v>
          </cell>
        </row>
      </sheetData>
      <sheetData sheetId="810">
        <row r="52">
          <cell r="B52" t="str">
            <v>Main Panel</v>
          </cell>
        </row>
      </sheetData>
      <sheetData sheetId="811">
        <row r="52">
          <cell r="B52" t="str">
            <v>Main Panel</v>
          </cell>
        </row>
      </sheetData>
      <sheetData sheetId="812">
        <row r="52">
          <cell r="B52" t="str">
            <v>Main Panel</v>
          </cell>
        </row>
      </sheetData>
      <sheetData sheetId="813">
        <row r="52">
          <cell r="B52" t="str">
            <v>Main Panel</v>
          </cell>
        </row>
      </sheetData>
      <sheetData sheetId="814">
        <row r="52">
          <cell r="B52" t="str">
            <v>Main Panel</v>
          </cell>
        </row>
      </sheetData>
      <sheetData sheetId="815">
        <row r="52">
          <cell r="B52" t="str">
            <v>Main Panel</v>
          </cell>
        </row>
      </sheetData>
      <sheetData sheetId="816">
        <row r="52">
          <cell r="B52" t="str">
            <v>Main Panel</v>
          </cell>
        </row>
      </sheetData>
      <sheetData sheetId="817">
        <row r="52">
          <cell r="B52" t="str">
            <v>Main Panel</v>
          </cell>
        </row>
      </sheetData>
      <sheetData sheetId="818">
        <row r="52">
          <cell r="B52" t="str">
            <v>Main Panel</v>
          </cell>
        </row>
      </sheetData>
      <sheetData sheetId="819">
        <row r="52">
          <cell r="B52" t="str">
            <v>Main Panel</v>
          </cell>
        </row>
      </sheetData>
      <sheetData sheetId="820">
        <row r="52">
          <cell r="B52" t="str">
            <v>Main Panel</v>
          </cell>
        </row>
      </sheetData>
      <sheetData sheetId="821">
        <row r="52">
          <cell r="B52" t="str">
            <v>Main Panel</v>
          </cell>
        </row>
      </sheetData>
      <sheetData sheetId="822">
        <row r="52">
          <cell r="B52" t="str">
            <v>Main Panel</v>
          </cell>
        </row>
      </sheetData>
      <sheetData sheetId="823">
        <row r="52">
          <cell r="B52" t="str">
            <v>Main Panel</v>
          </cell>
        </row>
      </sheetData>
      <sheetData sheetId="824">
        <row r="52">
          <cell r="B52" t="str">
            <v>Main Panel</v>
          </cell>
        </row>
      </sheetData>
      <sheetData sheetId="825">
        <row r="52">
          <cell r="B52" t="str">
            <v>Main Panel</v>
          </cell>
        </row>
      </sheetData>
      <sheetData sheetId="826">
        <row r="52">
          <cell r="B52" t="str">
            <v>Main Panel</v>
          </cell>
        </row>
      </sheetData>
      <sheetData sheetId="827">
        <row r="52">
          <cell r="B52" t="str">
            <v>Main Panel</v>
          </cell>
        </row>
      </sheetData>
      <sheetData sheetId="828">
        <row r="52">
          <cell r="B52" t="str">
            <v>Main Panel</v>
          </cell>
        </row>
      </sheetData>
      <sheetData sheetId="829">
        <row r="52">
          <cell r="B52" t="str">
            <v>Main Panel</v>
          </cell>
        </row>
      </sheetData>
      <sheetData sheetId="830">
        <row r="52">
          <cell r="B52" t="str">
            <v>Main Panel</v>
          </cell>
        </row>
      </sheetData>
      <sheetData sheetId="831">
        <row r="52">
          <cell r="B52" t="str">
            <v>Main Panel</v>
          </cell>
        </row>
      </sheetData>
      <sheetData sheetId="832">
        <row r="52">
          <cell r="B52" t="str">
            <v>Main Panel</v>
          </cell>
        </row>
      </sheetData>
      <sheetData sheetId="833">
        <row r="52">
          <cell r="B52" t="str">
            <v>Main Panel</v>
          </cell>
        </row>
      </sheetData>
      <sheetData sheetId="834">
        <row r="52">
          <cell r="B52" t="str">
            <v>Main Panel</v>
          </cell>
        </row>
      </sheetData>
      <sheetData sheetId="835">
        <row r="52">
          <cell r="B52" t="str">
            <v>Main Panel</v>
          </cell>
        </row>
      </sheetData>
      <sheetData sheetId="836">
        <row r="52">
          <cell r="B52" t="str">
            <v>Main Panel</v>
          </cell>
        </row>
      </sheetData>
      <sheetData sheetId="837">
        <row r="52">
          <cell r="B52" t="str">
            <v>Main Panel</v>
          </cell>
        </row>
      </sheetData>
      <sheetData sheetId="838">
        <row r="52">
          <cell r="B52" t="str">
            <v>Main Panel</v>
          </cell>
        </row>
      </sheetData>
      <sheetData sheetId="839">
        <row r="52">
          <cell r="B52" t="str">
            <v>Main Panel</v>
          </cell>
        </row>
      </sheetData>
      <sheetData sheetId="840">
        <row r="52">
          <cell r="B52" t="str">
            <v>Main Panel</v>
          </cell>
        </row>
      </sheetData>
      <sheetData sheetId="841">
        <row r="52">
          <cell r="B52" t="str">
            <v>Main Panel</v>
          </cell>
        </row>
      </sheetData>
      <sheetData sheetId="842">
        <row r="52">
          <cell r="B52" t="str">
            <v>Main Panel</v>
          </cell>
        </row>
      </sheetData>
      <sheetData sheetId="843">
        <row r="52">
          <cell r="B52" t="str">
            <v>Main Panel</v>
          </cell>
        </row>
      </sheetData>
      <sheetData sheetId="844">
        <row r="52">
          <cell r="B52" t="str">
            <v>Main Panel</v>
          </cell>
        </row>
      </sheetData>
      <sheetData sheetId="845">
        <row r="52">
          <cell r="B52" t="str">
            <v>Main Panel</v>
          </cell>
        </row>
      </sheetData>
      <sheetData sheetId="846">
        <row r="52">
          <cell r="B52" t="str">
            <v>Main Panel</v>
          </cell>
        </row>
      </sheetData>
      <sheetData sheetId="847">
        <row r="52">
          <cell r="B52" t="str">
            <v>Main Panel</v>
          </cell>
        </row>
      </sheetData>
      <sheetData sheetId="848">
        <row r="52">
          <cell r="B52" t="str">
            <v>Main Panel</v>
          </cell>
        </row>
      </sheetData>
      <sheetData sheetId="849">
        <row r="52">
          <cell r="B52" t="str">
            <v>Main Panel</v>
          </cell>
        </row>
      </sheetData>
      <sheetData sheetId="850">
        <row r="52">
          <cell r="B52" t="str">
            <v>Main Panel</v>
          </cell>
        </row>
      </sheetData>
      <sheetData sheetId="851">
        <row r="52">
          <cell r="B52" t="str">
            <v>Main Panel</v>
          </cell>
        </row>
      </sheetData>
      <sheetData sheetId="852">
        <row r="52">
          <cell r="B52" t="str">
            <v>Main Panel</v>
          </cell>
        </row>
      </sheetData>
      <sheetData sheetId="853">
        <row r="52">
          <cell r="B52" t="str">
            <v>Main Panel</v>
          </cell>
        </row>
      </sheetData>
      <sheetData sheetId="854">
        <row r="52">
          <cell r="B52" t="str">
            <v>Main Panel</v>
          </cell>
        </row>
      </sheetData>
      <sheetData sheetId="855">
        <row r="52">
          <cell r="B52" t="str">
            <v>Main Panel</v>
          </cell>
        </row>
      </sheetData>
      <sheetData sheetId="856">
        <row r="52">
          <cell r="B52" t="str">
            <v>Main Panel</v>
          </cell>
        </row>
      </sheetData>
      <sheetData sheetId="857">
        <row r="52">
          <cell r="B52" t="str">
            <v>Main Panel</v>
          </cell>
        </row>
      </sheetData>
      <sheetData sheetId="858">
        <row r="52">
          <cell r="B52" t="str">
            <v>Main Panel</v>
          </cell>
        </row>
      </sheetData>
      <sheetData sheetId="859">
        <row r="52">
          <cell r="B52" t="str">
            <v>Main Panel</v>
          </cell>
        </row>
      </sheetData>
      <sheetData sheetId="860">
        <row r="52">
          <cell r="B52" t="str">
            <v>Main Panel</v>
          </cell>
        </row>
      </sheetData>
      <sheetData sheetId="861">
        <row r="52">
          <cell r="B52" t="str">
            <v>Main Panel</v>
          </cell>
        </row>
      </sheetData>
      <sheetData sheetId="862">
        <row r="52">
          <cell r="B52" t="str">
            <v>Main Panel</v>
          </cell>
        </row>
      </sheetData>
      <sheetData sheetId="863">
        <row r="52">
          <cell r="B52" t="str">
            <v>Main Panel</v>
          </cell>
        </row>
      </sheetData>
      <sheetData sheetId="864">
        <row r="52">
          <cell r="B52" t="str">
            <v>Main Panel</v>
          </cell>
        </row>
      </sheetData>
      <sheetData sheetId="865">
        <row r="52">
          <cell r="B52" t="str">
            <v>Main Panel</v>
          </cell>
        </row>
      </sheetData>
      <sheetData sheetId="866">
        <row r="52">
          <cell r="B52" t="str">
            <v>Main Panel</v>
          </cell>
        </row>
      </sheetData>
      <sheetData sheetId="867">
        <row r="52">
          <cell r="B52" t="str">
            <v>Main Panel</v>
          </cell>
        </row>
      </sheetData>
      <sheetData sheetId="868">
        <row r="52">
          <cell r="B52" t="str">
            <v>Main Panel</v>
          </cell>
        </row>
      </sheetData>
      <sheetData sheetId="869">
        <row r="52">
          <cell r="B52" t="str">
            <v>Main Panel</v>
          </cell>
        </row>
      </sheetData>
      <sheetData sheetId="870">
        <row r="52">
          <cell r="B52" t="str">
            <v>Main Panel</v>
          </cell>
        </row>
      </sheetData>
      <sheetData sheetId="871">
        <row r="52">
          <cell r="B52" t="str">
            <v>Main Panel</v>
          </cell>
        </row>
      </sheetData>
      <sheetData sheetId="872">
        <row r="52">
          <cell r="B52" t="str">
            <v>Main Panel</v>
          </cell>
        </row>
      </sheetData>
      <sheetData sheetId="873">
        <row r="52">
          <cell r="B52" t="str">
            <v>Main Panel</v>
          </cell>
        </row>
      </sheetData>
      <sheetData sheetId="874">
        <row r="52">
          <cell r="B52" t="str">
            <v>Main Panel</v>
          </cell>
        </row>
      </sheetData>
      <sheetData sheetId="875">
        <row r="52">
          <cell r="B52" t="str">
            <v>Main Panel</v>
          </cell>
        </row>
      </sheetData>
      <sheetData sheetId="876">
        <row r="52">
          <cell r="B52" t="str">
            <v>Main Panel</v>
          </cell>
        </row>
      </sheetData>
      <sheetData sheetId="877">
        <row r="52">
          <cell r="B52" t="str">
            <v>Main Panel</v>
          </cell>
        </row>
      </sheetData>
      <sheetData sheetId="878">
        <row r="52">
          <cell r="B52" t="str">
            <v>Main Panel</v>
          </cell>
        </row>
      </sheetData>
      <sheetData sheetId="879">
        <row r="52">
          <cell r="B52" t="str">
            <v>Main Panel</v>
          </cell>
        </row>
      </sheetData>
      <sheetData sheetId="880">
        <row r="52">
          <cell r="B52" t="str">
            <v>Main Panel</v>
          </cell>
        </row>
      </sheetData>
      <sheetData sheetId="881">
        <row r="52">
          <cell r="B52" t="str">
            <v>Main Panel</v>
          </cell>
        </row>
      </sheetData>
      <sheetData sheetId="882">
        <row r="52">
          <cell r="B52" t="str">
            <v>Main Panel</v>
          </cell>
        </row>
      </sheetData>
      <sheetData sheetId="883">
        <row r="52">
          <cell r="B52" t="str">
            <v>Main Panel</v>
          </cell>
        </row>
      </sheetData>
      <sheetData sheetId="884">
        <row r="52">
          <cell r="B52" t="str">
            <v>Main Panel</v>
          </cell>
        </row>
      </sheetData>
      <sheetData sheetId="885">
        <row r="52">
          <cell r="B52" t="str">
            <v>Main Panel</v>
          </cell>
        </row>
      </sheetData>
      <sheetData sheetId="886">
        <row r="52">
          <cell r="B52" t="str">
            <v>Main Panel</v>
          </cell>
        </row>
      </sheetData>
      <sheetData sheetId="887">
        <row r="52">
          <cell r="B52" t="str">
            <v>Main Panel</v>
          </cell>
        </row>
      </sheetData>
      <sheetData sheetId="888">
        <row r="52">
          <cell r="B52" t="str">
            <v>Main Panel</v>
          </cell>
        </row>
      </sheetData>
      <sheetData sheetId="889">
        <row r="52">
          <cell r="B52" t="str">
            <v>Main Panel</v>
          </cell>
        </row>
      </sheetData>
      <sheetData sheetId="890">
        <row r="52">
          <cell r="B52" t="str">
            <v>Main Panel</v>
          </cell>
        </row>
      </sheetData>
      <sheetData sheetId="891">
        <row r="52">
          <cell r="B52" t="str">
            <v>Main Panel</v>
          </cell>
        </row>
      </sheetData>
      <sheetData sheetId="892" refreshError="1"/>
      <sheetData sheetId="893">
        <row r="52">
          <cell r="B52" t="str">
            <v>Main Panel</v>
          </cell>
        </row>
      </sheetData>
      <sheetData sheetId="894">
        <row r="52">
          <cell r="B52" t="str">
            <v>Main Panel</v>
          </cell>
        </row>
      </sheetData>
      <sheetData sheetId="895">
        <row r="52">
          <cell r="B52" t="str">
            <v>Main Panel</v>
          </cell>
        </row>
      </sheetData>
      <sheetData sheetId="896">
        <row r="52">
          <cell r="B52" t="str">
            <v>Main Panel</v>
          </cell>
        </row>
      </sheetData>
      <sheetData sheetId="897">
        <row r="52">
          <cell r="B52" t="str">
            <v>Main Panel</v>
          </cell>
        </row>
      </sheetData>
      <sheetData sheetId="898">
        <row r="52">
          <cell r="B52" t="str">
            <v>Main Panel</v>
          </cell>
        </row>
      </sheetData>
      <sheetData sheetId="899">
        <row r="52">
          <cell r="B52" t="str">
            <v>Main Panel</v>
          </cell>
        </row>
      </sheetData>
      <sheetData sheetId="900">
        <row r="52">
          <cell r="B52" t="str">
            <v>Main Panel</v>
          </cell>
        </row>
      </sheetData>
      <sheetData sheetId="901">
        <row r="52">
          <cell r="B52" t="str">
            <v>Main Panel</v>
          </cell>
        </row>
      </sheetData>
      <sheetData sheetId="902">
        <row r="52">
          <cell r="B52" t="str">
            <v>Main Panel</v>
          </cell>
        </row>
      </sheetData>
      <sheetData sheetId="903">
        <row r="52">
          <cell r="B52" t="str">
            <v>Main Panel</v>
          </cell>
        </row>
      </sheetData>
      <sheetData sheetId="904">
        <row r="52">
          <cell r="B52" t="str">
            <v>Main Panel</v>
          </cell>
        </row>
      </sheetData>
      <sheetData sheetId="905">
        <row r="52">
          <cell r="B52" t="str">
            <v>Main Panel</v>
          </cell>
        </row>
      </sheetData>
      <sheetData sheetId="906">
        <row r="52">
          <cell r="B52" t="str">
            <v>Main Panel</v>
          </cell>
        </row>
      </sheetData>
      <sheetData sheetId="907">
        <row r="52">
          <cell r="B52" t="str">
            <v>Main Panel</v>
          </cell>
        </row>
      </sheetData>
      <sheetData sheetId="908">
        <row r="52">
          <cell r="B52" t="str">
            <v>Main Panel</v>
          </cell>
        </row>
      </sheetData>
      <sheetData sheetId="909">
        <row r="52">
          <cell r="B52" t="str">
            <v>Main Panel</v>
          </cell>
        </row>
      </sheetData>
      <sheetData sheetId="910">
        <row r="52">
          <cell r="B52" t="str">
            <v>Main Panel</v>
          </cell>
        </row>
      </sheetData>
      <sheetData sheetId="911">
        <row r="52">
          <cell r="B52" t="str">
            <v>Main Panel</v>
          </cell>
        </row>
      </sheetData>
      <sheetData sheetId="912">
        <row r="52">
          <cell r="B52" t="str">
            <v>Main Panel</v>
          </cell>
        </row>
      </sheetData>
      <sheetData sheetId="913">
        <row r="52">
          <cell r="B52" t="str">
            <v>Main Panel</v>
          </cell>
        </row>
      </sheetData>
      <sheetData sheetId="914">
        <row r="52">
          <cell r="B52" t="str">
            <v>Main Panel</v>
          </cell>
        </row>
      </sheetData>
      <sheetData sheetId="915">
        <row r="52">
          <cell r="B52" t="str">
            <v>Main Panel</v>
          </cell>
        </row>
      </sheetData>
      <sheetData sheetId="916">
        <row r="52">
          <cell r="B52" t="str">
            <v>Main Panel</v>
          </cell>
        </row>
      </sheetData>
      <sheetData sheetId="917">
        <row r="52">
          <cell r="B52" t="str">
            <v>Main Panel</v>
          </cell>
        </row>
      </sheetData>
      <sheetData sheetId="918">
        <row r="52">
          <cell r="B52" t="str">
            <v>Main Panel</v>
          </cell>
        </row>
      </sheetData>
      <sheetData sheetId="919">
        <row r="52">
          <cell r="B52" t="str">
            <v>Main Panel</v>
          </cell>
        </row>
      </sheetData>
      <sheetData sheetId="920">
        <row r="52">
          <cell r="B52" t="str">
            <v>Main Panel</v>
          </cell>
        </row>
      </sheetData>
      <sheetData sheetId="921">
        <row r="52">
          <cell r="B52" t="str">
            <v>Main Panel</v>
          </cell>
        </row>
      </sheetData>
      <sheetData sheetId="922">
        <row r="52">
          <cell r="B52" t="str">
            <v>Main Panel</v>
          </cell>
        </row>
      </sheetData>
      <sheetData sheetId="923">
        <row r="52">
          <cell r="B52" t="str">
            <v>Main Panel</v>
          </cell>
        </row>
      </sheetData>
      <sheetData sheetId="924">
        <row r="52">
          <cell r="B52" t="str">
            <v>Main Panel</v>
          </cell>
        </row>
      </sheetData>
      <sheetData sheetId="925">
        <row r="52">
          <cell r="B52" t="str">
            <v>Main Panel</v>
          </cell>
        </row>
      </sheetData>
      <sheetData sheetId="926">
        <row r="52">
          <cell r="B52" t="str">
            <v>Main Panel</v>
          </cell>
        </row>
      </sheetData>
      <sheetData sheetId="927">
        <row r="52">
          <cell r="B52" t="str">
            <v>Main Panel</v>
          </cell>
        </row>
      </sheetData>
      <sheetData sheetId="928">
        <row r="52">
          <cell r="B52" t="str">
            <v>Main Panel</v>
          </cell>
        </row>
      </sheetData>
      <sheetData sheetId="929">
        <row r="52">
          <cell r="B52" t="str">
            <v>Main Panel</v>
          </cell>
        </row>
      </sheetData>
      <sheetData sheetId="930">
        <row r="52">
          <cell r="B52" t="str">
            <v>Main Panel</v>
          </cell>
        </row>
      </sheetData>
      <sheetData sheetId="931">
        <row r="52">
          <cell r="B52" t="str">
            <v>Main Panel</v>
          </cell>
        </row>
      </sheetData>
      <sheetData sheetId="932">
        <row r="52">
          <cell r="B52" t="str">
            <v>Main Panel</v>
          </cell>
        </row>
      </sheetData>
      <sheetData sheetId="933">
        <row r="52">
          <cell r="B52" t="str">
            <v>Main Panel</v>
          </cell>
        </row>
      </sheetData>
      <sheetData sheetId="934">
        <row r="52">
          <cell r="B52" t="str">
            <v>Main Panel</v>
          </cell>
        </row>
      </sheetData>
      <sheetData sheetId="935">
        <row r="52">
          <cell r="B52" t="str">
            <v>Main Panel</v>
          </cell>
        </row>
      </sheetData>
      <sheetData sheetId="936">
        <row r="52">
          <cell r="B52" t="str">
            <v>Main Panel</v>
          </cell>
        </row>
      </sheetData>
      <sheetData sheetId="937">
        <row r="52">
          <cell r="B52" t="str">
            <v>Main Panel</v>
          </cell>
        </row>
      </sheetData>
      <sheetData sheetId="938">
        <row r="52">
          <cell r="B52" t="str">
            <v>Main Panel</v>
          </cell>
        </row>
      </sheetData>
      <sheetData sheetId="939">
        <row r="52">
          <cell r="B52" t="str">
            <v>Main Panel</v>
          </cell>
        </row>
      </sheetData>
      <sheetData sheetId="940">
        <row r="52">
          <cell r="B52" t="str">
            <v>Main Panel</v>
          </cell>
        </row>
      </sheetData>
      <sheetData sheetId="941">
        <row r="52">
          <cell r="B52" t="str">
            <v>Main Panel</v>
          </cell>
        </row>
      </sheetData>
      <sheetData sheetId="942">
        <row r="52">
          <cell r="B52" t="str">
            <v>Main Panel</v>
          </cell>
        </row>
      </sheetData>
      <sheetData sheetId="943">
        <row r="52">
          <cell r="B52" t="str">
            <v>Main Panel</v>
          </cell>
        </row>
      </sheetData>
      <sheetData sheetId="944">
        <row r="52">
          <cell r="B52" t="str">
            <v>Main Panel</v>
          </cell>
        </row>
      </sheetData>
      <sheetData sheetId="945">
        <row r="52">
          <cell r="B52" t="str">
            <v>Main Panel</v>
          </cell>
        </row>
      </sheetData>
      <sheetData sheetId="946">
        <row r="52">
          <cell r="B52" t="str">
            <v>Main Panel</v>
          </cell>
        </row>
      </sheetData>
      <sheetData sheetId="947">
        <row r="52">
          <cell r="B52" t="str">
            <v>Main Panel</v>
          </cell>
        </row>
      </sheetData>
      <sheetData sheetId="948">
        <row r="52">
          <cell r="B52" t="str">
            <v>Main Panel</v>
          </cell>
        </row>
      </sheetData>
      <sheetData sheetId="949">
        <row r="52">
          <cell r="B52" t="str">
            <v>Main Panel</v>
          </cell>
        </row>
      </sheetData>
      <sheetData sheetId="950">
        <row r="52">
          <cell r="B52" t="str">
            <v>Main Panel</v>
          </cell>
        </row>
      </sheetData>
      <sheetData sheetId="951">
        <row r="52">
          <cell r="B52" t="str">
            <v>Main Panel</v>
          </cell>
        </row>
      </sheetData>
      <sheetData sheetId="952">
        <row r="52">
          <cell r="B52" t="str">
            <v>Main Panel</v>
          </cell>
        </row>
      </sheetData>
      <sheetData sheetId="953">
        <row r="52">
          <cell r="B52" t="str">
            <v>Main Panel</v>
          </cell>
        </row>
      </sheetData>
      <sheetData sheetId="954">
        <row r="52">
          <cell r="B52" t="str">
            <v>Main Panel</v>
          </cell>
        </row>
      </sheetData>
      <sheetData sheetId="955">
        <row r="52">
          <cell r="B52" t="str">
            <v>Main Panel</v>
          </cell>
        </row>
      </sheetData>
      <sheetData sheetId="956">
        <row r="52">
          <cell r="B52" t="str">
            <v>Main Panel</v>
          </cell>
        </row>
      </sheetData>
      <sheetData sheetId="957">
        <row r="52">
          <cell r="B52" t="str">
            <v>Main Panel</v>
          </cell>
        </row>
      </sheetData>
      <sheetData sheetId="958">
        <row r="52">
          <cell r="B52" t="str">
            <v>Main Panel</v>
          </cell>
        </row>
      </sheetData>
      <sheetData sheetId="959">
        <row r="52">
          <cell r="B52" t="str">
            <v>Main Panel</v>
          </cell>
        </row>
      </sheetData>
      <sheetData sheetId="960">
        <row r="52">
          <cell r="B52" t="str">
            <v>Main Panel</v>
          </cell>
        </row>
      </sheetData>
      <sheetData sheetId="961">
        <row r="52">
          <cell r="B52" t="str">
            <v>Main Panel</v>
          </cell>
        </row>
      </sheetData>
      <sheetData sheetId="962">
        <row r="52">
          <cell r="B52" t="str">
            <v>Main Panel</v>
          </cell>
        </row>
      </sheetData>
      <sheetData sheetId="963">
        <row r="52">
          <cell r="B52" t="str">
            <v>Main Panel</v>
          </cell>
        </row>
      </sheetData>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sheetData sheetId="1003"/>
      <sheetData sheetId="1004"/>
      <sheetData sheetId="1005">
        <row r="52">
          <cell r="B52" t="str">
            <v>Main Panel</v>
          </cell>
        </row>
      </sheetData>
      <sheetData sheetId="1006">
        <row r="52">
          <cell r="B52" t="str">
            <v>Main Panel</v>
          </cell>
        </row>
      </sheetData>
      <sheetData sheetId="1007">
        <row r="52">
          <cell r="B52" t="str">
            <v>Main Panel</v>
          </cell>
        </row>
      </sheetData>
      <sheetData sheetId="1008">
        <row r="52">
          <cell r="B52" t="str">
            <v>Main Panel</v>
          </cell>
        </row>
      </sheetData>
      <sheetData sheetId="1009">
        <row r="52">
          <cell r="B52" t="str">
            <v>Main Panel</v>
          </cell>
        </row>
      </sheetData>
      <sheetData sheetId="1010">
        <row r="52">
          <cell r="B52" t="str">
            <v>Main Panel</v>
          </cell>
        </row>
      </sheetData>
      <sheetData sheetId="1011">
        <row r="52">
          <cell r="B52" t="str">
            <v>Main Panel</v>
          </cell>
        </row>
      </sheetData>
      <sheetData sheetId="1012">
        <row r="52">
          <cell r="B52" t="str">
            <v>Main Panel</v>
          </cell>
        </row>
      </sheetData>
      <sheetData sheetId="1013">
        <row r="52">
          <cell r="B52" t="str">
            <v>Main Panel</v>
          </cell>
        </row>
      </sheetData>
      <sheetData sheetId="1014">
        <row r="52">
          <cell r="B52" t="str">
            <v>Main Panel</v>
          </cell>
        </row>
      </sheetData>
      <sheetData sheetId="1015">
        <row r="52">
          <cell r="B52" t="str">
            <v>Main Panel</v>
          </cell>
        </row>
      </sheetData>
      <sheetData sheetId="1016">
        <row r="52">
          <cell r="B52" t="str">
            <v>Main Panel</v>
          </cell>
        </row>
      </sheetData>
      <sheetData sheetId="1017">
        <row r="52">
          <cell r="B52" t="str">
            <v>Main Panel</v>
          </cell>
        </row>
      </sheetData>
      <sheetData sheetId="1018">
        <row r="52">
          <cell r="B52" t="str">
            <v>Main Panel</v>
          </cell>
        </row>
      </sheetData>
      <sheetData sheetId="1019">
        <row r="52">
          <cell r="B52" t="str">
            <v>Main Panel</v>
          </cell>
        </row>
      </sheetData>
      <sheetData sheetId="1020">
        <row r="52">
          <cell r="B52" t="str">
            <v>Main Panel</v>
          </cell>
        </row>
      </sheetData>
      <sheetData sheetId="1021">
        <row r="52">
          <cell r="B52" t="str">
            <v>Main Panel</v>
          </cell>
        </row>
      </sheetData>
      <sheetData sheetId="1022">
        <row r="52">
          <cell r="B52" t="str">
            <v>Main Panel</v>
          </cell>
        </row>
      </sheetData>
      <sheetData sheetId="1023">
        <row r="52">
          <cell r="B52" t="str">
            <v>Main Panel</v>
          </cell>
        </row>
      </sheetData>
      <sheetData sheetId="1024">
        <row r="52">
          <cell r="B52" t="str">
            <v>Main Panel</v>
          </cell>
        </row>
      </sheetData>
      <sheetData sheetId="1025">
        <row r="52">
          <cell r="B52" t="str">
            <v>Main Panel</v>
          </cell>
        </row>
      </sheetData>
      <sheetData sheetId="1026">
        <row r="52">
          <cell r="B52" t="str">
            <v>Main Panel</v>
          </cell>
        </row>
      </sheetData>
      <sheetData sheetId="1027">
        <row r="52">
          <cell r="B52" t="str">
            <v>Main Panel</v>
          </cell>
        </row>
      </sheetData>
      <sheetData sheetId="1028">
        <row r="52">
          <cell r="B52" t="str">
            <v>Main Panel</v>
          </cell>
        </row>
      </sheetData>
      <sheetData sheetId="1029">
        <row r="52">
          <cell r="B52" t="str">
            <v>Main Panel</v>
          </cell>
        </row>
      </sheetData>
      <sheetData sheetId="1030">
        <row r="52">
          <cell r="B52" t="str">
            <v>Main Panel</v>
          </cell>
        </row>
      </sheetData>
      <sheetData sheetId="1031">
        <row r="52">
          <cell r="B52" t="str">
            <v>Main Panel</v>
          </cell>
        </row>
      </sheetData>
      <sheetData sheetId="1032">
        <row r="52">
          <cell r="B52" t="str">
            <v>Main Panel</v>
          </cell>
        </row>
      </sheetData>
      <sheetData sheetId="1033">
        <row r="52">
          <cell r="B52" t="str">
            <v>Main Panel</v>
          </cell>
        </row>
      </sheetData>
      <sheetData sheetId="1034">
        <row r="52">
          <cell r="B52" t="str">
            <v>Main Panel</v>
          </cell>
        </row>
      </sheetData>
      <sheetData sheetId="1035">
        <row r="52">
          <cell r="B52" t="str">
            <v>Main Panel</v>
          </cell>
        </row>
      </sheetData>
      <sheetData sheetId="1036">
        <row r="52">
          <cell r="B52" t="str">
            <v>Main Panel</v>
          </cell>
        </row>
      </sheetData>
      <sheetData sheetId="1037">
        <row r="52">
          <cell r="B52" t="str">
            <v>Main Panel</v>
          </cell>
        </row>
      </sheetData>
      <sheetData sheetId="1038">
        <row r="52">
          <cell r="B52" t="str">
            <v>Main Panel</v>
          </cell>
        </row>
      </sheetData>
      <sheetData sheetId="1039">
        <row r="52">
          <cell r="B52" t="str">
            <v>Main Panel</v>
          </cell>
        </row>
      </sheetData>
      <sheetData sheetId="1040">
        <row r="52">
          <cell r="B52" t="str">
            <v>Main Panel</v>
          </cell>
        </row>
      </sheetData>
      <sheetData sheetId="1041">
        <row r="52">
          <cell r="B52" t="str">
            <v>Main Panel</v>
          </cell>
        </row>
      </sheetData>
      <sheetData sheetId="1042">
        <row r="52">
          <cell r="B52" t="str">
            <v>Main Panel</v>
          </cell>
        </row>
      </sheetData>
      <sheetData sheetId="1043">
        <row r="52">
          <cell r="B52" t="str">
            <v>Main Panel</v>
          </cell>
        </row>
      </sheetData>
      <sheetData sheetId="1044">
        <row r="52">
          <cell r="B52" t="str">
            <v>Main Panel</v>
          </cell>
        </row>
      </sheetData>
      <sheetData sheetId="1045">
        <row r="52">
          <cell r="B52" t="str">
            <v>Main Panel</v>
          </cell>
        </row>
      </sheetData>
      <sheetData sheetId="1046">
        <row r="52">
          <cell r="B52" t="str">
            <v>Main Panel</v>
          </cell>
        </row>
      </sheetData>
      <sheetData sheetId="1047">
        <row r="52">
          <cell r="B52" t="str">
            <v>Main Panel</v>
          </cell>
        </row>
      </sheetData>
      <sheetData sheetId="1048">
        <row r="52">
          <cell r="B52" t="str">
            <v>Main Panel</v>
          </cell>
        </row>
      </sheetData>
      <sheetData sheetId="1049">
        <row r="52">
          <cell r="B52" t="str">
            <v>Main Panel</v>
          </cell>
        </row>
      </sheetData>
      <sheetData sheetId="1050">
        <row r="52">
          <cell r="B52" t="str">
            <v>Main Panel</v>
          </cell>
        </row>
      </sheetData>
      <sheetData sheetId="1051">
        <row r="52">
          <cell r="B52" t="str">
            <v>Main Panel</v>
          </cell>
        </row>
      </sheetData>
      <sheetData sheetId="1052">
        <row r="52">
          <cell r="B52" t="str">
            <v>Main Panel</v>
          </cell>
        </row>
      </sheetData>
      <sheetData sheetId="1053">
        <row r="52">
          <cell r="B52" t="str">
            <v>Main Panel</v>
          </cell>
        </row>
      </sheetData>
      <sheetData sheetId="1054">
        <row r="52">
          <cell r="B52" t="str">
            <v>Main Panel</v>
          </cell>
        </row>
      </sheetData>
      <sheetData sheetId="1055">
        <row r="52">
          <cell r="B52" t="str">
            <v>Main Panel</v>
          </cell>
        </row>
      </sheetData>
      <sheetData sheetId="1056">
        <row r="52">
          <cell r="B52" t="str">
            <v>Main Panel</v>
          </cell>
        </row>
      </sheetData>
      <sheetData sheetId="1057">
        <row r="52">
          <cell r="B52" t="str">
            <v>Main Panel</v>
          </cell>
        </row>
      </sheetData>
      <sheetData sheetId="1058">
        <row r="52">
          <cell r="B52" t="str">
            <v>Main Panel</v>
          </cell>
        </row>
      </sheetData>
      <sheetData sheetId="1059">
        <row r="52">
          <cell r="B52" t="str">
            <v>Main Panel</v>
          </cell>
        </row>
      </sheetData>
      <sheetData sheetId="1060">
        <row r="52">
          <cell r="B52" t="str">
            <v>Main Panel</v>
          </cell>
        </row>
      </sheetData>
      <sheetData sheetId="1061">
        <row r="52">
          <cell r="B52" t="str">
            <v>Main Panel</v>
          </cell>
        </row>
      </sheetData>
      <sheetData sheetId="1062">
        <row r="52">
          <cell r="B52" t="str">
            <v>Main Panel</v>
          </cell>
        </row>
      </sheetData>
      <sheetData sheetId="1063">
        <row r="52">
          <cell r="B52" t="str">
            <v>Main Panel</v>
          </cell>
        </row>
      </sheetData>
      <sheetData sheetId="1064">
        <row r="52">
          <cell r="B52" t="str">
            <v>Main Panel</v>
          </cell>
        </row>
      </sheetData>
      <sheetData sheetId="1065">
        <row r="52">
          <cell r="B52" t="str">
            <v>Main Panel</v>
          </cell>
        </row>
      </sheetData>
      <sheetData sheetId="1066">
        <row r="52">
          <cell r="B52" t="str">
            <v>Main Panel</v>
          </cell>
        </row>
      </sheetData>
      <sheetData sheetId="1067">
        <row r="52">
          <cell r="B52" t="str">
            <v>Main Panel</v>
          </cell>
        </row>
      </sheetData>
      <sheetData sheetId="1068">
        <row r="52">
          <cell r="B52" t="str">
            <v>Main Panel</v>
          </cell>
        </row>
      </sheetData>
      <sheetData sheetId="1069">
        <row r="52">
          <cell r="B52" t="str">
            <v>Main Panel</v>
          </cell>
        </row>
      </sheetData>
      <sheetData sheetId="1070">
        <row r="52">
          <cell r="B52" t="str">
            <v>Main Panel</v>
          </cell>
        </row>
      </sheetData>
      <sheetData sheetId="1071">
        <row r="52">
          <cell r="B52" t="str">
            <v>Main Panel</v>
          </cell>
        </row>
      </sheetData>
      <sheetData sheetId="1072">
        <row r="52">
          <cell r="B52" t="str">
            <v>Main Panel</v>
          </cell>
        </row>
      </sheetData>
      <sheetData sheetId="1073">
        <row r="52">
          <cell r="B52" t="str">
            <v>Main Panel</v>
          </cell>
        </row>
      </sheetData>
      <sheetData sheetId="1074">
        <row r="52">
          <cell r="B52" t="str">
            <v>Main Panel</v>
          </cell>
        </row>
      </sheetData>
      <sheetData sheetId="1075">
        <row r="52">
          <cell r="B52" t="str">
            <v>Main Panel</v>
          </cell>
        </row>
      </sheetData>
      <sheetData sheetId="1076">
        <row r="52">
          <cell r="B52" t="str">
            <v>Main Panel</v>
          </cell>
        </row>
      </sheetData>
      <sheetData sheetId="1077">
        <row r="52">
          <cell r="B52" t="str">
            <v>Main Panel</v>
          </cell>
        </row>
      </sheetData>
      <sheetData sheetId="1078">
        <row r="52">
          <cell r="B52" t="str">
            <v>Main Panel</v>
          </cell>
        </row>
      </sheetData>
      <sheetData sheetId="1079">
        <row r="52">
          <cell r="B52" t="str">
            <v>Main Panel</v>
          </cell>
        </row>
      </sheetData>
      <sheetData sheetId="1080">
        <row r="52">
          <cell r="B52" t="str">
            <v>Main Panel</v>
          </cell>
        </row>
      </sheetData>
      <sheetData sheetId="1081">
        <row r="52">
          <cell r="B52" t="str">
            <v>Main Panel</v>
          </cell>
        </row>
      </sheetData>
      <sheetData sheetId="1082">
        <row r="52">
          <cell r="B52" t="str">
            <v>Main Panel</v>
          </cell>
        </row>
      </sheetData>
      <sheetData sheetId="1083">
        <row r="52">
          <cell r="B52" t="str">
            <v>Main Panel</v>
          </cell>
        </row>
      </sheetData>
      <sheetData sheetId="1084">
        <row r="52">
          <cell r="B52" t="str">
            <v>Main Panel</v>
          </cell>
        </row>
      </sheetData>
      <sheetData sheetId="1085">
        <row r="52">
          <cell r="B52" t="str">
            <v>Main Panel</v>
          </cell>
        </row>
      </sheetData>
      <sheetData sheetId="1086">
        <row r="52">
          <cell r="B52" t="str">
            <v>Main Panel</v>
          </cell>
        </row>
      </sheetData>
      <sheetData sheetId="1087">
        <row r="52">
          <cell r="B52" t="str">
            <v>Main Panel</v>
          </cell>
        </row>
      </sheetData>
      <sheetData sheetId="1088">
        <row r="52">
          <cell r="B52" t="str">
            <v>Main Panel</v>
          </cell>
        </row>
      </sheetData>
      <sheetData sheetId="1089">
        <row r="52">
          <cell r="B52" t="str">
            <v>Main Panel</v>
          </cell>
        </row>
      </sheetData>
      <sheetData sheetId="1090">
        <row r="52">
          <cell r="B52" t="str">
            <v>Main Panel</v>
          </cell>
        </row>
      </sheetData>
      <sheetData sheetId="1091">
        <row r="52">
          <cell r="B52" t="str">
            <v>Main Panel</v>
          </cell>
        </row>
      </sheetData>
      <sheetData sheetId="1092">
        <row r="52">
          <cell r="B52" t="str">
            <v>Main Panel</v>
          </cell>
        </row>
      </sheetData>
      <sheetData sheetId="1093">
        <row r="52">
          <cell r="B52" t="str">
            <v>Main Panel</v>
          </cell>
        </row>
      </sheetData>
      <sheetData sheetId="1094">
        <row r="52">
          <cell r="B52" t="str">
            <v>Main Panel</v>
          </cell>
        </row>
      </sheetData>
      <sheetData sheetId="1095">
        <row r="52">
          <cell r="B52" t="str">
            <v>Main Panel</v>
          </cell>
        </row>
      </sheetData>
      <sheetData sheetId="1096">
        <row r="52">
          <cell r="B52" t="str">
            <v>Main Panel</v>
          </cell>
        </row>
      </sheetData>
      <sheetData sheetId="1097">
        <row r="52">
          <cell r="B52" t="str">
            <v>Main Panel</v>
          </cell>
        </row>
      </sheetData>
      <sheetData sheetId="1098">
        <row r="52">
          <cell r="B52" t="str">
            <v>Main Panel</v>
          </cell>
        </row>
      </sheetData>
      <sheetData sheetId="1099">
        <row r="52">
          <cell r="B52" t="str">
            <v>Main Panel</v>
          </cell>
        </row>
      </sheetData>
      <sheetData sheetId="1100">
        <row r="52">
          <cell r="B52" t="str">
            <v>Main Panel</v>
          </cell>
        </row>
      </sheetData>
      <sheetData sheetId="1101">
        <row r="52">
          <cell r="B52" t="str">
            <v>Main Panel</v>
          </cell>
        </row>
      </sheetData>
      <sheetData sheetId="1102">
        <row r="52">
          <cell r="B52" t="str">
            <v>Main Panel</v>
          </cell>
        </row>
      </sheetData>
      <sheetData sheetId="1103">
        <row r="52">
          <cell r="B52" t="str">
            <v>Main Panel</v>
          </cell>
        </row>
      </sheetData>
      <sheetData sheetId="1104">
        <row r="52">
          <cell r="B52" t="str">
            <v>Main Panel</v>
          </cell>
        </row>
      </sheetData>
      <sheetData sheetId="1105">
        <row r="52">
          <cell r="B52" t="str">
            <v>Main Panel</v>
          </cell>
        </row>
      </sheetData>
      <sheetData sheetId="1106">
        <row r="52">
          <cell r="B52" t="str">
            <v>Main Panel</v>
          </cell>
        </row>
      </sheetData>
      <sheetData sheetId="1107">
        <row r="52">
          <cell r="B52" t="str">
            <v>Main Panel</v>
          </cell>
        </row>
      </sheetData>
      <sheetData sheetId="1108">
        <row r="52">
          <cell r="B52" t="str">
            <v>Main Panel</v>
          </cell>
        </row>
      </sheetData>
      <sheetData sheetId="1109">
        <row r="52">
          <cell r="B52" t="str">
            <v>Main Panel</v>
          </cell>
        </row>
      </sheetData>
      <sheetData sheetId="1110">
        <row r="52">
          <cell r="B52" t="str">
            <v>Main Panel</v>
          </cell>
        </row>
      </sheetData>
      <sheetData sheetId="1111">
        <row r="52">
          <cell r="B52" t="str">
            <v>Main Panel</v>
          </cell>
        </row>
      </sheetData>
      <sheetData sheetId="1112">
        <row r="52">
          <cell r="B52" t="str">
            <v>Main Panel</v>
          </cell>
        </row>
      </sheetData>
      <sheetData sheetId="1113">
        <row r="52">
          <cell r="B52" t="str">
            <v>Main Panel</v>
          </cell>
        </row>
      </sheetData>
      <sheetData sheetId="1114">
        <row r="52">
          <cell r="B52" t="str">
            <v>Main Panel</v>
          </cell>
        </row>
      </sheetData>
      <sheetData sheetId="1115">
        <row r="52">
          <cell r="B52" t="str">
            <v>Main Panel</v>
          </cell>
        </row>
      </sheetData>
      <sheetData sheetId="1116">
        <row r="52">
          <cell r="B52" t="str">
            <v>Main Panel</v>
          </cell>
        </row>
      </sheetData>
      <sheetData sheetId="1117">
        <row r="52">
          <cell r="B52" t="str">
            <v>Main Panel</v>
          </cell>
        </row>
      </sheetData>
      <sheetData sheetId="1118">
        <row r="52">
          <cell r="B52" t="str">
            <v>Main Panel</v>
          </cell>
        </row>
      </sheetData>
      <sheetData sheetId="1119">
        <row r="52">
          <cell r="B52" t="str">
            <v>Main Panel</v>
          </cell>
        </row>
      </sheetData>
      <sheetData sheetId="1120">
        <row r="52">
          <cell r="B52" t="str">
            <v>Main Panel</v>
          </cell>
        </row>
      </sheetData>
      <sheetData sheetId="1121">
        <row r="52">
          <cell r="B52" t="str">
            <v>Main Panel</v>
          </cell>
        </row>
      </sheetData>
      <sheetData sheetId="1122">
        <row r="52">
          <cell r="B52" t="str">
            <v>Main Panel</v>
          </cell>
        </row>
      </sheetData>
      <sheetData sheetId="1123">
        <row r="52">
          <cell r="B52" t="str">
            <v>Main Panel</v>
          </cell>
        </row>
      </sheetData>
      <sheetData sheetId="1124">
        <row r="52">
          <cell r="B52" t="str">
            <v>Main Panel</v>
          </cell>
        </row>
      </sheetData>
      <sheetData sheetId="1125">
        <row r="52">
          <cell r="B52" t="str">
            <v>Main Panel</v>
          </cell>
        </row>
      </sheetData>
      <sheetData sheetId="1126">
        <row r="52">
          <cell r="B52" t="str">
            <v>Main Panel</v>
          </cell>
        </row>
      </sheetData>
      <sheetData sheetId="1127">
        <row r="52">
          <cell r="B52" t="str">
            <v>Main Panel</v>
          </cell>
        </row>
      </sheetData>
      <sheetData sheetId="1128">
        <row r="52">
          <cell r="B52" t="str">
            <v>Main Panel</v>
          </cell>
        </row>
      </sheetData>
      <sheetData sheetId="1129">
        <row r="52">
          <cell r="B52" t="str">
            <v>Main Panel</v>
          </cell>
        </row>
      </sheetData>
      <sheetData sheetId="1130">
        <row r="52">
          <cell r="B52" t="str">
            <v>Main Panel</v>
          </cell>
        </row>
      </sheetData>
      <sheetData sheetId="1131">
        <row r="52">
          <cell r="B52" t="str">
            <v>Main Panel</v>
          </cell>
        </row>
      </sheetData>
      <sheetData sheetId="1132">
        <row r="52">
          <cell r="B52" t="str">
            <v>Main Panel</v>
          </cell>
        </row>
      </sheetData>
      <sheetData sheetId="1133">
        <row r="52">
          <cell r="B52" t="str">
            <v>Main Panel</v>
          </cell>
        </row>
      </sheetData>
      <sheetData sheetId="1134">
        <row r="52">
          <cell r="B52" t="str">
            <v>Main Panel</v>
          </cell>
        </row>
      </sheetData>
      <sheetData sheetId="1135">
        <row r="52">
          <cell r="B52" t="str">
            <v>Main Panel</v>
          </cell>
        </row>
      </sheetData>
      <sheetData sheetId="1136">
        <row r="52">
          <cell r="B52" t="str">
            <v>Main Panel</v>
          </cell>
        </row>
      </sheetData>
      <sheetData sheetId="1137">
        <row r="52">
          <cell r="B52" t="str">
            <v>Main Panel</v>
          </cell>
        </row>
      </sheetData>
      <sheetData sheetId="1138">
        <row r="52">
          <cell r="B52" t="str">
            <v>Main Panel</v>
          </cell>
        </row>
      </sheetData>
      <sheetData sheetId="1139">
        <row r="52">
          <cell r="B52" t="str">
            <v>Main Panel</v>
          </cell>
        </row>
      </sheetData>
      <sheetData sheetId="1140">
        <row r="52">
          <cell r="B52" t="str">
            <v>Main Panel</v>
          </cell>
        </row>
      </sheetData>
      <sheetData sheetId="1141">
        <row r="52">
          <cell r="B52" t="str">
            <v>Main Panel</v>
          </cell>
        </row>
      </sheetData>
      <sheetData sheetId="1142">
        <row r="52">
          <cell r="B52" t="str">
            <v>Main Panel</v>
          </cell>
        </row>
      </sheetData>
      <sheetData sheetId="1143">
        <row r="52">
          <cell r="B52" t="str">
            <v>Main Panel</v>
          </cell>
        </row>
      </sheetData>
      <sheetData sheetId="1144">
        <row r="52">
          <cell r="B52" t="str">
            <v>Main Panel</v>
          </cell>
        </row>
      </sheetData>
      <sheetData sheetId="1145">
        <row r="52">
          <cell r="B52" t="str">
            <v>Main Panel</v>
          </cell>
        </row>
      </sheetData>
      <sheetData sheetId="1146">
        <row r="52">
          <cell r="B52" t="str">
            <v>Main Panel</v>
          </cell>
        </row>
      </sheetData>
      <sheetData sheetId="1147">
        <row r="52">
          <cell r="B52" t="str">
            <v>Main Panel</v>
          </cell>
        </row>
      </sheetData>
      <sheetData sheetId="1148">
        <row r="52">
          <cell r="B52" t="str">
            <v>Main Panel</v>
          </cell>
        </row>
      </sheetData>
      <sheetData sheetId="1149">
        <row r="52">
          <cell r="B52" t="str">
            <v>Main Panel</v>
          </cell>
        </row>
      </sheetData>
      <sheetData sheetId="1150">
        <row r="52">
          <cell r="B52" t="str">
            <v>Main Panel</v>
          </cell>
        </row>
      </sheetData>
      <sheetData sheetId="1151">
        <row r="52">
          <cell r="B52" t="str">
            <v>Main Panel</v>
          </cell>
        </row>
      </sheetData>
      <sheetData sheetId="1152">
        <row r="52">
          <cell r="B52" t="str">
            <v>Main Panel</v>
          </cell>
        </row>
      </sheetData>
      <sheetData sheetId="1153">
        <row r="52">
          <cell r="B52" t="str">
            <v>Main Panel</v>
          </cell>
        </row>
      </sheetData>
      <sheetData sheetId="1154">
        <row r="52">
          <cell r="B52" t="str">
            <v>Main Panel</v>
          </cell>
        </row>
      </sheetData>
      <sheetData sheetId="1155">
        <row r="52">
          <cell r="B52" t="str">
            <v>Main Panel</v>
          </cell>
        </row>
      </sheetData>
      <sheetData sheetId="1156">
        <row r="52">
          <cell r="B52" t="str">
            <v>Main Panel</v>
          </cell>
        </row>
      </sheetData>
      <sheetData sheetId="1157">
        <row r="52">
          <cell r="B52" t="str">
            <v>Main Panel</v>
          </cell>
        </row>
      </sheetData>
      <sheetData sheetId="1158">
        <row r="52">
          <cell r="B52" t="str">
            <v>Main Panel</v>
          </cell>
        </row>
      </sheetData>
      <sheetData sheetId="1159">
        <row r="52">
          <cell r="B52" t="str">
            <v>Main Panel</v>
          </cell>
        </row>
      </sheetData>
      <sheetData sheetId="1160">
        <row r="52">
          <cell r="B52" t="str">
            <v>Main Panel</v>
          </cell>
        </row>
      </sheetData>
      <sheetData sheetId="1161">
        <row r="52">
          <cell r="B52" t="str">
            <v>Main Panel</v>
          </cell>
        </row>
      </sheetData>
      <sheetData sheetId="1162">
        <row r="52">
          <cell r="B52" t="str">
            <v>Main Panel</v>
          </cell>
        </row>
      </sheetData>
      <sheetData sheetId="1163">
        <row r="52">
          <cell r="B52" t="str">
            <v>Main Panel</v>
          </cell>
        </row>
      </sheetData>
      <sheetData sheetId="1164">
        <row r="52">
          <cell r="B52" t="str">
            <v>Main Panel</v>
          </cell>
        </row>
      </sheetData>
      <sheetData sheetId="1165">
        <row r="52">
          <cell r="B52" t="str">
            <v>Main Panel</v>
          </cell>
        </row>
      </sheetData>
      <sheetData sheetId="1166">
        <row r="52">
          <cell r="B52" t="str">
            <v>Main Panel</v>
          </cell>
        </row>
      </sheetData>
      <sheetData sheetId="1167">
        <row r="52">
          <cell r="B52" t="str">
            <v>Main Panel</v>
          </cell>
        </row>
      </sheetData>
      <sheetData sheetId="1168">
        <row r="52">
          <cell r="B52" t="str">
            <v>Main Panel</v>
          </cell>
        </row>
      </sheetData>
      <sheetData sheetId="1169">
        <row r="52">
          <cell r="B52" t="str">
            <v>Main Panel</v>
          </cell>
        </row>
      </sheetData>
      <sheetData sheetId="1170">
        <row r="52">
          <cell r="B52" t="str">
            <v>Main Panel</v>
          </cell>
        </row>
      </sheetData>
      <sheetData sheetId="1171">
        <row r="52">
          <cell r="B52" t="str">
            <v>Main Panel</v>
          </cell>
        </row>
      </sheetData>
      <sheetData sheetId="1172">
        <row r="52">
          <cell r="B52" t="str">
            <v>Main Panel</v>
          </cell>
        </row>
      </sheetData>
      <sheetData sheetId="1173">
        <row r="52">
          <cell r="B52" t="str">
            <v>Main Panel</v>
          </cell>
        </row>
      </sheetData>
      <sheetData sheetId="1174">
        <row r="52">
          <cell r="B52" t="str">
            <v>Main Panel</v>
          </cell>
        </row>
      </sheetData>
      <sheetData sheetId="1175">
        <row r="52">
          <cell r="B52" t="str">
            <v>Main Panel</v>
          </cell>
        </row>
      </sheetData>
      <sheetData sheetId="1176">
        <row r="52">
          <cell r="B52" t="str">
            <v>Main Panel</v>
          </cell>
        </row>
      </sheetData>
      <sheetData sheetId="1177">
        <row r="52">
          <cell r="B52" t="str">
            <v>Main Panel</v>
          </cell>
        </row>
      </sheetData>
      <sheetData sheetId="1178">
        <row r="52">
          <cell r="B52" t="str">
            <v>Main Panel</v>
          </cell>
        </row>
      </sheetData>
      <sheetData sheetId="1179">
        <row r="52">
          <cell r="B52" t="str">
            <v>Main Panel</v>
          </cell>
        </row>
      </sheetData>
      <sheetData sheetId="1180">
        <row r="52">
          <cell r="B52" t="str">
            <v>Main Panel</v>
          </cell>
        </row>
      </sheetData>
      <sheetData sheetId="1181">
        <row r="52">
          <cell r="B52" t="str">
            <v>Main Panel</v>
          </cell>
        </row>
      </sheetData>
      <sheetData sheetId="1182">
        <row r="52">
          <cell r="B52" t="str">
            <v>Main Panel</v>
          </cell>
        </row>
      </sheetData>
      <sheetData sheetId="1183">
        <row r="52">
          <cell r="B52" t="str">
            <v>Main Panel</v>
          </cell>
        </row>
      </sheetData>
      <sheetData sheetId="1184">
        <row r="52">
          <cell r="B52" t="str">
            <v>Main Panel</v>
          </cell>
        </row>
      </sheetData>
      <sheetData sheetId="1185">
        <row r="52">
          <cell r="B52" t="str">
            <v>Main Panel</v>
          </cell>
        </row>
      </sheetData>
      <sheetData sheetId="1186">
        <row r="52">
          <cell r="B52" t="str">
            <v>Main Panel</v>
          </cell>
        </row>
      </sheetData>
      <sheetData sheetId="1187">
        <row r="52">
          <cell r="B52" t="str">
            <v>Main Panel</v>
          </cell>
        </row>
      </sheetData>
      <sheetData sheetId="1188">
        <row r="52">
          <cell r="B52" t="str">
            <v>Main Panel</v>
          </cell>
        </row>
      </sheetData>
      <sheetData sheetId="1189">
        <row r="52">
          <cell r="B52" t="str">
            <v>Main Panel</v>
          </cell>
        </row>
      </sheetData>
      <sheetData sheetId="1190">
        <row r="52">
          <cell r="B52" t="str">
            <v>Main Panel</v>
          </cell>
        </row>
      </sheetData>
      <sheetData sheetId="1191">
        <row r="52">
          <cell r="B52" t="str">
            <v>Main Panel</v>
          </cell>
        </row>
      </sheetData>
      <sheetData sheetId="1192">
        <row r="52">
          <cell r="B52" t="str">
            <v>Main Panel</v>
          </cell>
        </row>
      </sheetData>
      <sheetData sheetId="1193">
        <row r="52">
          <cell r="B52" t="str">
            <v>Main Panel</v>
          </cell>
        </row>
      </sheetData>
      <sheetData sheetId="1194">
        <row r="52">
          <cell r="B52" t="str">
            <v>Main Panel</v>
          </cell>
        </row>
      </sheetData>
      <sheetData sheetId="1195">
        <row r="52">
          <cell r="B52" t="str">
            <v>Main Panel</v>
          </cell>
        </row>
      </sheetData>
      <sheetData sheetId="1196">
        <row r="52">
          <cell r="B52" t="str">
            <v>Main Panel</v>
          </cell>
        </row>
      </sheetData>
      <sheetData sheetId="1197">
        <row r="52">
          <cell r="B52" t="str">
            <v>Main Panel</v>
          </cell>
        </row>
      </sheetData>
      <sheetData sheetId="1198">
        <row r="52">
          <cell r="B52" t="str">
            <v>Main Panel</v>
          </cell>
        </row>
      </sheetData>
      <sheetData sheetId="1199">
        <row r="52">
          <cell r="B52" t="str">
            <v>Main Panel</v>
          </cell>
        </row>
      </sheetData>
      <sheetData sheetId="1200">
        <row r="52">
          <cell r="B52" t="str">
            <v>Main Panel</v>
          </cell>
        </row>
      </sheetData>
      <sheetData sheetId="1201">
        <row r="52">
          <cell r="B52" t="str">
            <v>Main Panel</v>
          </cell>
        </row>
      </sheetData>
      <sheetData sheetId="1202">
        <row r="52">
          <cell r="B52" t="str">
            <v>Main Panel</v>
          </cell>
        </row>
      </sheetData>
      <sheetData sheetId="1203">
        <row r="52">
          <cell r="B52" t="str">
            <v>Main Panel</v>
          </cell>
        </row>
      </sheetData>
      <sheetData sheetId="1204">
        <row r="52">
          <cell r="B52" t="str">
            <v>Main Panel</v>
          </cell>
        </row>
      </sheetData>
      <sheetData sheetId="1205">
        <row r="52">
          <cell r="B52" t="str">
            <v>Main Panel</v>
          </cell>
        </row>
      </sheetData>
      <sheetData sheetId="1206">
        <row r="52">
          <cell r="B52" t="str">
            <v>Main Panel</v>
          </cell>
        </row>
      </sheetData>
      <sheetData sheetId="1207">
        <row r="52">
          <cell r="B52" t="str">
            <v>Main Panel</v>
          </cell>
        </row>
      </sheetData>
      <sheetData sheetId="1208">
        <row r="52">
          <cell r="B52" t="str">
            <v>Main Panel</v>
          </cell>
        </row>
      </sheetData>
      <sheetData sheetId="1209">
        <row r="52">
          <cell r="B52" t="str">
            <v>Main Panel</v>
          </cell>
        </row>
      </sheetData>
      <sheetData sheetId="1210">
        <row r="52">
          <cell r="B52" t="str">
            <v>Main Panel</v>
          </cell>
        </row>
      </sheetData>
      <sheetData sheetId="1211">
        <row r="52">
          <cell r="B52" t="str">
            <v>Main Panel</v>
          </cell>
        </row>
      </sheetData>
      <sheetData sheetId="1212">
        <row r="52">
          <cell r="B52" t="str">
            <v>Main Panel</v>
          </cell>
        </row>
      </sheetData>
      <sheetData sheetId="1213">
        <row r="52">
          <cell r="B52" t="str">
            <v>Main Panel</v>
          </cell>
        </row>
      </sheetData>
      <sheetData sheetId="1214">
        <row r="52">
          <cell r="B52" t="str">
            <v>Main Panel</v>
          </cell>
        </row>
      </sheetData>
      <sheetData sheetId="1215">
        <row r="52">
          <cell r="B52" t="str">
            <v>Main Panel</v>
          </cell>
        </row>
      </sheetData>
      <sheetData sheetId="1216">
        <row r="52">
          <cell r="B52" t="str">
            <v>Main Panel</v>
          </cell>
        </row>
      </sheetData>
      <sheetData sheetId="1217">
        <row r="52">
          <cell r="B52" t="str">
            <v>Main Panel</v>
          </cell>
        </row>
      </sheetData>
      <sheetData sheetId="1218">
        <row r="52">
          <cell r="B52" t="str">
            <v>Main Panel</v>
          </cell>
        </row>
      </sheetData>
      <sheetData sheetId="1219">
        <row r="52">
          <cell r="B52" t="str">
            <v>Main Panel</v>
          </cell>
        </row>
      </sheetData>
      <sheetData sheetId="1220">
        <row r="52">
          <cell r="B52" t="str">
            <v>Main Panel</v>
          </cell>
        </row>
      </sheetData>
      <sheetData sheetId="1221">
        <row r="52">
          <cell r="B52" t="str">
            <v>Main Panel</v>
          </cell>
        </row>
      </sheetData>
      <sheetData sheetId="1222">
        <row r="52">
          <cell r="B52" t="str">
            <v>Main Panel</v>
          </cell>
        </row>
      </sheetData>
      <sheetData sheetId="1223">
        <row r="52">
          <cell r="B52" t="str">
            <v>Main Panel</v>
          </cell>
        </row>
      </sheetData>
      <sheetData sheetId="1224">
        <row r="52">
          <cell r="B52" t="str">
            <v>Main Panel</v>
          </cell>
        </row>
      </sheetData>
      <sheetData sheetId="1225">
        <row r="52">
          <cell r="B52" t="str">
            <v>Main Panel</v>
          </cell>
        </row>
      </sheetData>
      <sheetData sheetId="1226">
        <row r="52">
          <cell r="B52" t="str">
            <v>Main Panel</v>
          </cell>
        </row>
      </sheetData>
      <sheetData sheetId="1227">
        <row r="52">
          <cell r="B52" t="str">
            <v>Main Panel</v>
          </cell>
        </row>
      </sheetData>
      <sheetData sheetId="1228">
        <row r="52">
          <cell r="B52" t="str">
            <v>Main Panel</v>
          </cell>
        </row>
      </sheetData>
      <sheetData sheetId="1229">
        <row r="52">
          <cell r="B52" t="str">
            <v>Main Panel</v>
          </cell>
        </row>
      </sheetData>
      <sheetData sheetId="1230">
        <row r="52">
          <cell r="B52" t="str">
            <v>Main Panel</v>
          </cell>
        </row>
      </sheetData>
      <sheetData sheetId="1231">
        <row r="52">
          <cell r="B52" t="str">
            <v>Main Panel</v>
          </cell>
        </row>
      </sheetData>
      <sheetData sheetId="1232">
        <row r="52">
          <cell r="B52" t="str">
            <v>Main Panel</v>
          </cell>
        </row>
      </sheetData>
      <sheetData sheetId="1233">
        <row r="52">
          <cell r="B52" t="str">
            <v>Main Panel</v>
          </cell>
        </row>
      </sheetData>
      <sheetData sheetId="1234">
        <row r="52">
          <cell r="B52" t="str">
            <v>Main Panel</v>
          </cell>
        </row>
      </sheetData>
      <sheetData sheetId="1235">
        <row r="52">
          <cell r="B52" t="str">
            <v>Main Panel</v>
          </cell>
        </row>
      </sheetData>
      <sheetData sheetId="1236">
        <row r="52">
          <cell r="B52" t="str">
            <v>Main Panel</v>
          </cell>
        </row>
      </sheetData>
      <sheetData sheetId="1237">
        <row r="52">
          <cell r="B52" t="str">
            <v>Main Panel</v>
          </cell>
        </row>
      </sheetData>
      <sheetData sheetId="1238">
        <row r="52">
          <cell r="B52" t="str">
            <v>Main Panel</v>
          </cell>
        </row>
      </sheetData>
      <sheetData sheetId="1239">
        <row r="52">
          <cell r="B52" t="str">
            <v>Main Panel</v>
          </cell>
        </row>
      </sheetData>
      <sheetData sheetId="1240">
        <row r="52">
          <cell r="B52" t="str">
            <v>Main Panel</v>
          </cell>
        </row>
      </sheetData>
      <sheetData sheetId="1241">
        <row r="52">
          <cell r="B52" t="str">
            <v>Main Panel</v>
          </cell>
        </row>
      </sheetData>
      <sheetData sheetId="1242">
        <row r="52">
          <cell r="B52" t="str">
            <v>Main Panel</v>
          </cell>
        </row>
      </sheetData>
      <sheetData sheetId="1243">
        <row r="52">
          <cell r="B52" t="str">
            <v>Main Panel</v>
          </cell>
        </row>
      </sheetData>
      <sheetData sheetId="1244">
        <row r="52">
          <cell r="B52" t="str">
            <v>Main Panel</v>
          </cell>
        </row>
      </sheetData>
      <sheetData sheetId="1245">
        <row r="52">
          <cell r="B52" t="str">
            <v>Main Panel</v>
          </cell>
        </row>
      </sheetData>
      <sheetData sheetId="1246">
        <row r="52">
          <cell r="B52" t="str">
            <v>Main Panel</v>
          </cell>
        </row>
      </sheetData>
      <sheetData sheetId="1247">
        <row r="52">
          <cell r="B52" t="str">
            <v>Main Panel</v>
          </cell>
        </row>
      </sheetData>
      <sheetData sheetId="1248">
        <row r="52">
          <cell r="B52" t="str">
            <v>Main Panel</v>
          </cell>
        </row>
      </sheetData>
      <sheetData sheetId="1249">
        <row r="52">
          <cell r="B52" t="str">
            <v>Main Panel</v>
          </cell>
        </row>
      </sheetData>
      <sheetData sheetId="1250">
        <row r="52">
          <cell r="B52" t="str">
            <v>Main Panel</v>
          </cell>
        </row>
      </sheetData>
      <sheetData sheetId="1251">
        <row r="52">
          <cell r="B52" t="str">
            <v>Main Panel</v>
          </cell>
        </row>
      </sheetData>
      <sheetData sheetId="1252">
        <row r="52">
          <cell r="B52" t="str">
            <v>Main Panel</v>
          </cell>
        </row>
      </sheetData>
      <sheetData sheetId="1253">
        <row r="52">
          <cell r="B52" t="str">
            <v>Main Panel</v>
          </cell>
        </row>
      </sheetData>
      <sheetData sheetId="1254">
        <row r="52">
          <cell r="B52" t="str">
            <v>Main Panel</v>
          </cell>
        </row>
      </sheetData>
      <sheetData sheetId="1255">
        <row r="52">
          <cell r="B52" t="str">
            <v>Main Panel</v>
          </cell>
        </row>
      </sheetData>
      <sheetData sheetId="1256">
        <row r="52">
          <cell r="B52" t="str">
            <v>Main Panel</v>
          </cell>
        </row>
      </sheetData>
      <sheetData sheetId="1257">
        <row r="52">
          <cell r="B52" t="str">
            <v>Main Panel</v>
          </cell>
        </row>
      </sheetData>
      <sheetData sheetId="1258">
        <row r="52">
          <cell r="B52" t="str">
            <v>Main Panel</v>
          </cell>
        </row>
      </sheetData>
      <sheetData sheetId="1259">
        <row r="52">
          <cell r="B52" t="str">
            <v>Main Panel</v>
          </cell>
        </row>
      </sheetData>
      <sheetData sheetId="1260">
        <row r="52">
          <cell r="B52" t="str">
            <v>Main Panel</v>
          </cell>
        </row>
      </sheetData>
      <sheetData sheetId="1261">
        <row r="52">
          <cell r="B52" t="str">
            <v>Main Panel</v>
          </cell>
        </row>
      </sheetData>
      <sheetData sheetId="1262">
        <row r="52">
          <cell r="B52" t="str">
            <v>Main Panel</v>
          </cell>
        </row>
      </sheetData>
      <sheetData sheetId="1263">
        <row r="52">
          <cell r="B52" t="str">
            <v>Main Panel</v>
          </cell>
        </row>
      </sheetData>
      <sheetData sheetId="1264">
        <row r="52">
          <cell r="B52" t="str">
            <v>Main Panel</v>
          </cell>
        </row>
      </sheetData>
      <sheetData sheetId="1265">
        <row r="52">
          <cell r="B52" t="str">
            <v>Main Panel</v>
          </cell>
        </row>
      </sheetData>
      <sheetData sheetId="1266">
        <row r="52">
          <cell r="B52" t="str">
            <v>Main Panel</v>
          </cell>
        </row>
      </sheetData>
      <sheetData sheetId="1267">
        <row r="52">
          <cell r="B52" t="str">
            <v>Main Panel</v>
          </cell>
        </row>
      </sheetData>
      <sheetData sheetId="1268">
        <row r="52">
          <cell r="B52" t="str">
            <v>Main Panel</v>
          </cell>
        </row>
      </sheetData>
      <sheetData sheetId="1269">
        <row r="52">
          <cell r="B52" t="str">
            <v>Main Panel</v>
          </cell>
        </row>
      </sheetData>
      <sheetData sheetId="1270">
        <row r="52">
          <cell r="B52" t="str">
            <v>Main Panel</v>
          </cell>
        </row>
      </sheetData>
      <sheetData sheetId="1271">
        <row r="52">
          <cell r="B52" t="str">
            <v>Main Panel</v>
          </cell>
        </row>
      </sheetData>
      <sheetData sheetId="1272">
        <row r="52">
          <cell r="B52" t="str">
            <v>Main Panel</v>
          </cell>
        </row>
      </sheetData>
      <sheetData sheetId="1273">
        <row r="52">
          <cell r="B52" t="str">
            <v>Main Panel</v>
          </cell>
        </row>
      </sheetData>
      <sheetData sheetId="1274">
        <row r="52">
          <cell r="B52" t="str">
            <v>Main Panel</v>
          </cell>
        </row>
      </sheetData>
      <sheetData sheetId="1275">
        <row r="52">
          <cell r="B52" t="str">
            <v>Main Panel</v>
          </cell>
        </row>
      </sheetData>
      <sheetData sheetId="1276">
        <row r="52">
          <cell r="B52" t="str">
            <v>Main Panel</v>
          </cell>
        </row>
      </sheetData>
      <sheetData sheetId="1277">
        <row r="52">
          <cell r="B52" t="str">
            <v>Main Panel</v>
          </cell>
        </row>
      </sheetData>
      <sheetData sheetId="1278">
        <row r="52">
          <cell r="B52" t="str">
            <v>Main Panel</v>
          </cell>
        </row>
      </sheetData>
      <sheetData sheetId="1279">
        <row r="52">
          <cell r="B52" t="str">
            <v>Main Panel</v>
          </cell>
        </row>
      </sheetData>
      <sheetData sheetId="1280">
        <row r="52">
          <cell r="B52" t="str">
            <v>Main Panel</v>
          </cell>
        </row>
      </sheetData>
      <sheetData sheetId="1281">
        <row r="52">
          <cell r="B52" t="str">
            <v>Main Panel</v>
          </cell>
        </row>
      </sheetData>
      <sheetData sheetId="1282">
        <row r="52">
          <cell r="B52" t="str">
            <v>Main Panel</v>
          </cell>
        </row>
      </sheetData>
      <sheetData sheetId="1283">
        <row r="52">
          <cell r="B52" t="str">
            <v>Main Panel</v>
          </cell>
        </row>
      </sheetData>
      <sheetData sheetId="1284">
        <row r="52">
          <cell r="B52" t="str">
            <v>Main Panel</v>
          </cell>
        </row>
      </sheetData>
      <sheetData sheetId="1285">
        <row r="52">
          <cell r="B52" t="str">
            <v>Main Panel</v>
          </cell>
        </row>
      </sheetData>
      <sheetData sheetId="1286">
        <row r="52">
          <cell r="B52" t="str">
            <v>Main Panel</v>
          </cell>
        </row>
      </sheetData>
      <sheetData sheetId="1287">
        <row r="52">
          <cell r="B52" t="str">
            <v>Main Panel</v>
          </cell>
        </row>
      </sheetData>
      <sheetData sheetId="1288">
        <row r="52">
          <cell r="B52" t="str">
            <v>Main Panel</v>
          </cell>
        </row>
      </sheetData>
      <sheetData sheetId="1289">
        <row r="52">
          <cell r="B52" t="str">
            <v>Main Panel</v>
          </cell>
        </row>
      </sheetData>
      <sheetData sheetId="1290">
        <row r="52">
          <cell r="B52" t="str">
            <v>Main Panel</v>
          </cell>
        </row>
      </sheetData>
      <sheetData sheetId="1291">
        <row r="52">
          <cell r="B52" t="str">
            <v>Main Panel</v>
          </cell>
        </row>
      </sheetData>
      <sheetData sheetId="1292">
        <row r="52">
          <cell r="B52" t="str">
            <v>Main Panel</v>
          </cell>
        </row>
      </sheetData>
      <sheetData sheetId="1293">
        <row r="52">
          <cell r="B52" t="str">
            <v>Main Panel</v>
          </cell>
        </row>
      </sheetData>
      <sheetData sheetId="1294">
        <row r="52">
          <cell r="B52" t="str">
            <v>Main Panel</v>
          </cell>
        </row>
      </sheetData>
      <sheetData sheetId="1295">
        <row r="52">
          <cell r="B52" t="str">
            <v>Main Panel</v>
          </cell>
        </row>
      </sheetData>
      <sheetData sheetId="1296">
        <row r="52">
          <cell r="B52" t="str">
            <v>Main Panel</v>
          </cell>
        </row>
      </sheetData>
      <sheetData sheetId="1297">
        <row r="52">
          <cell r="B52" t="str">
            <v>Main Panel</v>
          </cell>
        </row>
      </sheetData>
      <sheetData sheetId="1298">
        <row r="52">
          <cell r="B52" t="str">
            <v>Main Panel</v>
          </cell>
        </row>
      </sheetData>
      <sheetData sheetId="1299">
        <row r="52">
          <cell r="B52" t="str">
            <v>Main Panel</v>
          </cell>
        </row>
      </sheetData>
      <sheetData sheetId="1300">
        <row r="52">
          <cell r="B52" t="str">
            <v>Main Panel</v>
          </cell>
        </row>
      </sheetData>
      <sheetData sheetId="1301">
        <row r="52">
          <cell r="B52" t="str">
            <v>Main Panel</v>
          </cell>
        </row>
      </sheetData>
      <sheetData sheetId="1302">
        <row r="52">
          <cell r="B52" t="str">
            <v>Main Panel</v>
          </cell>
        </row>
      </sheetData>
      <sheetData sheetId="1303">
        <row r="52">
          <cell r="B52" t="str">
            <v>Main Panel</v>
          </cell>
        </row>
      </sheetData>
      <sheetData sheetId="1304">
        <row r="52">
          <cell r="B52" t="str">
            <v>Main Panel</v>
          </cell>
        </row>
      </sheetData>
      <sheetData sheetId="1305">
        <row r="52">
          <cell r="B52" t="str">
            <v>Main Panel</v>
          </cell>
        </row>
      </sheetData>
      <sheetData sheetId="1306">
        <row r="52">
          <cell r="B52" t="str">
            <v>Main Panel</v>
          </cell>
        </row>
      </sheetData>
      <sheetData sheetId="1307">
        <row r="52">
          <cell r="B52" t="str">
            <v>Main Panel</v>
          </cell>
        </row>
      </sheetData>
      <sheetData sheetId="1308">
        <row r="52">
          <cell r="B52" t="str">
            <v>Main Panel</v>
          </cell>
        </row>
      </sheetData>
      <sheetData sheetId="1309">
        <row r="52">
          <cell r="B52" t="str">
            <v>Main Panel</v>
          </cell>
        </row>
      </sheetData>
      <sheetData sheetId="1310">
        <row r="52">
          <cell r="B52" t="str">
            <v>Main Panel</v>
          </cell>
        </row>
      </sheetData>
      <sheetData sheetId="1311">
        <row r="52">
          <cell r="B52" t="str">
            <v>Main Panel</v>
          </cell>
        </row>
      </sheetData>
      <sheetData sheetId="1312">
        <row r="52">
          <cell r="B52" t="str">
            <v>Main Panel</v>
          </cell>
        </row>
      </sheetData>
      <sheetData sheetId="1313">
        <row r="52">
          <cell r="B52" t="str">
            <v>Main Panel</v>
          </cell>
        </row>
      </sheetData>
      <sheetData sheetId="1314">
        <row r="52">
          <cell r="B52" t="str">
            <v>Main Panel</v>
          </cell>
        </row>
      </sheetData>
      <sheetData sheetId="1315">
        <row r="52">
          <cell r="B52" t="str">
            <v>Main Panel</v>
          </cell>
        </row>
      </sheetData>
      <sheetData sheetId="1316">
        <row r="52">
          <cell r="B52" t="str">
            <v>Main Panel</v>
          </cell>
        </row>
      </sheetData>
      <sheetData sheetId="1317">
        <row r="52">
          <cell r="B52" t="str">
            <v>Main Panel</v>
          </cell>
        </row>
      </sheetData>
      <sheetData sheetId="1318">
        <row r="52">
          <cell r="B52" t="str">
            <v>Main Panel</v>
          </cell>
        </row>
      </sheetData>
      <sheetData sheetId="1319">
        <row r="52">
          <cell r="B52" t="str">
            <v>Main Panel</v>
          </cell>
        </row>
      </sheetData>
      <sheetData sheetId="1320">
        <row r="52">
          <cell r="B52" t="str">
            <v>Main Panel</v>
          </cell>
        </row>
      </sheetData>
      <sheetData sheetId="1321">
        <row r="52">
          <cell r="B52" t="str">
            <v>Main Panel</v>
          </cell>
        </row>
      </sheetData>
      <sheetData sheetId="1322">
        <row r="52">
          <cell r="B52" t="str">
            <v>Main Panel</v>
          </cell>
        </row>
      </sheetData>
      <sheetData sheetId="1323">
        <row r="52">
          <cell r="B52" t="str">
            <v>Main Panel</v>
          </cell>
        </row>
      </sheetData>
      <sheetData sheetId="1324">
        <row r="52">
          <cell r="B52" t="str">
            <v>Main Panel</v>
          </cell>
        </row>
      </sheetData>
      <sheetData sheetId="1325">
        <row r="52">
          <cell r="B52" t="str">
            <v>Main Panel</v>
          </cell>
        </row>
      </sheetData>
      <sheetData sheetId="1326">
        <row r="52">
          <cell r="B52" t="str">
            <v>Main Panel</v>
          </cell>
        </row>
      </sheetData>
      <sheetData sheetId="1327">
        <row r="52">
          <cell r="B52" t="str">
            <v>Main Panel</v>
          </cell>
        </row>
      </sheetData>
      <sheetData sheetId="1328">
        <row r="52">
          <cell r="B52" t="str">
            <v>Main Panel</v>
          </cell>
        </row>
      </sheetData>
      <sheetData sheetId="1329">
        <row r="52">
          <cell r="B52" t="str">
            <v>Main Panel</v>
          </cell>
        </row>
      </sheetData>
      <sheetData sheetId="1330">
        <row r="52">
          <cell r="B52" t="str">
            <v>Main Panel</v>
          </cell>
        </row>
      </sheetData>
      <sheetData sheetId="1331">
        <row r="52">
          <cell r="B52" t="str">
            <v>Main Panel</v>
          </cell>
        </row>
      </sheetData>
      <sheetData sheetId="1332">
        <row r="52">
          <cell r="B52" t="str">
            <v>Main Panel</v>
          </cell>
        </row>
      </sheetData>
      <sheetData sheetId="1333">
        <row r="52">
          <cell r="B52" t="str">
            <v>Main Panel</v>
          </cell>
        </row>
      </sheetData>
      <sheetData sheetId="1334">
        <row r="52">
          <cell r="B52" t="str">
            <v>Main Panel</v>
          </cell>
        </row>
      </sheetData>
      <sheetData sheetId="1335">
        <row r="52">
          <cell r="B52" t="str">
            <v>Main Panel</v>
          </cell>
        </row>
      </sheetData>
      <sheetData sheetId="1336">
        <row r="52">
          <cell r="B52" t="str">
            <v>Main Panel</v>
          </cell>
        </row>
      </sheetData>
      <sheetData sheetId="1337">
        <row r="52">
          <cell r="B52" t="str">
            <v>Main Panel</v>
          </cell>
        </row>
      </sheetData>
      <sheetData sheetId="1338">
        <row r="52">
          <cell r="B52" t="str">
            <v>Main Panel</v>
          </cell>
        </row>
      </sheetData>
      <sheetData sheetId="1339">
        <row r="52">
          <cell r="B52" t="str">
            <v>Main Panel</v>
          </cell>
        </row>
      </sheetData>
      <sheetData sheetId="1340">
        <row r="52">
          <cell r="B52" t="str">
            <v>Main Panel</v>
          </cell>
        </row>
      </sheetData>
      <sheetData sheetId="1341">
        <row r="52">
          <cell r="B52" t="str">
            <v>Main Panel</v>
          </cell>
        </row>
      </sheetData>
      <sheetData sheetId="1342">
        <row r="52">
          <cell r="B52" t="str">
            <v>Main Panel</v>
          </cell>
        </row>
      </sheetData>
      <sheetData sheetId="1343">
        <row r="52">
          <cell r="B52" t="str">
            <v>Main Panel</v>
          </cell>
        </row>
      </sheetData>
      <sheetData sheetId="1344">
        <row r="52">
          <cell r="B52" t="str">
            <v>Main Panel</v>
          </cell>
        </row>
      </sheetData>
      <sheetData sheetId="1345">
        <row r="52">
          <cell r="B52" t="str">
            <v>Main Panel</v>
          </cell>
        </row>
      </sheetData>
      <sheetData sheetId="1346">
        <row r="52">
          <cell r="B52" t="str">
            <v>Main Panel</v>
          </cell>
        </row>
      </sheetData>
      <sheetData sheetId="1347">
        <row r="52">
          <cell r="B52" t="str">
            <v>Main Panel</v>
          </cell>
        </row>
      </sheetData>
      <sheetData sheetId="1348">
        <row r="52">
          <cell r="B52" t="str">
            <v>Main Panel</v>
          </cell>
        </row>
      </sheetData>
      <sheetData sheetId="1349">
        <row r="52">
          <cell r="B52" t="str">
            <v>Main Panel</v>
          </cell>
        </row>
      </sheetData>
      <sheetData sheetId="1350">
        <row r="52">
          <cell r="B52" t="str">
            <v>Main Panel</v>
          </cell>
        </row>
      </sheetData>
      <sheetData sheetId="1351">
        <row r="52">
          <cell r="B52" t="str">
            <v>Main Panel</v>
          </cell>
        </row>
      </sheetData>
      <sheetData sheetId="1352">
        <row r="52">
          <cell r="B52" t="str">
            <v>Main Panel</v>
          </cell>
        </row>
      </sheetData>
      <sheetData sheetId="1353">
        <row r="52">
          <cell r="B52" t="str">
            <v>Main Panel</v>
          </cell>
        </row>
      </sheetData>
      <sheetData sheetId="1354">
        <row r="52">
          <cell r="B52" t="str">
            <v>Main Panel</v>
          </cell>
        </row>
      </sheetData>
      <sheetData sheetId="1355">
        <row r="52">
          <cell r="B52" t="str">
            <v>Main Panel</v>
          </cell>
        </row>
      </sheetData>
      <sheetData sheetId="1356">
        <row r="52">
          <cell r="B52" t="str">
            <v>Main Panel</v>
          </cell>
        </row>
      </sheetData>
      <sheetData sheetId="1357">
        <row r="52">
          <cell r="B52" t="str">
            <v>Main Panel</v>
          </cell>
        </row>
      </sheetData>
      <sheetData sheetId="1358">
        <row r="52">
          <cell r="B52" t="str">
            <v>Main Panel</v>
          </cell>
        </row>
      </sheetData>
      <sheetData sheetId="1359">
        <row r="52">
          <cell r="B52" t="str">
            <v>Main Panel</v>
          </cell>
        </row>
      </sheetData>
      <sheetData sheetId="1360">
        <row r="52">
          <cell r="B52" t="str">
            <v>Main Panel</v>
          </cell>
        </row>
      </sheetData>
      <sheetData sheetId="1361">
        <row r="52">
          <cell r="B52" t="str">
            <v>Main Panel</v>
          </cell>
        </row>
      </sheetData>
      <sheetData sheetId="1362">
        <row r="52">
          <cell r="B52" t="str">
            <v>Main Panel</v>
          </cell>
        </row>
      </sheetData>
      <sheetData sheetId="1363">
        <row r="52">
          <cell r="B52" t="str">
            <v>Main Panel</v>
          </cell>
        </row>
      </sheetData>
      <sheetData sheetId="1364">
        <row r="52">
          <cell r="B52" t="str">
            <v>Main Panel</v>
          </cell>
        </row>
      </sheetData>
      <sheetData sheetId="1365">
        <row r="52">
          <cell r="B52" t="str">
            <v>Main Panel</v>
          </cell>
        </row>
      </sheetData>
      <sheetData sheetId="1366">
        <row r="52">
          <cell r="B52" t="str">
            <v>Main Panel</v>
          </cell>
        </row>
      </sheetData>
      <sheetData sheetId="1367">
        <row r="52">
          <cell r="B52" t="str">
            <v>Main Panel</v>
          </cell>
        </row>
      </sheetData>
      <sheetData sheetId="1368">
        <row r="52">
          <cell r="B52" t="str">
            <v>Main Panel</v>
          </cell>
        </row>
      </sheetData>
      <sheetData sheetId="1369">
        <row r="52">
          <cell r="B52" t="str">
            <v>Main Panel</v>
          </cell>
        </row>
      </sheetData>
      <sheetData sheetId="1370">
        <row r="52">
          <cell r="B52" t="str">
            <v>Main Panel</v>
          </cell>
        </row>
      </sheetData>
      <sheetData sheetId="1371">
        <row r="52">
          <cell r="B52" t="str">
            <v>Main Panel</v>
          </cell>
        </row>
      </sheetData>
      <sheetData sheetId="1372">
        <row r="52">
          <cell r="B52" t="str">
            <v>Main Panel</v>
          </cell>
        </row>
      </sheetData>
      <sheetData sheetId="1373">
        <row r="52">
          <cell r="B52" t="str">
            <v>Main Panel</v>
          </cell>
        </row>
      </sheetData>
      <sheetData sheetId="1374">
        <row r="52">
          <cell r="B52" t="str">
            <v>Main Panel</v>
          </cell>
        </row>
      </sheetData>
      <sheetData sheetId="1375">
        <row r="52">
          <cell r="B52" t="str">
            <v>Main Panel</v>
          </cell>
        </row>
      </sheetData>
      <sheetData sheetId="1376">
        <row r="52">
          <cell r="B52" t="str">
            <v>Main Panel</v>
          </cell>
        </row>
      </sheetData>
      <sheetData sheetId="1377">
        <row r="52">
          <cell r="B52" t="str">
            <v>Main Panel</v>
          </cell>
        </row>
      </sheetData>
      <sheetData sheetId="1378">
        <row r="52">
          <cell r="B52" t="str">
            <v>Main Panel</v>
          </cell>
        </row>
      </sheetData>
      <sheetData sheetId="1379">
        <row r="52">
          <cell r="B52" t="str">
            <v>Main Panel</v>
          </cell>
        </row>
      </sheetData>
      <sheetData sheetId="1380">
        <row r="52">
          <cell r="B52" t="str">
            <v>Main Panel</v>
          </cell>
        </row>
      </sheetData>
      <sheetData sheetId="1381">
        <row r="52">
          <cell r="B52" t="str">
            <v>Main Panel</v>
          </cell>
        </row>
      </sheetData>
      <sheetData sheetId="1382">
        <row r="52">
          <cell r="B52" t="str">
            <v>Main Panel</v>
          </cell>
        </row>
      </sheetData>
      <sheetData sheetId="1383">
        <row r="52">
          <cell r="B52" t="str">
            <v>Main Panel</v>
          </cell>
        </row>
      </sheetData>
      <sheetData sheetId="1384">
        <row r="52">
          <cell r="B52" t="str">
            <v>Main Panel</v>
          </cell>
        </row>
      </sheetData>
      <sheetData sheetId="1385">
        <row r="52">
          <cell r="B52" t="str">
            <v>Main Panel</v>
          </cell>
        </row>
      </sheetData>
      <sheetData sheetId="1386">
        <row r="52">
          <cell r="B52" t="str">
            <v>Main Panel</v>
          </cell>
        </row>
      </sheetData>
      <sheetData sheetId="1387">
        <row r="52">
          <cell r="B52" t="str">
            <v>Main Panel</v>
          </cell>
        </row>
      </sheetData>
      <sheetData sheetId="1388">
        <row r="52">
          <cell r="B52" t="str">
            <v>Main Panel</v>
          </cell>
        </row>
      </sheetData>
      <sheetData sheetId="1389">
        <row r="52">
          <cell r="B52" t="str">
            <v>Main Panel</v>
          </cell>
        </row>
      </sheetData>
      <sheetData sheetId="1390">
        <row r="52">
          <cell r="B52" t="str">
            <v>Main Panel</v>
          </cell>
        </row>
      </sheetData>
      <sheetData sheetId="1391">
        <row r="52">
          <cell r="B52" t="str">
            <v>Main Panel</v>
          </cell>
        </row>
      </sheetData>
      <sheetData sheetId="1392">
        <row r="52">
          <cell r="B52" t="str">
            <v>Main Panel</v>
          </cell>
        </row>
      </sheetData>
      <sheetData sheetId="1393">
        <row r="52">
          <cell r="B52" t="str">
            <v>Main Panel</v>
          </cell>
        </row>
      </sheetData>
      <sheetData sheetId="1394">
        <row r="52">
          <cell r="B52" t="str">
            <v>Main Panel</v>
          </cell>
        </row>
      </sheetData>
      <sheetData sheetId="1395">
        <row r="52">
          <cell r="B52" t="str">
            <v>Main Panel</v>
          </cell>
        </row>
      </sheetData>
      <sheetData sheetId="1396">
        <row r="52">
          <cell r="B52" t="str">
            <v>Main Panel</v>
          </cell>
        </row>
      </sheetData>
      <sheetData sheetId="1397">
        <row r="52">
          <cell r="B52" t="str">
            <v>Main Panel</v>
          </cell>
        </row>
      </sheetData>
      <sheetData sheetId="1398">
        <row r="52">
          <cell r="B52" t="str">
            <v>Main Panel</v>
          </cell>
        </row>
      </sheetData>
      <sheetData sheetId="1399">
        <row r="52">
          <cell r="B52" t="str">
            <v>Main Panel</v>
          </cell>
        </row>
      </sheetData>
      <sheetData sheetId="1400">
        <row r="52">
          <cell r="B52" t="str">
            <v>Main Panel</v>
          </cell>
        </row>
      </sheetData>
      <sheetData sheetId="1401">
        <row r="52">
          <cell r="B52" t="str">
            <v>Main Panel</v>
          </cell>
        </row>
      </sheetData>
      <sheetData sheetId="1402">
        <row r="52">
          <cell r="B52" t="str">
            <v>Main Panel</v>
          </cell>
        </row>
      </sheetData>
      <sheetData sheetId="1403">
        <row r="52">
          <cell r="B52" t="str">
            <v>Main Panel</v>
          </cell>
        </row>
      </sheetData>
      <sheetData sheetId="1404">
        <row r="52">
          <cell r="B52" t="str">
            <v>Main Panel</v>
          </cell>
        </row>
      </sheetData>
      <sheetData sheetId="1405">
        <row r="52">
          <cell r="B52" t="str">
            <v>Main Panel</v>
          </cell>
        </row>
      </sheetData>
      <sheetData sheetId="1406">
        <row r="52">
          <cell r="B52" t="str">
            <v>Main Panel</v>
          </cell>
        </row>
      </sheetData>
      <sheetData sheetId="1407">
        <row r="52">
          <cell r="B52" t="str">
            <v>Main Panel</v>
          </cell>
        </row>
      </sheetData>
      <sheetData sheetId="1408">
        <row r="52">
          <cell r="B52" t="str">
            <v>Main Panel</v>
          </cell>
        </row>
      </sheetData>
      <sheetData sheetId="1409">
        <row r="52">
          <cell r="B52" t="str">
            <v>Main Panel</v>
          </cell>
        </row>
      </sheetData>
      <sheetData sheetId="1410">
        <row r="52">
          <cell r="B52" t="str">
            <v>Main Panel</v>
          </cell>
        </row>
      </sheetData>
      <sheetData sheetId="1411">
        <row r="52">
          <cell r="B52" t="str">
            <v>Main Panel</v>
          </cell>
        </row>
      </sheetData>
      <sheetData sheetId="1412">
        <row r="52">
          <cell r="B52" t="str">
            <v>Main Panel</v>
          </cell>
        </row>
      </sheetData>
      <sheetData sheetId="1413">
        <row r="52">
          <cell r="B52" t="str">
            <v>Main Panel</v>
          </cell>
        </row>
      </sheetData>
      <sheetData sheetId="1414">
        <row r="52">
          <cell r="B52" t="str">
            <v>Main Panel</v>
          </cell>
        </row>
      </sheetData>
      <sheetData sheetId="1415">
        <row r="52">
          <cell r="B52" t="str">
            <v>Main Panel</v>
          </cell>
        </row>
      </sheetData>
      <sheetData sheetId="1416">
        <row r="52">
          <cell r="B52" t="str">
            <v>Main Panel</v>
          </cell>
        </row>
      </sheetData>
      <sheetData sheetId="1417">
        <row r="52">
          <cell r="B52" t="str">
            <v>Main Panel</v>
          </cell>
        </row>
      </sheetData>
      <sheetData sheetId="1418">
        <row r="52">
          <cell r="B52" t="str">
            <v>Main Panel</v>
          </cell>
        </row>
      </sheetData>
      <sheetData sheetId="1419">
        <row r="52">
          <cell r="B52" t="str">
            <v>Main Panel</v>
          </cell>
        </row>
      </sheetData>
      <sheetData sheetId="1420">
        <row r="52">
          <cell r="B52" t="str">
            <v>Main Panel</v>
          </cell>
        </row>
      </sheetData>
      <sheetData sheetId="1421">
        <row r="52">
          <cell r="B52" t="str">
            <v>Main Panel</v>
          </cell>
        </row>
      </sheetData>
      <sheetData sheetId="1422">
        <row r="52">
          <cell r="B52" t="str">
            <v>Main Panel</v>
          </cell>
        </row>
      </sheetData>
      <sheetData sheetId="1423">
        <row r="52">
          <cell r="B52" t="str">
            <v>Main Panel</v>
          </cell>
        </row>
      </sheetData>
      <sheetData sheetId="1424">
        <row r="52">
          <cell r="B52" t="str">
            <v>Main Panel</v>
          </cell>
        </row>
      </sheetData>
      <sheetData sheetId="1425">
        <row r="52">
          <cell r="B52" t="str">
            <v>Main Panel</v>
          </cell>
        </row>
      </sheetData>
      <sheetData sheetId="1426">
        <row r="52">
          <cell r="B52" t="str">
            <v>Main Panel</v>
          </cell>
        </row>
      </sheetData>
      <sheetData sheetId="1427">
        <row r="52">
          <cell r="B52" t="str">
            <v>Main Panel</v>
          </cell>
        </row>
      </sheetData>
      <sheetData sheetId="1428">
        <row r="52">
          <cell r="B52" t="str">
            <v>Main Panel</v>
          </cell>
        </row>
      </sheetData>
      <sheetData sheetId="1429">
        <row r="52">
          <cell r="B52" t="str">
            <v>Main Panel</v>
          </cell>
        </row>
      </sheetData>
      <sheetData sheetId="1430">
        <row r="52">
          <cell r="B52" t="str">
            <v>Main Panel</v>
          </cell>
        </row>
      </sheetData>
      <sheetData sheetId="1431">
        <row r="52">
          <cell r="B52" t="str">
            <v>Main Panel</v>
          </cell>
        </row>
      </sheetData>
      <sheetData sheetId="1432">
        <row r="52">
          <cell r="B52" t="str">
            <v>Main Panel</v>
          </cell>
        </row>
      </sheetData>
      <sheetData sheetId="1433">
        <row r="52">
          <cell r="B52" t="str">
            <v>Main Panel</v>
          </cell>
        </row>
      </sheetData>
      <sheetData sheetId="1434">
        <row r="52">
          <cell r="B52" t="str">
            <v>Main Panel</v>
          </cell>
        </row>
      </sheetData>
      <sheetData sheetId="1435">
        <row r="52">
          <cell r="B52" t="str">
            <v>Main Panel</v>
          </cell>
        </row>
      </sheetData>
      <sheetData sheetId="1436">
        <row r="52">
          <cell r="B52" t="str">
            <v>Main Panel</v>
          </cell>
        </row>
      </sheetData>
      <sheetData sheetId="1437">
        <row r="52">
          <cell r="B52" t="str">
            <v>Main Panel</v>
          </cell>
        </row>
      </sheetData>
      <sheetData sheetId="1438">
        <row r="52">
          <cell r="B52" t="str">
            <v>Main Panel</v>
          </cell>
        </row>
      </sheetData>
      <sheetData sheetId="1439">
        <row r="52">
          <cell r="B52" t="str">
            <v>Main Panel</v>
          </cell>
        </row>
      </sheetData>
      <sheetData sheetId="1440">
        <row r="52">
          <cell r="B52" t="str">
            <v>Main Panel</v>
          </cell>
        </row>
      </sheetData>
      <sheetData sheetId="1441">
        <row r="52">
          <cell r="B52" t="str">
            <v>Main Panel</v>
          </cell>
        </row>
      </sheetData>
      <sheetData sheetId="1442">
        <row r="52">
          <cell r="B52" t="str">
            <v>Main Panel</v>
          </cell>
        </row>
      </sheetData>
      <sheetData sheetId="1443">
        <row r="52">
          <cell r="B52" t="str">
            <v>Main Panel</v>
          </cell>
        </row>
      </sheetData>
      <sheetData sheetId="1444">
        <row r="52">
          <cell r="B52" t="str">
            <v>Main Panel</v>
          </cell>
        </row>
      </sheetData>
      <sheetData sheetId="1445">
        <row r="52">
          <cell r="B52" t="str">
            <v>Main Panel</v>
          </cell>
        </row>
      </sheetData>
      <sheetData sheetId="1446">
        <row r="52">
          <cell r="B52" t="str">
            <v>Main Panel</v>
          </cell>
        </row>
      </sheetData>
      <sheetData sheetId="1447">
        <row r="52">
          <cell r="B52" t="str">
            <v>Main Panel</v>
          </cell>
        </row>
      </sheetData>
      <sheetData sheetId="1448">
        <row r="52">
          <cell r="B52" t="str">
            <v>Main Panel</v>
          </cell>
        </row>
      </sheetData>
      <sheetData sheetId="1449">
        <row r="52">
          <cell r="B52" t="str">
            <v>Main Panel</v>
          </cell>
        </row>
      </sheetData>
      <sheetData sheetId="1450">
        <row r="52">
          <cell r="B52" t="str">
            <v>Main Panel</v>
          </cell>
        </row>
      </sheetData>
      <sheetData sheetId="1451">
        <row r="52">
          <cell r="B52" t="str">
            <v>Main Panel</v>
          </cell>
        </row>
      </sheetData>
      <sheetData sheetId="1452">
        <row r="52">
          <cell r="B52" t="str">
            <v>Main Panel</v>
          </cell>
        </row>
      </sheetData>
      <sheetData sheetId="1453">
        <row r="52">
          <cell r="B52" t="str">
            <v>Main Panel</v>
          </cell>
        </row>
      </sheetData>
      <sheetData sheetId="1454">
        <row r="52">
          <cell r="B52" t="str">
            <v>Main Panel</v>
          </cell>
        </row>
      </sheetData>
      <sheetData sheetId="1455">
        <row r="52">
          <cell r="B52" t="str">
            <v>Main Panel</v>
          </cell>
        </row>
      </sheetData>
      <sheetData sheetId="1456">
        <row r="52">
          <cell r="B52" t="str">
            <v>Main Panel</v>
          </cell>
        </row>
      </sheetData>
      <sheetData sheetId="1457" refreshError="1"/>
      <sheetData sheetId="1458">
        <row r="52">
          <cell r="B52" t="str">
            <v>Main Panel</v>
          </cell>
        </row>
      </sheetData>
      <sheetData sheetId="1459">
        <row r="52">
          <cell r="B52" t="str">
            <v>Main Panel</v>
          </cell>
        </row>
      </sheetData>
      <sheetData sheetId="1460">
        <row r="52">
          <cell r="B52" t="str">
            <v>Main Panel</v>
          </cell>
        </row>
      </sheetData>
      <sheetData sheetId="1461">
        <row r="52">
          <cell r="B52" t="str">
            <v>Main Panel</v>
          </cell>
        </row>
      </sheetData>
      <sheetData sheetId="1462">
        <row r="52">
          <cell r="B52" t="str">
            <v>Main Panel</v>
          </cell>
        </row>
      </sheetData>
      <sheetData sheetId="1463">
        <row r="52">
          <cell r="B52" t="str">
            <v>Main Panel</v>
          </cell>
        </row>
      </sheetData>
      <sheetData sheetId="1464">
        <row r="52">
          <cell r="B52" t="str">
            <v>Main Panel</v>
          </cell>
        </row>
      </sheetData>
      <sheetData sheetId="1465">
        <row r="52">
          <cell r="B52" t="str">
            <v>Main Panel</v>
          </cell>
        </row>
      </sheetData>
      <sheetData sheetId="1466">
        <row r="52">
          <cell r="B52" t="str">
            <v>Main Panel</v>
          </cell>
        </row>
      </sheetData>
      <sheetData sheetId="1467">
        <row r="52">
          <cell r="B52" t="str">
            <v>Main Panel</v>
          </cell>
        </row>
      </sheetData>
      <sheetData sheetId="1468">
        <row r="52">
          <cell r="B52" t="str">
            <v>Main Panel</v>
          </cell>
        </row>
      </sheetData>
      <sheetData sheetId="1469">
        <row r="52">
          <cell r="B52" t="str">
            <v>Main Panel</v>
          </cell>
        </row>
      </sheetData>
      <sheetData sheetId="1470">
        <row r="52">
          <cell r="B52" t="str">
            <v>Main Panel</v>
          </cell>
        </row>
      </sheetData>
      <sheetData sheetId="1471">
        <row r="52">
          <cell r="B52" t="str">
            <v>Main Panel</v>
          </cell>
        </row>
      </sheetData>
      <sheetData sheetId="1472">
        <row r="52">
          <cell r="B52" t="str">
            <v>Main Panel</v>
          </cell>
        </row>
      </sheetData>
      <sheetData sheetId="1473">
        <row r="52">
          <cell r="B52" t="str">
            <v>Main Panel</v>
          </cell>
        </row>
      </sheetData>
      <sheetData sheetId="1474">
        <row r="52">
          <cell r="B52" t="str">
            <v>Main Panel</v>
          </cell>
        </row>
      </sheetData>
      <sheetData sheetId="1475">
        <row r="52">
          <cell r="B52" t="str">
            <v>Main Panel</v>
          </cell>
        </row>
      </sheetData>
      <sheetData sheetId="1476">
        <row r="52">
          <cell r="B52" t="str">
            <v>Main Panel</v>
          </cell>
        </row>
      </sheetData>
      <sheetData sheetId="1477">
        <row r="52">
          <cell r="B52" t="str">
            <v>Main Panel</v>
          </cell>
        </row>
      </sheetData>
      <sheetData sheetId="1478">
        <row r="52">
          <cell r="B52" t="str">
            <v>Main Panel</v>
          </cell>
        </row>
      </sheetData>
      <sheetData sheetId="1479">
        <row r="52">
          <cell r="B52" t="str">
            <v>Main Panel</v>
          </cell>
        </row>
      </sheetData>
      <sheetData sheetId="1480">
        <row r="52">
          <cell r="B52" t="str">
            <v>Main Panel</v>
          </cell>
        </row>
      </sheetData>
      <sheetData sheetId="1481">
        <row r="52">
          <cell r="B52" t="str">
            <v>Main Panel</v>
          </cell>
        </row>
      </sheetData>
      <sheetData sheetId="1482">
        <row r="52">
          <cell r="B52" t="str">
            <v>Main Panel</v>
          </cell>
        </row>
      </sheetData>
      <sheetData sheetId="1483">
        <row r="52">
          <cell r="B52" t="str">
            <v>Main Panel</v>
          </cell>
        </row>
      </sheetData>
      <sheetData sheetId="1484">
        <row r="52">
          <cell r="B52" t="str">
            <v>Main Panel</v>
          </cell>
        </row>
      </sheetData>
      <sheetData sheetId="1485">
        <row r="52">
          <cell r="B52" t="str">
            <v>Main Panel</v>
          </cell>
        </row>
      </sheetData>
      <sheetData sheetId="1486">
        <row r="52">
          <cell r="B52" t="str">
            <v>Main Panel</v>
          </cell>
        </row>
      </sheetData>
      <sheetData sheetId="1487">
        <row r="52">
          <cell r="B52" t="str">
            <v>Main Panel</v>
          </cell>
        </row>
      </sheetData>
      <sheetData sheetId="1488">
        <row r="52">
          <cell r="B52" t="str">
            <v>Main Panel</v>
          </cell>
        </row>
      </sheetData>
      <sheetData sheetId="1489">
        <row r="52">
          <cell r="B52" t="str">
            <v>Main Panel</v>
          </cell>
        </row>
      </sheetData>
      <sheetData sheetId="1490">
        <row r="52">
          <cell r="B52" t="str">
            <v>Main Panel</v>
          </cell>
        </row>
      </sheetData>
      <sheetData sheetId="1491">
        <row r="52">
          <cell r="B52" t="str">
            <v>Main Panel</v>
          </cell>
        </row>
      </sheetData>
      <sheetData sheetId="1492">
        <row r="52">
          <cell r="B52" t="str">
            <v>Main Panel</v>
          </cell>
        </row>
      </sheetData>
      <sheetData sheetId="1493">
        <row r="52">
          <cell r="B52" t="str">
            <v>Main Panel</v>
          </cell>
        </row>
      </sheetData>
      <sheetData sheetId="1494">
        <row r="52">
          <cell r="B52" t="str">
            <v>Main Panel</v>
          </cell>
        </row>
      </sheetData>
      <sheetData sheetId="1495">
        <row r="52">
          <cell r="B52" t="str">
            <v>Main Panel</v>
          </cell>
        </row>
      </sheetData>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sheetData sheetId="1535"/>
      <sheetData sheetId="1536"/>
      <sheetData sheetId="1537">
        <row r="52">
          <cell r="B52" t="str">
            <v>Main Panel</v>
          </cell>
        </row>
      </sheetData>
      <sheetData sheetId="1538">
        <row r="52">
          <cell r="B52" t="str">
            <v>Main Panel</v>
          </cell>
        </row>
      </sheetData>
      <sheetData sheetId="1539">
        <row r="52">
          <cell r="B52" t="str">
            <v>Main Panel</v>
          </cell>
        </row>
      </sheetData>
      <sheetData sheetId="1540">
        <row r="52">
          <cell r="B52" t="str">
            <v>Main Panel</v>
          </cell>
        </row>
      </sheetData>
      <sheetData sheetId="1541">
        <row r="52">
          <cell r="B52" t="str">
            <v>Main Panel</v>
          </cell>
        </row>
      </sheetData>
      <sheetData sheetId="1542">
        <row r="52">
          <cell r="B52" t="str">
            <v>Main Panel</v>
          </cell>
        </row>
      </sheetData>
      <sheetData sheetId="1543">
        <row r="52">
          <cell r="B52" t="str">
            <v>Main Panel</v>
          </cell>
        </row>
      </sheetData>
      <sheetData sheetId="1544">
        <row r="52">
          <cell r="B52" t="str">
            <v>Main Panel</v>
          </cell>
        </row>
      </sheetData>
      <sheetData sheetId="1545">
        <row r="52">
          <cell r="B52" t="str">
            <v>Main Panel</v>
          </cell>
        </row>
      </sheetData>
      <sheetData sheetId="1546">
        <row r="52">
          <cell r="B52" t="str">
            <v>Main Panel</v>
          </cell>
        </row>
      </sheetData>
      <sheetData sheetId="1547">
        <row r="52">
          <cell r="B52" t="str">
            <v>Main Panel</v>
          </cell>
        </row>
      </sheetData>
      <sheetData sheetId="1548">
        <row r="52">
          <cell r="B52" t="str">
            <v>Main Panel</v>
          </cell>
        </row>
      </sheetData>
      <sheetData sheetId="1549">
        <row r="52">
          <cell r="B52" t="str">
            <v>Main Panel</v>
          </cell>
        </row>
      </sheetData>
      <sheetData sheetId="1550">
        <row r="52">
          <cell r="B52" t="str">
            <v>Main Panel</v>
          </cell>
        </row>
      </sheetData>
      <sheetData sheetId="1551">
        <row r="52">
          <cell r="B52" t="str">
            <v>Main Panel</v>
          </cell>
        </row>
      </sheetData>
      <sheetData sheetId="1552">
        <row r="52">
          <cell r="B52" t="str">
            <v>Main Panel</v>
          </cell>
        </row>
      </sheetData>
      <sheetData sheetId="1553">
        <row r="52">
          <cell r="B52" t="str">
            <v>Main Panel</v>
          </cell>
        </row>
      </sheetData>
      <sheetData sheetId="1554">
        <row r="52">
          <cell r="B52" t="str">
            <v>Main Panel</v>
          </cell>
        </row>
      </sheetData>
      <sheetData sheetId="1555">
        <row r="52">
          <cell r="B52" t="str">
            <v>Main Panel</v>
          </cell>
        </row>
      </sheetData>
      <sheetData sheetId="1556">
        <row r="52">
          <cell r="B52" t="str">
            <v>Main Panel</v>
          </cell>
        </row>
      </sheetData>
      <sheetData sheetId="1557">
        <row r="52">
          <cell r="B52" t="str">
            <v>Main Panel</v>
          </cell>
        </row>
      </sheetData>
      <sheetData sheetId="1558">
        <row r="52">
          <cell r="B52" t="str">
            <v>Main Panel</v>
          </cell>
        </row>
      </sheetData>
      <sheetData sheetId="1559">
        <row r="52">
          <cell r="B52" t="str">
            <v>Main Panel</v>
          </cell>
        </row>
      </sheetData>
      <sheetData sheetId="1560">
        <row r="52">
          <cell r="B52" t="str">
            <v>Main Panel</v>
          </cell>
        </row>
      </sheetData>
      <sheetData sheetId="1561">
        <row r="52">
          <cell r="B52" t="str">
            <v>Main Panel</v>
          </cell>
        </row>
      </sheetData>
      <sheetData sheetId="1562">
        <row r="52">
          <cell r="B52" t="str">
            <v>Main Panel</v>
          </cell>
        </row>
      </sheetData>
      <sheetData sheetId="1563">
        <row r="52">
          <cell r="B52" t="str">
            <v>Main Panel</v>
          </cell>
        </row>
      </sheetData>
      <sheetData sheetId="1564">
        <row r="52">
          <cell r="B52" t="str">
            <v>Main Panel</v>
          </cell>
        </row>
      </sheetData>
      <sheetData sheetId="1565">
        <row r="52">
          <cell r="B52" t="str">
            <v>Main Panel</v>
          </cell>
        </row>
      </sheetData>
      <sheetData sheetId="1566">
        <row r="52">
          <cell r="B52" t="str">
            <v>Main Panel</v>
          </cell>
        </row>
      </sheetData>
      <sheetData sheetId="1567">
        <row r="52">
          <cell r="B52" t="str">
            <v>Main Panel</v>
          </cell>
        </row>
      </sheetData>
      <sheetData sheetId="1568">
        <row r="52">
          <cell r="B52" t="str">
            <v>Main Panel</v>
          </cell>
        </row>
      </sheetData>
      <sheetData sheetId="1569">
        <row r="52">
          <cell r="B52" t="str">
            <v>Main Panel</v>
          </cell>
        </row>
      </sheetData>
      <sheetData sheetId="1570">
        <row r="52">
          <cell r="B52" t="str">
            <v>Main Panel</v>
          </cell>
        </row>
      </sheetData>
      <sheetData sheetId="1571">
        <row r="52">
          <cell r="B52" t="str">
            <v>Main Panel</v>
          </cell>
        </row>
      </sheetData>
      <sheetData sheetId="1572">
        <row r="52">
          <cell r="B52" t="str">
            <v>Main Panel</v>
          </cell>
        </row>
      </sheetData>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sheetData sheetId="1612"/>
      <sheetData sheetId="1613"/>
      <sheetData sheetId="1614">
        <row r="52">
          <cell r="B52" t="str">
            <v>Main Panel</v>
          </cell>
        </row>
      </sheetData>
      <sheetData sheetId="1615">
        <row r="52">
          <cell r="B52" t="str">
            <v>Main Panel</v>
          </cell>
        </row>
      </sheetData>
      <sheetData sheetId="1616">
        <row r="52">
          <cell r="B52" t="str">
            <v>Main Panel</v>
          </cell>
        </row>
      </sheetData>
      <sheetData sheetId="1617">
        <row r="52">
          <cell r="B52" t="str">
            <v>Main Panel</v>
          </cell>
        </row>
      </sheetData>
      <sheetData sheetId="1618">
        <row r="52">
          <cell r="B52" t="str">
            <v>Main Panel</v>
          </cell>
        </row>
      </sheetData>
      <sheetData sheetId="1619">
        <row r="52">
          <cell r="B52" t="str">
            <v>Main Panel</v>
          </cell>
        </row>
      </sheetData>
      <sheetData sheetId="1620">
        <row r="52">
          <cell r="B52" t="str">
            <v>Main Panel</v>
          </cell>
        </row>
      </sheetData>
      <sheetData sheetId="1621">
        <row r="52">
          <cell r="B52" t="str">
            <v>Main Panel</v>
          </cell>
        </row>
      </sheetData>
      <sheetData sheetId="1622">
        <row r="52">
          <cell r="B52" t="str">
            <v>Main Panel</v>
          </cell>
        </row>
      </sheetData>
      <sheetData sheetId="1623">
        <row r="52">
          <cell r="B52" t="str">
            <v>Main Panel</v>
          </cell>
        </row>
      </sheetData>
      <sheetData sheetId="1624">
        <row r="52">
          <cell r="B52" t="str">
            <v>Main Panel</v>
          </cell>
        </row>
      </sheetData>
      <sheetData sheetId="1625">
        <row r="52">
          <cell r="B52" t="str">
            <v>Main Panel</v>
          </cell>
        </row>
      </sheetData>
      <sheetData sheetId="1626">
        <row r="52">
          <cell r="B52" t="str">
            <v>Main Panel</v>
          </cell>
        </row>
      </sheetData>
      <sheetData sheetId="1627">
        <row r="52">
          <cell r="B52" t="str">
            <v>Main Panel</v>
          </cell>
        </row>
      </sheetData>
      <sheetData sheetId="1628">
        <row r="52">
          <cell r="B52" t="str">
            <v>Main Panel</v>
          </cell>
        </row>
      </sheetData>
      <sheetData sheetId="1629">
        <row r="52">
          <cell r="B52" t="str">
            <v>Main Panel</v>
          </cell>
        </row>
      </sheetData>
      <sheetData sheetId="1630">
        <row r="52">
          <cell r="B52" t="str">
            <v>Main Panel</v>
          </cell>
        </row>
      </sheetData>
      <sheetData sheetId="1631">
        <row r="52">
          <cell r="B52" t="str">
            <v>Main Panel</v>
          </cell>
        </row>
      </sheetData>
      <sheetData sheetId="1632">
        <row r="52">
          <cell r="B52" t="str">
            <v>Main Panel</v>
          </cell>
        </row>
      </sheetData>
      <sheetData sheetId="1633">
        <row r="52">
          <cell r="B52" t="str">
            <v>Main Panel</v>
          </cell>
        </row>
      </sheetData>
      <sheetData sheetId="1634">
        <row r="52">
          <cell r="B52" t="str">
            <v>Main Panel</v>
          </cell>
        </row>
      </sheetData>
      <sheetData sheetId="1635">
        <row r="52">
          <cell r="B52" t="str">
            <v>Main Panel</v>
          </cell>
        </row>
      </sheetData>
      <sheetData sheetId="1636">
        <row r="52">
          <cell r="B52" t="str">
            <v>Main Panel</v>
          </cell>
        </row>
      </sheetData>
      <sheetData sheetId="1637">
        <row r="52">
          <cell r="B52" t="str">
            <v>Main Panel</v>
          </cell>
        </row>
      </sheetData>
      <sheetData sheetId="1638">
        <row r="52">
          <cell r="B52" t="str">
            <v>Main Panel</v>
          </cell>
        </row>
      </sheetData>
      <sheetData sheetId="1639">
        <row r="52">
          <cell r="B52" t="str">
            <v>Main Panel</v>
          </cell>
        </row>
      </sheetData>
      <sheetData sheetId="1640">
        <row r="52">
          <cell r="B52" t="str">
            <v>Main Panel</v>
          </cell>
        </row>
      </sheetData>
      <sheetData sheetId="1641">
        <row r="52">
          <cell r="B52" t="str">
            <v>Main Panel</v>
          </cell>
        </row>
      </sheetData>
      <sheetData sheetId="1642">
        <row r="52">
          <cell r="B52" t="str">
            <v>Main Panel</v>
          </cell>
        </row>
      </sheetData>
      <sheetData sheetId="1643">
        <row r="52">
          <cell r="B52" t="str">
            <v>Main Panel</v>
          </cell>
        </row>
      </sheetData>
      <sheetData sheetId="1644">
        <row r="52">
          <cell r="B52" t="str">
            <v>Main Panel</v>
          </cell>
        </row>
      </sheetData>
      <sheetData sheetId="1645">
        <row r="52">
          <cell r="B52" t="str">
            <v>Main Panel</v>
          </cell>
        </row>
      </sheetData>
      <sheetData sheetId="1646">
        <row r="52">
          <cell r="B52" t="str">
            <v>Main Panel</v>
          </cell>
        </row>
      </sheetData>
      <sheetData sheetId="1647">
        <row r="52">
          <cell r="B52" t="str">
            <v>Main Panel</v>
          </cell>
        </row>
      </sheetData>
      <sheetData sheetId="1648">
        <row r="52">
          <cell r="B52" t="str">
            <v>Main Panel</v>
          </cell>
        </row>
      </sheetData>
      <sheetData sheetId="1649">
        <row r="52">
          <cell r="B52" t="str">
            <v>Main Panel</v>
          </cell>
        </row>
      </sheetData>
      <sheetData sheetId="1650" refreshError="1"/>
      <sheetData sheetId="1651" refreshError="1"/>
      <sheetData sheetId="1652" refreshError="1"/>
      <sheetData sheetId="1653" refreshError="1"/>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sheetData sheetId="1690"/>
      <sheetData sheetId="1691"/>
      <sheetData sheetId="1692">
        <row r="52">
          <cell r="B52" t="str">
            <v>Main Panel</v>
          </cell>
        </row>
      </sheetData>
      <sheetData sheetId="1693">
        <row r="52">
          <cell r="B52" t="str">
            <v>Main Panel</v>
          </cell>
        </row>
      </sheetData>
      <sheetData sheetId="1694">
        <row r="52">
          <cell r="B52" t="str">
            <v>Main Panel</v>
          </cell>
        </row>
      </sheetData>
      <sheetData sheetId="1695">
        <row r="52">
          <cell r="B52" t="str">
            <v>Main Panel</v>
          </cell>
        </row>
      </sheetData>
      <sheetData sheetId="1696">
        <row r="52">
          <cell r="B52" t="str">
            <v>Main Panel</v>
          </cell>
        </row>
      </sheetData>
      <sheetData sheetId="1697">
        <row r="52">
          <cell r="B52" t="str">
            <v>Main Panel</v>
          </cell>
        </row>
      </sheetData>
      <sheetData sheetId="1698">
        <row r="52">
          <cell r="B52" t="str">
            <v>Main Panel</v>
          </cell>
        </row>
      </sheetData>
      <sheetData sheetId="1699">
        <row r="52">
          <cell r="B52" t="str">
            <v>Main Panel</v>
          </cell>
        </row>
      </sheetData>
      <sheetData sheetId="1700">
        <row r="52">
          <cell r="B52" t="str">
            <v>Main Panel</v>
          </cell>
        </row>
      </sheetData>
      <sheetData sheetId="1701">
        <row r="52">
          <cell r="B52" t="str">
            <v>Main Panel</v>
          </cell>
        </row>
      </sheetData>
      <sheetData sheetId="1702">
        <row r="52">
          <cell r="B52" t="str">
            <v>Main Panel</v>
          </cell>
        </row>
      </sheetData>
      <sheetData sheetId="1703">
        <row r="52">
          <cell r="B52" t="str">
            <v>Main Panel</v>
          </cell>
        </row>
      </sheetData>
      <sheetData sheetId="1704">
        <row r="52">
          <cell r="B52" t="str">
            <v>Main Panel</v>
          </cell>
        </row>
      </sheetData>
      <sheetData sheetId="1705">
        <row r="52">
          <cell r="B52" t="str">
            <v>Main Panel</v>
          </cell>
        </row>
      </sheetData>
      <sheetData sheetId="1706">
        <row r="52">
          <cell r="B52" t="str">
            <v>Main Panel</v>
          </cell>
        </row>
      </sheetData>
      <sheetData sheetId="1707">
        <row r="52">
          <cell r="B52" t="str">
            <v>Main Panel</v>
          </cell>
        </row>
      </sheetData>
      <sheetData sheetId="1708">
        <row r="52">
          <cell r="B52" t="str">
            <v>Main Panel</v>
          </cell>
        </row>
      </sheetData>
      <sheetData sheetId="1709">
        <row r="52">
          <cell r="B52" t="str">
            <v>Main Panel</v>
          </cell>
        </row>
      </sheetData>
      <sheetData sheetId="1710">
        <row r="52">
          <cell r="B52" t="str">
            <v>Main Panel</v>
          </cell>
        </row>
      </sheetData>
      <sheetData sheetId="1711">
        <row r="52">
          <cell r="B52" t="str">
            <v>Main Panel</v>
          </cell>
        </row>
      </sheetData>
      <sheetData sheetId="1712">
        <row r="52">
          <cell r="B52" t="str">
            <v>Main Panel</v>
          </cell>
        </row>
      </sheetData>
      <sheetData sheetId="1713">
        <row r="52">
          <cell r="B52" t="str">
            <v>Main Panel</v>
          </cell>
        </row>
      </sheetData>
      <sheetData sheetId="1714">
        <row r="52">
          <cell r="B52" t="str">
            <v>Main Panel</v>
          </cell>
        </row>
      </sheetData>
      <sheetData sheetId="1715">
        <row r="52">
          <cell r="B52" t="str">
            <v>Main Panel</v>
          </cell>
        </row>
      </sheetData>
      <sheetData sheetId="1716">
        <row r="52">
          <cell r="B52" t="str">
            <v>Main Panel</v>
          </cell>
        </row>
      </sheetData>
      <sheetData sheetId="1717">
        <row r="52">
          <cell r="B52" t="str">
            <v>Main Panel</v>
          </cell>
        </row>
      </sheetData>
      <sheetData sheetId="1718">
        <row r="52">
          <cell r="B52" t="str">
            <v>Main Panel</v>
          </cell>
        </row>
      </sheetData>
      <sheetData sheetId="1719">
        <row r="52">
          <cell r="B52" t="str">
            <v>Main Panel</v>
          </cell>
        </row>
      </sheetData>
      <sheetData sheetId="1720">
        <row r="52">
          <cell r="B52" t="str">
            <v>Main Panel</v>
          </cell>
        </row>
      </sheetData>
      <sheetData sheetId="1721">
        <row r="52">
          <cell r="B52" t="str">
            <v>Main Panel</v>
          </cell>
        </row>
      </sheetData>
      <sheetData sheetId="1722">
        <row r="52">
          <cell r="B52" t="str">
            <v>Main Panel</v>
          </cell>
        </row>
      </sheetData>
      <sheetData sheetId="1723">
        <row r="52">
          <cell r="B52" t="str">
            <v>Main Panel</v>
          </cell>
        </row>
      </sheetData>
      <sheetData sheetId="1724">
        <row r="52">
          <cell r="B52" t="str">
            <v>Main Panel</v>
          </cell>
        </row>
      </sheetData>
      <sheetData sheetId="1725">
        <row r="52">
          <cell r="B52" t="str">
            <v>Main Panel</v>
          </cell>
        </row>
      </sheetData>
      <sheetData sheetId="1726">
        <row r="52">
          <cell r="B52" t="str">
            <v>Main Panel</v>
          </cell>
        </row>
      </sheetData>
      <sheetData sheetId="1727">
        <row r="52">
          <cell r="B52" t="str">
            <v>Main Panel</v>
          </cell>
        </row>
      </sheetData>
      <sheetData sheetId="1728" refreshError="1"/>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sheetData sheetId="1845"/>
      <sheetData sheetId="1846"/>
      <sheetData sheetId="1847">
        <row r="52">
          <cell r="B52" t="str">
            <v>Main Panel</v>
          </cell>
        </row>
      </sheetData>
      <sheetData sheetId="1848">
        <row r="52">
          <cell r="B52" t="str">
            <v>Main Panel</v>
          </cell>
        </row>
      </sheetData>
      <sheetData sheetId="1849">
        <row r="52">
          <cell r="B52" t="str">
            <v>Main Panel</v>
          </cell>
        </row>
      </sheetData>
      <sheetData sheetId="1850">
        <row r="52">
          <cell r="B52" t="str">
            <v>Main Panel</v>
          </cell>
        </row>
      </sheetData>
      <sheetData sheetId="1851">
        <row r="52">
          <cell r="B52" t="str">
            <v>Main Panel</v>
          </cell>
        </row>
      </sheetData>
      <sheetData sheetId="1852">
        <row r="52">
          <cell r="B52" t="str">
            <v>Main Panel</v>
          </cell>
        </row>
      </sheetData>
      <sheetData sheetId="1853">
        <row r="52">
          <cell r="B52" t="str">
            <v>Main Panel</v>
          </cell>
        </row>
      </sheetData>
      <sheetData sheetId="1854">
        <row r="52">
          <cell r="B52" t="str">
            <v>Main Panel</v>
          </cell>
        </row>
      </sheetData>
      <sheetData sheetId="1855">
        <row r="52">
          <cell r="B52" t="str">
            <v>Main Panel</v>
          </cell>
        </row>
      </sheetData>
      <sheetData sheetId="1856">
        <row r="52">
          <cell r="B52" t="str">
            <v>Main Panel</v>
          </cell>
        </row>
      </sheetData>
      <sheetData sheetId="1857">
        <row r="52">
          <cell r="B52" t="str">
            <v>Main Panel</v>
          </cell>
        </row>
      </sheetData>
      <sheetData sheetId="1858">
        <row r="52">
          <cell r="B52" t="str">
            <v>Main Panel</v>
          </cell>
        </row>
      </sheetData>
      <sheetData sheetId="1859">
        <row r="52">
          <cell r="B52" t="str">
            <v>Main Panel</v>
          </cell>
        </row>
      </sheetData>
      <sheetData sheetId="1860">
        <row r="52">
          <cell r="B52" t="str">
            <v>Main Panel</v>
          </cell>
        </row>
      </sheetData>
      <sheetData sheetId="1861">
        <row r="52">
          <cell r="B52" t="str">
            <v>Main Panel</v>
          </cell>
        </row>
      </sheetData>
      <sheetData sheetId="1862">
        <row r="52">
          <cell r="B52" t="str">
            <v>Main Panel</v>
          </cell>
        </row>
      </sheetData>
      <sheetData sheetId="1863">
        <row r="52">
          <cell r="B52" t="str">
            <v>Main Panel</v>
          </cell>
        </row>
      </sheetData>
      <sheetData sheetId="1864">
        <row r="52">
          <cell r="B52" t="str">
            <v>Main Panel</v>
          </cell>
        </row>
      </sheetData>
      <sheetData sheetId="1865">
        <row r="52">
          <cell r="B52" t="str">
            <v>Main Panel</v>
          </cell>
        </row>
      </sheetData>
      <sheetData sheetId="1866">
        <row r="52">
          <cell r="B52" t="str">
            <v>Main Panel</v>
          </cell>
        </row>
      </sheetData>
      <sheetData sheetId="1867">
        <row r="52">
          <cell r="B52" t="str">
            <v>Main Panel</v>
          </cell>
        </row>
      </sheetData>
      <sheetData sheetId="1868">
        <row r="52">
          <cell r="B52" t="str">
            <v>Main Panel</v>
          </cell>
        </row>
      </sheetData>
      <sheetData sheetId="1869">
        <row r="52">
          <cell r="B52" t="str">
            <v>Main Panel</v>
          </cell>
        </row>
      </sheetData>
      <sheetData sheetId="1870">
        <row r="52">
          <cell r="B52" t="str">
            <v>Main Panel</v>
          </cell>
        </row>
      </sheetData>
      <sheetData sheetId="1871">
        <row r="52">
          <cell r="B52" t="str">
            <v>Main Panel</v>
          </cell>
        </row>
      </sheetData>
      <sheetData sheetId="1872">
        <row r="52">
          <cell r="B52" t="str">
            <v>Main Panel</v>
          </cell>
        </row>
      </sheetData>
      <sheetData sheetId="1873">
        <row r="52">
          <cell r="B52" t="str">
            <v>Main Panel</v>
          </cell>
        </row>
      </sheetData>
      <sheetData sheetId="1874">
        <row r="52">
          <cell r="B52" t="str">
            <v>Main Panel</v>
          </cell>
        </row>
      </sheetData>
      <sheetData sheetId="1875">
        <row r="52">
          <cell r="B52" t="str">
            <v>Main Panel</v>
          </cell>
        </row>
      </sheetData>
      <sheetData sheetId="1876">
        <row r="52">
          <cell r="B52" t="str">
            <v>Main Panel</v>
          </cell>
        </row>
      </sheetData>
      <sheetData sheetId="1877">
        <row r="52">
          <cell r="B52" t="str">
            <v>Main Panel</v>
          </cell>
        </row>
      </sheetData>
      <sheetData sheetId="1878">
        <row r="52">
          <cell r="B52" t="str">
            <v>Main Panel</v>
          </cell>
        </row>
      </sheetData>
      <sheetData sheetId="1879">
        <row r="52">
          <cell r="B52" t="str">
            <v>Main Panel</v>
          </cell>
        </row>
      </sheetData>
      <sheetData sheetId="1880">
        <row r="52">
          <cell r="B52" t="str">
            <v>Main Panel</v>
          </cell>
        </row>
      </sheetData>
      <sheetData sheetId="1881">
        <row r="52">
          <cell r="B52" t="str">
            <v>Main Panel</v>
          </cell>
        </row>
      </sheetData>
      <sheetData sheetId="1882">
        <row r="52">
          <cell r="B52" t="str">
            <v>Main Panel</v>
          </cell>
        </row>
      </sheetData>
      <sheetData sheetId="1883">
        <row r="52">
          <cell r="B52" t="str">
            <v>Main Panel</v>
          </cell>
        </row>
      </sheetData>
      <sheetData sheetId="1884">
        <row r="52">
          <cell r="B52" t="str">
            <v>Main Panel</v>
          </cell>
        </row>
      </sheetData>
      <sheetData sheetId="1885">
        <row r="52">
          <cell r="B52" t="str">
            <v>Main Panel</v>
          </cell>
        </row>
      </sheetData>
      <sheetData sheetId="1886">
        <row r="52">
          <cell r="B52" t="str">
            <v>Main Panel</v>
          </cell>
        </row>
      </sheetData>
      <sheetData sheetId="1887">
        <row r="52">
          <cell r="B52" t="str">
            <v>Main Panel</v>
          </cell>
        </row>
      </sheetData>
      <sheetData sheetId="1888">
        <row r="52">
          <cell r="B52" t="str">
            <v>Main Panel</v>
          </cell>
        </row>
      </sheetData>
      <sheetData sheetId="1889">
        <row r="52">
          <cell r="B52" t="str">
            <v>Main Panel</v>
          </cell>
        </row>
      </sheetData>
      <sheetData sheetId="1890">
        <row r="52">
          <cell r="B52" t="str">
            <v>Main Panel</v>
          </cell>
        </row>
      </sheetData>
      <sheetData sheetId="1891">
        <row r="52">
          <cell r="B52" t="str">
            <v>Main Panel</v>
          </cell>
        </row>
      </sheetData>
      <sheetData sheetId="1892">
        <row r="52">
          <cell r="B52" t="str">
            <v>Main Panel</v>
          </cell>
        </row>
      </sheetData>
      <sheetData sheetId="1893">
        <row r="52">
          <cell r="B52" t="str">
            <v>Main Panel</v>
          </cell>
        </row>
      </sheetData>
      <sheetData sheetId="1894">
        <row r="52">
          <cell r="B52" t="str">
            <v>Main Panel</v>
          </cell>
        </row>
      </sheetData>
      <sheetData sheetId="1895">
        <row r="52">
          <cell r="B52" t="str">
            <v>Main Panel</v>
          </cell>
        </row>
      </sheetData>
      <sheetData sheetId="1896">
        <row r="52">
          <cell r="B52" t="str">
            <v>Main Panel</v>
          </cell>
        </row>
      </sheetData>
      <sheetData sheetId="1897">
        <row r="52">
          <cell r="B52" t="str">
            <v>Main Panel</v>
          </cell>
        </row>
      </sheetData>
      <sheetData sheetId="1898">
        <row r="52">
          <cell r="B52" t="str">
            <v>Main Panel</v>
          </cell>
        </row>
      </sheetData>
      <sheetData sheetId="1899">
        <row r="52">
          <cell r="B52" t="str">
            <v>Main Panel</v>
          </cell>
        </row>
      </sheetData>
      <sheetData sheetId="1900">
        <row r="52">
          <cell r="B52" t="str">
            <v>Main Panel</v>
          </cell>
        </row>
      </sheetData>
      <sheetData sheetId="1901">
        <row r="52">
          <cell r="B52" t="str">
            <v>Main Panel</v>
          </cell>
        </row>
      </sheetData>
      <sheetData sheetId="1902">
        <row r="52">
          <cell r="B52" t="str">
            <v>Main Panel</v>
          </cell>
        </row>
      </sheetData>
      <sheetData sheetId="1903">
        <row r="52">
          <cell r="B52" t="str">
            <v>Main Panel</v>
          </cell>
        </row>
      </sheetData>
      <sheetData sheetId="1904">
        <row r="52">
          <cell r="B52" t="str">
            <v>Main Panel</v>
          </cell>
        </row>
      </sheetData>
      <sheetData sheetId="1905">
        <row r="52">
          <cell r="B52" t="str">
            <v>Main Panel</v>
          </cell>
        </row>
      </sheetData>
      <sheetData sheetId="1906">
        <row r="52">
          <cell r="B52" t="str">
            <v>Main Panel</v>
          </cell>
        </row>
      </sheetData>
      <sheetData sheetId="1907">
        <row r="52">
          <cell r="B52" t="str">
            <v>Main Panel</v>
          </cell>
        </row>
      </sheetData>
      <sheetData sheetId="1908">
        <row r="52">
          <cell r="B52" t="str">
            <v>Main Panel</v>
          </cell>
        </row>
      </sheetData>
      <sheetData sheetId="1909">
        <row r="52">
          <cell r="B52" t="str">
            <v>Main Panel</v>
          </cell>
        </row>
      </sheetData>
      <sheetData sheetId="1910">
        <row r="52">
          <cell r="B52" t="str">
            <v>Main Panel</v>
          </cell>
        </row>
      </sheetData>
      <sheetData sheetId="1911">
        <row r="52">
          <cell r="B52" t="str">
            <v>Main Panel</v>
          </cell>
        </row>
      </sheetData>
      <sheetData sheetId="1912">
        <row r="52">
          <cell r="B52" t="str">
            <v>Main Panel</v>
          </cell>
        </row>
      </sheetData>
      <sheetData sheetId="1913">
        <row r="52">
          <cell r="B52" t="str">
            <v>Main Panel</v>
          </cell>
        </row>
      </sheetData>
      <sheetData sheetId="1914">
        <row r="52">
          <cell r="B52" t="str">
            <v>Main Panel</v>
          </cell>
        </row>
      </sheetData>
      <sheetData sheetId="1915">
        <row r="52">
          <cell r="B52" t="str">
            <v>Main Panel</v>
          </cell>
        </row>
      </sheetData>
      <sheetData sheetId="1916">
        <row r="52">
          <cell r="B52" t="str">
            <v>Main Panel</v>
          </cell>
        </row>
      </sheetData>
      <sheetData sheetId="1917">
        <row r="52">
          <cell r="B52" t="str">
            <v>Main Panel</v>
          </cell>
        </row>
      </sheetData>
      <sheetData sheetId="1918">
        <row r="52">
          <cell r="B52" t="str">
            <v>Main Panel</v>
          </cell>
        </row>
      </sheetData>
      <sheetData sheetId="1919">
        <row r="52">
          <cell r="B52" t="str">
            <v>Main Panel</v>
          </cell>
        </row>
      </sheetData>
      <sheetData sheetId="1920">
        <row r="52">
          <cell r="B52" t="str">
            <v>Main Panel</v>
          </cell>
        </row>
      </sheetData>
      <sheetData sheetId="1921">
        <row r="52">
          <cell r="B52" t="str">
            <v>Main Panel</v>
          </cell>
        </row>
      </sheetData>
      <sheetData sheetId="1922">
        <row r="52">
          <cell r="B52" t="str">
            <v>Main Panel</v>
          </cell>
        </row>
      </sheetData>
      <sheetData sheetId="1923">
        <row r="52">
          <cell r="B52" t="str">
            <v>Main Panel</v>
          </cell>
        </row>
      </sheetData>
      <sheetData sheetId="1924">
        <row r="52">
          <cell r="B52" t="str">
            <v>Main Panel</v>
          </cell>
        </row>
      </sheetData>
      <sheetData sheetId="1925">
        <row r="52">
          <cell r="B52" t="str">
            <v>Main Panel</v>
          </cell>
        </row>
      </sheetData>
      <sheetData sheetId="1926">
        <row r="52">
          <cell r="B52" t="str">
            <v>Main Panel</v>
          </cell>
        </row>
      </sheetData>
      <sheetData sheetId="1927">
        <row r="52">
          <cell r="B52" t="str">
            <v>Main Panel</v>
          </cell>
        </row>
      </sheetData>
      <sheetData sheetId="1928">
        <row r="52">
          <cell r="B52" t="str">
            <v>Main Panel</v>
          </cell>
        </row>
      </sheetData>
      <sheetData sheetId="1929">
        <row r="52">
          <cell r="B52" t="str">
            <v>Main Panel</v>
          </cell>
        </row>
      </sheetData>
      <sheetData sheetId="1930">
        <row r="52">
          <cell r="B52" t="str">
            <v>Main Panel</v>
          </cell>
        </row>
      </sheetData>
      <sheetData sheetId="1931">
        <row r="52">
          <cell r="B52" t="str">
            <v>Main Panel</v>
          </cell>
        </row>
      </sheetData>
      <sheetData sheetId="1932">
        <row r="52">
          <cell r="B52" t="str">
            <v>Main Panel</v>
          </cell>
        </row>
      </sheetData>
      <sheetData sheetId="1933">
        <row r="52">
          <cell r="B52" t="str">
            <v>Main Panel</v>
          </cell>
        </row>
      </sheetData>
      <sheetData sheetId="1934">
        <row r="52">
          <cell r="B52" t="str">
            <v>Main Panel</v>
          </cell>
        </row>
      </sheetData>
      <sheetData sheetId="1935">
        <row r="52">
          <cell r="B52" t="str">
            <v>Main Panel</v>
          </cell>
        </row>
      </sheetData>
      <sheetData sheetId="1936">
        <row r="52">
          <cell r="B52" t="str">
            <v>Main Panel</v>
          </cell>
        </row>
      </sheetData>
      <sheetData sheetId="1937">
        <row r="52">
          <cell r="B52" t="str">
            <v>Main Panel</v>
          </cell>
        </row>
      </sheetData>
      <sheetData sheetId="1938">
        <row r="52">
          <cell r="B52" t="str">
            <v>Main Panel</v>
          </cell>
        </row>
      </sheetData>
      <sheetData sheetId="1939">
        <row r="52">
          <cell r="B52" t="str">
            <v>Main Panel</v>
          </cell>
        </row>
      </sheetData>
      <sheetData sheetId="1940">
        <row r="52">
          <cell r="B52" t="str">
            <v>Main Panel</v>
          </cell>
        </row>
      </sheetData>
      <sheetData sheetId="1941">
        <row r="52">
          <cell r="B52" t="str">
            <v>Main Panel</v>
          </cell>
        </row>
      </sheetData>
      <sheetData sheetId="1942">
        <row r="52">
          <cell r="B52" t="str">
            <v>Main Panel</v>
          </cell>
        </row>
      </sheetData>
      <sheetData sheetId="1943">
        <row r="52">
          <cell r="B52" t="str">
            <v>Main Panel</v>
          </cell>
        </row>
      </sheetData>
      <sheetData sheetId="1944">
        <row r="52">
          <cell r="B52" t="str">
            <v>Main Panel</v>
          </cell>
        </row>
      </sheetData>
      <sheetData sheetId="1945">
        <row r="52">
          <cell r="B52" t="str">
            <v>Main Panel</v>
          </cell>
        </row>
      </sheetData>
      <sheetData sheetId="1946">
        <row r="52">
          <cell r="B52" t="str">
            <v>Main Panel</v>
          </cell>
        </row>
      </sheetData>
      <sheetData sheetId="1947">
        <row r="52">
          <cell r="B52" t="str">
            <v>Main Panel</v>
          </cell>
        </row>
      </sheetData>
      <sheetData sheetId="1948">
        <row r="52">
          <cell r="B52" t="str">
            <v>Main Panel</v>
          </cell>
        </row>
      </sheetData>
      <sheetData sheetId="1949">
        <row r="52">
          <cell r="B52" t="str">
            <v>Main Panel</v>
          </cell>
        </row>
      </sheetData>
      <sheetData sheetId="1950">
        <row r="52">
          <cell r="B52" t="str">
            <v>Main Panel</v>
          </cell>
        </row>
      </sheetData>
      <sheetData sheetId="1951">
        <row r="52">
          <cell r="B52" t="str">
            <v>Main Panel</v>
          </cell>
        </row>
      </sheetData>
      <sheetData sheetId="1952">
        <row r="52">
          <cell r="B52" t="str">
            <v>Main Panel</v>
          </cell>
        </row>
      </sheetData>
      <sheetData sheetId="1953">
        <row r="52">
          <cell r="B52" t="str">
            <v>Main Panel</v>
          </cell>
        </row>
      </sheetData>
      <sheetData sheetId="1954">
        <row r="52">
          <cell r="B52" t="str">
            <v>Main Panel</v>
          </cell>
        </row>
      </sheetData>
      <sheetData sheetId="1955">
        <row r="52">
          <cell r="B52" t="str">
            <v>Main Panel</v>
          </cell>
        </row>
      </sheetData>
      <sheetData sheetId="1956">
        <row r="52">
          <cell r="B52" t="str">
            <v>Main Panel</v>
          </cell>
        </row>
      </sheetData>
      <sheetData sheetId="1957">
        <row r="52">
          <cell r="B52" t="str">
            <v>Main Panel</v>
          </cell>
        </row>
      </sheetData>
      <sheetData sheetId="1958">
        <row r="52">
          <cell r="B52" t="str">
            <v>Main Panel</v>
          </cell>
        </row>
      </sheetData>
      <sheetData sheetId="1959">
        <row r="52">
          <cell r="B52" t="str">
            <v>Main Panel</v>
          </cell>
        </row>
      </sheetData>
      <sheetData sheetId="1960">
        <row r="52">
          <cell r="B52" t="str">
            <v>Main Panel</v>
          </cell>
        </row>
      </sheetData>
      <sheetData sheetId="1961">
        <row r="52">
          <cell r="B52" t="str">
            <v>Main Panel</v>
          </cell>
        </row>
      </sheetData>
      <sheetData sheetId="1962">
        <row r="52">
          <cell r="B52" t="str">
            <v>Main Panel</v>
          </cell>
        </row>
      </sheetData>
      <sheetData sheetId="1963">
        <row r="52">
          <cell r="B52" t="str">
            <v>Main Panel</v>
          </cell>
        </row>
      </sheetData>
      <sheetData sheetId="1964">
        <row r="52">
          <cell r="B52" t="str">
            <v>Main Panel</v>
          </cell>
        </row>
      </sheetData>
      <sheetData sheetId="1965">
        <row r="52">
          <cell r="B52" t="str">
            <v>Main Panel</v>
          </cell>
        </row>
      </sheetData>
      <sheetData sheetId="1966">
        <row r="52">
          <cell r="B52" t="str">
            <v>Main Panel</v>
          </cell>
        </row>
      </sheetData>
      <sheetData sheetId="1967">
        <row r="52">
          <cell r="B52" t="str">
            <v>Main Panel</v>
          </cell>
        </row>
      </sheetData>
      <sheetData sheetId="1968">
        <row r="52">
          <cell r="B52" t="str">
            <v>Main Panel</v>
          </cell>
        </row>
      </sheetData>
      <sheetData sheetId="1969">
        <row r="52">
          <cell r="B52" t="str">
            <v>Main Panel</v>
          </cell>
        </row>
      </sheetData>
      <sheetData sheetId="1970">
        <row r="52">
          <cell r="B52" t="str">
            <v>Main Panel</v>
          </cell>
        </row>
      </sheetData>
      <sheetData sheetId="1971">
        <row r="52">
          <cell r="B52" t="str">
            <v>Main Panel</v>
          </cell>
        </row>
      </sheetData>
      <sheetData sheetId="1972">
        <row r="52">
          <cell r="B52" t="str">
            <v>Main Panel</v>
          </cell>
        </row>
      </sheetData>
      <sheetData sheetId="1973">
        <row r="52">
          <cell r="B52" t="str">
            <v>Main Panel</v>
          </cell>
        </row>
      </sheetData>
      <sheetData sheetId="1974">
        <row r="52">
          <cell r="B52" t="str">
            <v>Main Panel</v>
          </cell>
        </row>
      </sheetData>
      <sheetData sheetId="1975">
        <row r="52">
          <cell r="B52" t="str">
            <v>Main Panel</v>
          </cell>
        </row>
      </sheetData>
      <sheetData sheetId="1976">
        <row r="52">
          <cell r="B52" t="str">
            <v>Main Panel</v>
          </cell>
        </row>
      </sheetData>
      <sheetData sheetId="1977">
        <row r="52">
          <cell r="B52" t="str">
            <v>Main Panel</v>
          </cell>
        </row>
      </sheetData>
      <sheetData sheetId="1978">
        <row r="52">
          <cell r="B52" t="str">
            <v>Main Panel</v>
          </cell>
        </row>
      </sheetData>
      <sheetData sheetId="1979">
        <row r="52">
          <cell r="B52" t="str">
            <v>Main Panel</v>
          </cell>
        </row>
      </sheetData>
      <sheetData sheetId="1980">
        <row r="52">
          <cell r="B52" t="str">
            <v>Main Panel</v>
          </cell>
        </row>
      </sheetData>
      <sheetData sheetId="1981">
        <row r="52">
          <cell r="B52" t="str">
            <v>Main Panel</v>
          </cell>
        </row>
      </sheetData>
      <sheetData sheetId="1982">
        <row r="52">
          <cell r="B52" t="str">
            <v>Main Panel</v>
          </cell>
        </row>
      </sheetData>
      <sheetData sheetId="1983">
        <row r="52">
          <cell r="B52" t="str">
            <v>Main Panel</v>
          </cell>
        </row>
      </sheetData>
      <sheetData sheetId="1984">
        <row r="52">
          <cell r="B52" t="str">
            <v>Main Panel</v>
          </cell>
        </row>
      </sheetData>
      <sheetData sheetId="1985">
        <row r="52">
          <cell r="B52" t="str">
            <v>Main Panel</v>
          </cell>
        </row>
      </sheetData>
      <sheetData sheetId="1986">
        <row r="52">
          <cell r="B52" t="str">
            <v>Main Panel</v>
          </cell>
        </row>
      </sheetData>
      <sheetData sheetId="1987">
        <row r="52">
          <cell r="B52" t="str">
            <v>Main Panel</v>
          </cell>
        </row>
      </sheetData>
      <sheetData sheetId="1988">
        <row r="52">
          <cell r="B52" t="str">
            <v>Main Panel</v>
          </cell>
        </row>
      </sheetData>
      <sheetData sheetId="1989">
        <row r="52">
          <cell r="B52" t="str">
            <v>Main Panel</v>
          </cell>
        </row>
      </sheetData>
      <sheetData sheetId="1990">
        <row r="52">
          <cell r="B52" t="str">
            <v>Main Panel</v>
          </cell>
        </row>
      </sheetData>
      <sheetData sheetId="1991">
        <row r="52">
          <cell r="B52" t="str">
            <v>Main Panel</v>
          </cell>
        </row>
      </sheetData>
      <sheetData sheetId="1992">
        <row r="52">
          <cell r="B52" t="str">
            <v>Main Panel</v>
          </cell>
        </row>
      </sheetData>
      <sheetData sheetId="1993">
        <row r="52">
          <cell r="B52" t="str">
            <v>Main Panel</v>
          </cell>
        </row>
      </sheetData>
      <sheetData sheetId="1994">
        <row r="52">
          <cell r="B52" t="str">
            <v>Main Panel</v>
          </cell>
        </row>
      </sheetData>
      <sheetData sheetId="1995">
        <row r="52">
          <cell r="B52" t="str">
            <v>Main Panel</v>
          </cell>
        </row>
      </sheetData>
      <sheetData sheetId="1996">
        <row r="52">
          <cell r="B52" t="str">
            <v>Main Panel</v>
          </cell>
        </row>
      </sheetData>
      <sheetData sheetId="1997">
        <row r="52">
          <cell r="B52" t="str">
            <v>Main Panel</v>
          </cell>
        </row>
      </sheetData>
      <sheetData sheetId="1998">
        <row r="52">
          <cell r="B52" t="str">
            <v>Main Panel</v>
          </cell>
        </row>
      </sheetData>
      <sheetData sheetId="1999">
        <row r="52">
          <cell r="B52" t="str">
            <v>Main Panel</v>
          </cell>
        </row>
      </sheetData>
      <sheetData sheetId="2000">
        <row r="52">
          <cell r="B52" t="str">
            <v>Main Panel</v>
          </cell>
        </row>
      </sheetData>
      <sheetData sheetId="2001">
        <row r="52">
          <cell r="B52" t="str">
            <v>Main Panel</v>
          </cell>
        </row>
      </sheetData>
      <sheetData sheetId="2002">
        <row r="52">
          <cell r="B52" t="str">
            <v>Main Panel</v>
          </cell>
        </row>
      </sheetData>
      <sheetData sheetId="2003">
        <row r="52">
          <cell r="B52" t="str">
            <v>Main Panel</v>
          </cell>
        </row>
      </sheetData>
      <sheetData sheetId="2004">
        <row r="52">
          <cell r="B52" t="str">
            <v>Main Panel</v>
          </cell>
        </row>
      </sheetData>
      <sheetData sheetId="2005">
        <row r="52">
          <cell r="B52" t="str">
            <v>Main Panel</v>
          </cell>
        </row>
      </sheetData>
      <sheetData sheetId="2006">
        <row r="52">
          <cell r="B52" t="str">
            <v>Main Panel</v>
          </cell>
        </row>
      </sheetData>
      <sheetData sheetId="2007">
        <row r="52">
          <cell r="B52" t="str">
            <v>Main Panel</v>
          </cell>
        </row>
      </sheetData>
      <sheetData sheetId="2008">
        <row r="52">
          <cell r="B52" t="str">
            <v>Main Panel</v>
          </cell>
        </row>
      </sheetData>
      <sheetData sheetId="2009">
        <row r="52">
          <cell r="B52" t="str">
            <v>Main Panel</v>
          </cell>
        </row>
      </sheetData>
      <sheetData sheetId="2010">
        <row r="52">
          <cell r="B52" t="str">
            <v>Main Panel</v>
          </cell>
        </row>
      </sheetData>
      <sheetData sheetId="2011">
        <row r="52">
          <cell r="B52" t="str">
            <v>Main Panel</v>
          </cell>
        </row>
      </sheetData>
      <sheetData sheetId="2012">
        <row r="52">
          <cell r="B52" t="str">
            <v>Main Panel</v>
          </cell>
        </row>
      </sheetData>
      <sheetData sheetId="2013">
        <row r="52">
          <cell r="B52" t="str">
            <v>Main Panel</v>
          </cell>
        </row>
      </sheetData>
      <sheetData sheetId="2014">
        <row r="52">
          <cell r="B52" t="str">
            <v>Main Panel</v>
          </cell>
        </row>
      </sheetData>
      <sheetData sheetId="2015">
        <row r="52">
          <cell r="B52" t="str">
            <v>Main Panel</v>
          </cell>
        </row>
      </sheetData>
      <sheetData sheetId="2016">
        <row r="52">
          <cell r="B52" t="str">
            <v>Main Panel</v>
          </cell>
        </row>
      </sheetData>
      <sheetData sheetId="2017">
        <row r="52">
          <cell r="B52" t="str">
            <v>Main Panel</v>
          </cell>
        </row>
      </sheetData>
      <sheetData sheetId="2018">
        <row r="52">
          <cell r="B52" t="str">
            <v>Main Panel</v>
          </cell>
        </row>
      </sheetData>
      <sheetData sheetId="2019">
        <row r="52">
          <cell r="B52" t="str">
            <v>Main Panel</v>
          </cell>
        </row>
      </sheetData>
      <sheetData sheetId="2020">
        <row r="52">
          <cell r="B52" t="str">
            <v>Main Panel</v>
          </cell>
        </row>
      </sheetData>
      <sheetData sheetId="2021">
        <row r="52">
          <cell r="B52" t="str">
            <v>Main Panel</v>
          </cell>
        </row>
      </sheetData>
      <sheetData sheetId="2022">
        <row r="52">
          <cell r="B52" t="str">
            <v>Main Panel</v>
          </cell>
        </row>
      </sheetData>
      <sheetData sheetId="2023">
        <row r="52">
          <cell r="B52" t="str">
            <v>Main Panel</v>
          </cell>
        </row>
      </sheetData>
      <sheetData sheetId="2024">
        <row r="52">
          <cell r="B52" t="str">
            <v>Main Panel</v>
          </cell>
        </row>
      </sheetData>
      <sheetData sheetId="2025">
        <row r="52">
          <cell r="B52" t="str">
            <v>Main Panel</v>
          </cell>
        </row>
      </sheetData>
      <sheetData sheetId="2026">
        <row r="52">
          <cell r="B52" t="str">
            <v>Main Panel</v>
          </cell>
        </row>
      </sheetData>
      <sheetData sheetId="2027">
        <row r="52">
          <cell r="B52" t="str">
            <v>Main Panel</v>
          </cell>
        </row>
      </sheetData>
      <sheetData sheetId="2028">
        <row r="52">
          <cell r="B52" t="str">
            <v>Main Panel</v>
          </cell>
        </row>
      </sheetData>
      <sheetData sheetId="2029">
        <row r="52">
          <cell r="B52" t="str">
            <v>Main Panel</v>
          </cell>
        </row>
      </sheetData>
      <sheetData sheetId="2030">
        <row r="52">
          <cell r="B52" t="str">
            <v>Main Panel</v>
          </cell>
        </row>
      </sheetData>
      <sheetData sheetId="2031">
        <row r="52">
          <cell r="B52" t="str">
            <v>Main Panel</v>
          </cell>
        </row>
      </sheetData>
      <sheetData sheetId="2032">
        <row r="52">
          <cell r="B52" t="str">
            <v>Main Panel</v>
          </cell>
        </row>
      </sheetData>
      <sheetData sheetId="2033">
        <row r="52">
          <cell r="B52" t="str">
            <v>Main Panel</v>
          </cell>
        </row>
      </sheetData>
      <sheetData sheetId="2034">
        <row r="52">
          <cell r="B52" t="str">
            <v>Main Panel</v>
          </cell>
        </row>
      </sheetData>
      <sheetData sheetId="2035">
        <row r="52">
          <cell r="B52" t="str">
            <v>Main Panel</v>
          </cell>
        </row>
      </sheetData>
      <sheetData sheetId="2036">
        <row r="52">
          <cell r="B52" t="str">
            <v>Main Panel</v>
          </cell>
        </row>
      </sheetData>
      <sheetData sheetId="2037">
        <row r="52">
          <cell r="B52" t="str">
            <v>Main Panel</v>
          </cell>
        </row>
      </sheetData>
      <sheetData sheetId="2038">
        <row r="52">
          <cell r="B52" t="str">
            <v>Main Panel</v>
          </cell>
        </row>
      </sheetData>
      <sheetData sheetId="2039">
        <row r="52">
          <cell r="B52" t="str">
            <v>Main Panel</v>
          </cell>
        </row>
      </sheetData>
      <sheetData sheetId="2040">
        <row r="52">
          <cell r="B52" t="str">
            <v>Main Panel</v>
          </cell>
        </row>
      </sheetData>
      <sheetData sheetId="2041">
        <row r="52">
          <cell r="B52" t="str">
            <v>Main Panel</v>
          </cell>
        </row>
      </sheetData>
      <sheetData sheetId="2042">
        <row r="52">
          <cell r="B52" t="str">
            <v>Main Panel</v>
          </cell>
        </row>
      </sheetData>
      <sheetData sheetId="2043">
        <row r="52">
          <cell r="B52" t="str">
            <v>Main Panel</v>
          </cell>
        </row>
      </sheetData>
      <sheetData sheetId="2044">
        <row r="52">
          <cell r="B52" t="str">
            <v>Main Panel</v>
          </cell>
        </row>
      </sheetData>
      <sheetData sheetId="2045">
        <row r="52">
          <cell r="B52" t="str">
            <v>Main Panel</v>
          </cell>
        </row>
      </sheetData>
      <sheetData sheetId="2046">
        <row r="52">
          <cell r="B52" t="str">
            <v>Main Panel</v>
          </cell>
        </row>
      </sheetData>
      <sheetData sheetId="2047">
        <row r="52">
          <cell r="B52" t="str">
            <v>Main Panel</v>
          </cell>
        </row>
      </sheetData>
      <sheetData sheetId="2048">
        <row r="52">
          <cell r="B52" t="str">
            <v>Main Panel</v>
          </cell>
        </row>
      </sheetData>
      <sheetData sheetId="2049">
        <row r="52">
          <cell r="B52" t="str">
            <v>Main Panel</v>
          </cell>
        </row>
      </sheetData>
      <sheetData sheetId="2050">
        <row r="52">
          <cell r="B52" t="str">
            <v>Main Panel</v>
          </cell>
        </row>
      </sheetData>
      <sheetData sheetId="2051">
        <row r="52">
          <cell r="B52" t="str">
            <v>Main Panel</v>
          </cell>
        </row>
      </sheetData>
      <sheetData sheetId="2052">
        <row r="52">
          <cell r="B52" t="str">
            <v>Main Panel</v>
          </cell>
        </row>
      </sheetData>
      <sheetData sheetId="2053">
        <row r="52">
          <cell r="B52" t="str">
            <v>Main Panel</v>
          </cell>
        </row>
      </sheetData>
      <sheetData sheetId="2054">
        <row r="52">
          <cell r="B52" t="str">
            <v>Main Panel</v>
          </cell>
        </row>
      </sheetData>
      <sheetData sheetId="2055">
        <row r="52">
          <cell r="B52" t="str">
            <v>Main Panel</v>
          </cell>
        </row>
      </sheetData>
      <sheetData sheetId="2056">
        <row r="52">
          <cell r="B52" t="str">
            <v>Main Panel</v>
          </cell>
        </row>
      </sheetData>
      <sheetData sheetId="2057">
        <row r="52">
          <cell r="B52" t="str">
            <v>Main Panel</v>
          </cell>
        </row>
      </sheetData>
      <sheetData sheetId="2058">
        <row r="52">
          <cell r="B52" t="str">
            <v>Main Panel</v>
          </cell>
        </row>
      </sheetData>
      <sheetData sheetId="2059">
        <row r="52">
          <cell r="B52" t="str">
            <v>Main Panel</v>
          </cell>
        </row>
      </sheetData>
      <sheetData sheetId="2060">
        <row r="52">
          <cell r="B52" t="str">
            <v>Main Panel</v>
          </cell>
        </row>
      </sheetData>
      <sheetData sheetId="2061">
        <row r="52">
          <cell r="B52" t="str">
            <v>Main Panel</v>
          </cell>
        </row>
      </sheetData>
      <sheetData sheetId="2062">
        <row r="52">
          <cell r="B52" t="str">
            <v>Main Panel</v>
          </cell>
        </row>
      </sheetData>
      <sheetData sheetId="2063">
        <row r="52">
          <cell r="B52" t="str">
            <v>Main Panel</v>
          </cell>
        </row>
      </sheetData>
      <sheetData sheetId="2064">
        <row r="52">
          <cell r="B52" t="str">
            <v>Main Panel</v>
          </cell>
        </row>
      </sheetData>
      <sheetData sheetId="2065">
        <row r="52">
          <cell r="B52" t="str">
            <v>Main Panel</v>
          </cell>
        </row>
      </sheetData>
      <sheetData sheetId="2066">
        <row r="52">
          <cell r="B52" t="str">
            <v>Main Panel</v>
          </cell>
        </row>
      </sheetData>
      <sheetData sheetId="2067">
        <row r="52">
          <cell r="B52" t="str">
            <v>Main Panel</v>
          </cell>
        </row>
      </sheetData>
      <sheetData sheetId="2068">
        <row r="52">
          <cell r="B52" t="str">
            <v>Main Panel</v>
          </cell>
        </row>
      </sheetData>
      <sheetData sheetId="2069">
        <row r="52">
          <cell r="B52" t="str">
            <v>Main Panel</v>
          </cell>
        </row>
      </sheetData>
      <sheetData sheetId="2070">
        <row r="52">
          <cell r="B52" t="str">
            <v>Main Panel</v>
          </cell>
        </row>
      </sheetData>
      <sheetData sheetId="2071">
        <row r="52">
          <cell r="B52" t="str">
            <v>Main Panel</v>
          </cell>
        </row>
      </sheetData>
      <sheetData sheetId="2072">
        <row r="52">
          <cell r="B52" t="str">
            <v>Main Panel</v>
          </cell>
        </row>
      </sheetData>
      <sheetData sheetId="2073">
        <row r="52">
          <cell r="B52" t="str">
            <v>Main Panel</v>
          </cell>
        </row>
      </sheetData>
      <sheetData sheetId="2074">
        <row r="52">
          <cell r="B52" t="str">
            <v>Main Panel</v>
          </cell>
        </row>
      </sheetData>
      <sheetData sheetId="2075">
        <row r="52">
          <cell r="B52" t="str">
            <v>Main Panel</v>
          </cell>
        </row>
      </sheetData>
      <sheetData sheetId="2076">
        <row r="52">
          <cell r="B52" t="str">
            <v>Main Panel</v>
          </cell>
        </row>
      </sheetData>
      <sheetData sheetId="2077">
        <row r="52">
          <cell r="B52" t="str">
            <v>Main Panel</v>
          </cell>
        </row>
      </sheetData>
      <sheetData sheetId="2078">
        <row r="52">
          <cell r="B52" t="str">
            <v>Main Panel</v>
          </cell>
        </row>
      </sheetData>
      <sheetData sheetId="2079">
        <row r="52">
          <cell r="B52" t="str">
            <v>Main Panel</v>
          </cell>
        </row>
      </sheetData>
      <sheetData sheetId="2080">
        <row r="52">
          <cell r="B52" t="str">
            <v>Main Panel</v>
          </cell>
        </row>
      </sheetData>
      <sheetData sheetId="2081">
        <row r="52">
          <cell r="B52" t="str">
            <v>Main Panel</v>
          </cell>
        </row>
      </sheetData>
      <sheetData sheetId="2082">
        <row r="52">
          <cell r="B52" t="str">
            <v>Main Panel</v>
          </cell>
        </row>
      </sheetData>
      <sheetData sheetId="2083">
        <row r="52">
          <cell r="B52" t="str">
            <v>Main Panel</v>
          </cell>
        </row>
      </sheetData>
      <sheetData sheetId="2084">
        <row r="52">
          <cell r="B52" t="str">
            <v>Main Panel</v>
          </cell>
        </row>
      </sheetData>
      <sheetData sheetId="2085">
        <row r="52">
          <cell r="B52" t="str">
            <v>Main Panel</v>
          </cell>
        </row>
      </sheetData>
      <sheetData sheetId="2086">
        <row r="52">
          <cell r="B52" t="str">
            <v>Main Panel</v>
          </cell>
        </row>
      </sheetData>
      <sheetData sheetId="2087">
        <row r="52">
          <cell r="B52" t="str">
            <v>Main Panel</v>
          </cell>
        </row>
      </sheetData>
      <sheetData sheetId="2088">
        <row r="52">
          <cell r="B52" t="str">
            <v>Main Panel</v>
          </cell>
        </row>
      </sheetData>
      <sheetData sheetId="2089">
        <row r="52">
          <cell r="B52" t="str">
            <v>Main Panel</v>
          </cell>
        </row>
      </sheetData>
      <sheetData sheetId="2090">
        <row r="52">
          <cell r="B52" t="str">
            <v>Main Panel</v>
          </cell>
        </row>
      </sheetData>
      <sheetData sheetId="2091">
        <row r="52">
          <cell r="B52" t="str">
            <v>Main Panel</v>
          </cell>
        </row>
      </sheetData>
      <sheetData sheetId="2092">
        <row r="52">
          <cell r="B52" t="str">
            <v>Main Panel</v>
          </cell>
        </row>
      </sheetData>
      <sheetData sheetId="2093">
        <row r="52">
          <cell r="B52" t="str">
            <v>Main Panel</v>
          </cell>
        </row>
      </sheetData>
      <sheetData sheetId="2094">
        <row r="52">
          <cell r="B52" t="str">
            <v>Main Panel</v>
          </cell>
        </row>
      </sheetData>
      <sheetData sheetId="2095">
        <row r="52">
          <cell r="B52" t="str">
            <v>Main Panel</v>
          </cell>
        </row>
      </sheetData>
      <sheetData sheetId="2096">
        <row r="52">
          <cell r="B52" t="str">
            <v>Main Panel</v>
          </cell>
        </row>
      </sheetData>
      <sheetData sheetId="2097">
        <row r="52">
          <cell r="B52" t="str">
            <v>Main Panel</v>
          </cell>
        </row>
      </sheetData>
      <sheetData sheetId="2098">
        <row r="52">
          <cell r="B52" t="str">
            <v>Main Panel</v>
          </cell>
        </row>
      </sheetData>
      <sheetData sheetId="2099">
        <row r="52">
          <cell r="B52" t="str">
            <v>Main Panel</v>
          </cell>
        </row>
      </sheetData>
      <sheetData sheetId="2100">
        <row r="52">
          <cell r="B52" t="str">
            <v>Main Panel</v>
          </cell>
        </row>
      </sheetData>
      <sheetData sheetId="2101">
        <row r="52">
          <cell r="B52" t="str">
            <v>Main Panel</v>
          </cell>
        </row>
      </sheetData>
      <sheetData sheetId="2102">
        <row r="52">
          <cell r="B52" t="str">
            <v>Main Panel</v>
          </cell>
        </row>
      </sheetData>
      <sheetData sheetId="2103">
        <row r="52">
          <cell r="B52" t="str">
            <v>Main Panel</v>
          </cell>
        </row>
      </sheetData>
      <sheetData sheetId="2104">
        <row r="52">
          <cell r="B52" t="str">
            <v>Main Panel</v>
          </cell>
        </row>
      </sheetData>
      <sheetData sheetId="2105">
        <row r="52">
          <cell r="B52" t="str">
            <v>Main Panel</v>
          </cell>
        </row>
      </sheetData>
      <sheetData sheetId="2106">
        <row r="52">
          <cell r="B52" t="str">
            <v>Main Panel</v>
          </cell>
        </row>
      </sheetData>
      <sheetData sheetId="2107">
        <row r="52">
          <cell r="B52" t="str">
            <v>Main Panel</v>
          </cell>
        </row>
      </sheetData>
      <sheetData sheetId="2108">
        <row r="52">
          <cell r="B52" t="str">
            <v>Main Panel</v>
          </cell>
        </row>
      </sheetData>
      <sheetData sheetId="2109">
        <row r="52">
          <cell r="B52" t="str">
            <v>Main Panel</v>
          </cell>
        </row>
      </sheetData>
      <sheetData sheetId="2110">
        <row r="52">
          <cell r="B52" t="str">
            <v>Main Panel</v>
          </cell>
        </row>
      </sheetData>
      <sheetData sheetId="2111">
        <row r="52">
          <cell r="B52" t="str">
            <v>Main Panel</v>
          </cell>
        </row>
      </sheetData>
      <sheetData sheetId="2112">
        <row r="52">
          <cell r="B52" t="str">
            <v>Main Panel</v>
          </cell>
        </row>
      </sheetData>
      <sheetData sheetId="2113">
        <row r="52">
          <cell r="B52" t="str">
            <v>Main Panel</v>
          </cell>
        </row>
      </sheetData>
      <sheetData sheetId="2114">
        <row r="52">
          <cell r="B52" t="str">
            <v>Main Panel</v>
          </cell>
        </row>
      </sheetData>
      <sheetData sheetId="2115" refreshError="1"/>
      <sheetData sheetId="2116" refreshError="1"/>
      <sheetData sheetId="2117" refreshError="1"/>
      <sheetData sheetId="2118" refreshError="1"/>
      <sheetData sheetId="2119" refreshError="1"/>
      <sheetData sheetId="2120" refreshError="1"/>
      <sheetData sheetId="2121" refreshError="1"/>
      <sheetData sheetId="2122" refreshError="1"/>
      <sheetData sheetId="2123" refreshError="1"/>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refreshError="1"/>
      <sheetData sheetId="2140" refreshError="1"/>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refreshError="1"/>
      <sheetData sheetId="2150" refreshError="1"/>
      <sheetData sheetId="2151" refreshError="1"/>
      <sheetData sheetId="2152" refreshError="1"/>
      <sheetData sheetId="2153" refreshError="1"/>
      <sheetData sheetId="2154"/>
      <sheetData sheetId="2155"/>
      <sheetData sheetId="2156"/>
      <sheetData sheetId="2157">
        <row r="52">
          <cell r="B52" t="str">
            <v>Main Panel</v>
          </cell>
        </row>
      </sheetData>
      <sheetData sheetId="2158">
        <row r="52">
          <cell r="B52" t="str">
            <v>Main Panel</v>
          </cell>
        </row>
      </sheetData>
      <sheetData sheetId="2159">
        <row r="52">
          <cell r="B52" t="str">
            <v>Main Panel</v>
          </cell>
        </row>
      </sheetData>
      <sheetData sheetId="2160">
        <row r="52">
          <cell r="B52" t="str">
            <v>Main Panel</v>
          </cell>
        </row>
      </sheetData>
      <sheetData sheetId="2161">
        <row r="52">
          <cell r="B52" t="str">
            <v>Main Panel</v>
          </cell>
        </row>
      </sheetData>
      <sheetData sheetId="2162">
        <row r="52">
          <cell r="B52" t="str">
            <v>Main Panel</v>
          </cell>
        </row>
      </sheetData>
      <sheetData sheetId="2163">
        <row r="52">
          <cell r="B52" t="str">
            <v>Main Panel</v>
          </cell>
        </row>
      </sheetData>
      <sheetData sheetId="2164">
        <row r="52">
          <cell r="B52" t="str">
            <v>Main Panel</v>
          </cell>
        </row>
      </sheetData>
      <sheetData sheetId="2165">
        <row r="52">
          <cell r="B52" t="str">
            <v>Main Panel</v>
          </cell>
        </row>
      </sheetData>
      <sheetData sheetId="2166">
        <row r="52">
          <cell r="B52" t="str">
            <v>Main Panel</v>
          </cell>
        </row>
      </sheetData>
      <sheetData sheetId="2167">
        <row r="52">
          <cell r="B52" t="str">
            <v>Main Panel</v>
          </cell>
        </row>
      </sheetData>
      <sheetData sheetId="2168">
        <row r="52">
          <cell r="B52" t="str">
            <v>Main Panel</v>
          </cell>
        </row>
      </sheetData>
      <sheetData sheetId="2169">
        <row r="52">
          <cell r="B52" t="str">
            <v>Main Panel</v>
          </cell>
        </row>
      </sheetData>
      <sheetData sheetId="2170">
        <row r="52">
          <cell r="B52" t="str">
            <v>Main Panel</v>
          </cell>
        </row>
      </sheetData>
      <sheetData sheetId="2171">
        <row r="52">
          <cell r="B52" t="str">
            <v>Main Panel</v>
          </cell>
        </row>
      </sheetData>
      <sheetData sheetId="2172">
        <row r="52">
          <cell r="B52" t="str">
            <v>Main Panel</v>
          </cell>
        </row>
      </sheetData>
      <sheetData sheetId="2173">
        <row r="52">
          <cell r="B52" t="str">
            <v>Main Panel</v>
          </cell>
        </row>
      </sheetData>
      <sheetData sheetId="2174">
        <row r="52">
          <cell r="B52" t="str">
            <v>Main Panel</v>
          </cell>
        </row>
      </sheetData>
      <sheetData sheetId="2175">
        <row r="52">
          <cell r="B52" t="str">
            <v>Main Panel</v>
          </cell>
        </row>
      </sheetData>
      <sheetData sheetId="2176">
        <row r="52">
          <cell r="B52" t="str">
            <v>Main Panel</v>
          </cell>
        </row>
      </sheetData>
      <sheetData sheetId="2177">
        <row r="52">
          <cell r="B52" t="str">
            <v>Main Panel</v>
          </cell>
        </row>
      </sheetData>
      <sheetData sheetId="2178">
        <row r="52">
          <cell r="B52" t="str">
            <v>Main Panel</v>
          </cell>
        </row>
      </sheetData>
      <sheetData sheetId="2179">
        <row r="52">
          <cell r="B52" t="str">
            <v>Main Panel</v>
          </cell>
        </row>
      </sheetData>
      <sheetData sheetId="2180">
        <row r="52">
          <cell r="B52" t="str">
            <v>Main Panel</v>
          </cell>
        </row>
      </sheetData>
      <sheetData sheetId="2181">
        <row r="52">
          <cell r="B52" t="str">
            <v>Main Panel</v>
          </cell>
        </row>
      </sheetData>
      <sheetData sheetId="2182">
        <row r="52">
          <cell r="B52" t="str">
            <v>Main Panel</v>
          </cell>
        </row>
      </sheetData>
      <sheetData sheetId="2183">
        <row r="52">
          <cell r="B52" t="str">
            <v>Main Panel</v>
          </cell>
        </row>
      </sheetData>
      <sheetData sheetId="2184">
        <row r="52">
          <cell r="B52" t="str">
            <v>Main Panel</v>
          </cell>
        </row>
      </sheetData>
      <sheetData sheetId="2185">
        <row r="52">
          <cell r="B52" t="str">
            <v>Main Panel</v>
          </cell>
        </row>
      </sheetData>
      <sheetData sheetId="2186">
        <row r="52">
          <cell r="B52" t="str">
            <v>Main Panel</v>
          </cell>
        </row>
      </sheetData>
      <sheetData sheetId="2187">
        <row r="52">
          <cell r="B52" t="str">
            <v>Main Panel</v>
          </cell>
        </row>
      </sheetData>
      <sheetData sheetId="2188">
        <row r="52">
          <cell r="B52" t="str">
            <v>Main Panel</v>
          </cell>
        </row>
      </sheetData>
      <sheetData sheetId="2189">
        <row r="52">
          <cell r="B52" t="str">
            <v>Main Panel</v>
          </cell>
        </row>
      </sheetData>
      <sheetData sheetId="2190">
        <row r="52">
          <cell r="B52" t="str">
            <v>Main Panel</v>
          </cell>
        </row>
      </sheetData>
      <sheetData sheetId="2191">
        <row r="52">
          <cell r="B52" t="str">
            <v>Main Panel</v>
          </cell>
        </row>
      </sheetData>
      <sheetData sheetId="2192">
        <row r="52">
          <cell r="B52" t="str">
            <v>Main Panel</v>
          </cell>
        </row>
      </sheetData>
      <sheetData sheetId="2193" refreshError="1"/>
      <sheetData sheetId="2194" refreshError="1"/>
      <sheetData sheetId="2195" refreshError="1"/>
      <sheetData sheetId="2196" refreshError="1"/>
      <sheetData sheetId="2197" refreshError="1"/>
      <sheetData sheetId="2198" refreshError="1"/>
      <sheetData sheetId="2199" refreshError="1"/>
      <sheetData sheetId="2200" refreshError="1"/>
      <sheetData sheetId="2201" refreshError="1"/>
      <sheetData sheetId="2202" refreshError="1"/>
      <sheetData sheetId="2203" refreshError="1"/>
      <sheetData sheetId="2204" refreshError="1"/>
      <sheetData sheetId="2205" refreshError="1"/>
      <sheetData sheetId="2206" refreshError="1"/>
      <sheetData sheetId="2207" refreshError="1"/>
      <sheetData sheetId="2208" refreshError="1"/>
      <sheetData sheetId="2209" refreshError="1"/>
      <sheetData sheetId="2210" refreshError="1"/>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refreshError="1"/>
      <sheetData sheetId="2267" refreshError="1"/>
      <sheetData sheetId="2268" refreshError="1"/>
      <sheetData sheetId="2269" refreshError="1"/>
      <sheetData sheetId="2270" refreshError="1"/>
      <sheetData sheetId="2271"/>
      <sheetData sheetId="2272"/>
      <sheetData sheetId="2273"/>
      <sheetData sheetId="2274">
        <row r="52">
          <cell r="B52" t="str">
            <v>Main Panel</v>
          </cell>
        </row>
      </sheetData>
      <sheetData sheetId="2275">
        <row r="52">
          <cell r="B52" t="str">
            <v>Main Panel</v>
          </cell>
        </row>
      </sheetData>
      <sheetData sheetId="2276">
        <row r="52">
          <cell r="B52" t="str">
            <v>Main Panel</v>
          </cell>
        </row>
      </sheetData>
      <sheetData sheetId="2277">
        <row r="52">
          <cell r="B52" t="str">
            <v>Main Panel</v>
          </cell>
        </row>
      </sheetData>
      <sheetData sheetId="2278">
        <row r="52">
          <cell r="B52" t="str">
            <v>Main Panel</v>
          </cell>
        </row>
      </sheetData>
      <sheetData sheetId="2279">
        <row r="52">
          <cell r="B52" t="str">
            <v>Main Panel</v>
          </cell>
        </row>
      </sheetData>
      <sheetData sheetId="2280">
        <row r="52">
          <cell r="B52" t="str">
            <v>Main Panel</v>
          </cell>
        </row>
      </sheetData>
      <sheetData sheetId="2281">
        <row r="52">
          <cell r="B52" t="str">
            <v>Main Panel</v>
          </cell>
        </row>
      </sheetData>
      <sheetData sheetId="2282">
        <row r="52">
          <cell r="B52" t="str">
            <v>Main Panel</v>
          </cell>
        </row>
      </sheetData>
      <sheetData sheetId="2283">
        <row r="52">
          <cell r="B52" t="str">
            <v>Main Panel</v>
          </cell>
        </row>
      </sheetData>
      <sheetData sheetId="2284">
        <row r="52">
          <cell r="B52" t="str">
            <v>Main Panel</v>
          </cell>
        </row>
      </sheetData>
      <sheetData sheetId="2285">
        <row r="52">
          <cell r="B52" t="str">
            <v>Main Panel</v>
          </cell>
        </row>
      </sheetData>
      <sheetData sheetId="2286">
        <row r="52">
          <cell r="B52" t="str">
            <v>Main Panel</v>
          </cell>
        </row>
      </sheetData>
      <sheetData sheetId="2287">
        <row r="52">
          <cell r="B52" t="str">
            <v>Main Panel</v>
          </cell>
        </row>
      </sheetData>
      <sheetData sheetId="2288">
        <row r="52">
          <cell r="B52" t="str">
            <v>Main Panel</v>
          </cell>
        </row>
      </sheetData>
      <sheetData sheetId="2289">
        <row r="52">
          <cell r="B52" t="str">
            <v>Main Panel</v>
          </cell>
        </row>
      </sheetData>
      <sheetData sheetId="2290">
        <row r="52">
          <cell r="B52" t="str">
            <v>Main Panel</v>
          </cell>
        </row>
      </sheetData>
      <sheetData sheetId="2291">
        <row r="52">
          <cell r="B52" t="str">
            <v>Main Panel</v>
          </cell>
        </row>
      </sheetData>
      <sheetData sheetId="2292">
        <row r="52">
          <cell r="B52" t="str">
            <v>Main Panel</v>
          </cell>
        </row>
      </sheetData>
      <sheetData sheetId="2293">
        <row r="52">
          <cell r="B52" t="str">
            <v>Main Panel</v>
          </cell>
        </row>
      </sheetData>
      <sheetData sheetId="2294">
        <row r="52">
          <cell r="B52" t="str">
            <v>Main Panel</v>
          </cell>
        </row>
      </sheetData>
      <sheetData sheetId="2295">
        <row r="52">
          <cell r="B52" t="str">
            <v>Main Panel</v>
          </cell>
        </row>
      </sheetData>
      <sheetData sheetId="2296">
        <row r="52">
          <cell r="B52" t="str">
            <v>Main Panel</v>
          </cell>
        </row>
      </sheetData>
      <sheetData sheetId="2297">
        <row r="52">
          <cell r="B52" t="str">
            <v>Main Panel</v>
          </cell>
        </row>
      </sheetData>
      <sheetData sheetId="2298">
        <row r="52">
          <cell r="B52" t="str">
            <v>Main Panel</v>
          </cell>
        </row>
      </sheetData>
      <sheetData sheetId="2299">
        <row r="52">
          <cell r="B52" t="str">
            <v>Main Panel</v>
          </cell>
        </row>
      </sheetData>
      <sheetData sheetId="2300">
        <row r="52">
          <cell r="B52" t="str">
            <v>Main Panel</v>
          </cell>
        </row>
      </sheetData>
      <sheetData sheetId="2301">
        <row r="52">
          <cell r="B52" t="str">
            <v>Main Panel</v>
          </cell>
        </row>
      </sheetData>
      <sheetData sheetId="2302">
        <row r="52">
          <cell r="B52" t="str">
            <v>Main Panel</v>
          </cell>
        </row>
      </sheetData>
      <sheetData sheetId="2303">
        <row r="52">
          <cell r="B52" t="str">
            <v>Main Panel</v>
          </cell>
        </row>
      </sheetData>
      <sheetData sheetId="2304">
        <row r="52">
          <cell r="B52" t="str">
            <v>Main Panel</v>
          </cell>
        </row>
      </sheetData>
      <sheetData sheetId="2305">
        <row r="52">
          <cell r="B52" t="str">
            <v>Main Panel</v>
          </cell>
        </row>
      </sheetData>
      <sheetData sheetId="2306">
        <row r="52">
          <cell r="B52" t="str">
            <v>Main Panel</v>
          </cell>
        </row>
      </sheetData>
      <sheetData sheetId="2307">
        <row r="52">
          <cell r="B52" t="str">
            <v>Main Panel</v>
          </cell>
        </row>
      </sheetData>
      <sheetData sheetId="2308">
        <row r="52">
          <cell r="B52" t="str">
            <v>Main Panel</v>
          </cell>
        </row>
      </sheetData>
      <sheetData sheetId="2309">
        <row r="52">
          <cell r="B52" t="str">
            <v>Main Panel</v>
          </cell>
        </row>
      </sheetData>
      <sheetData sheetId="2310">
        <row r="52">
          <cell r="B52" t="str">
            <v>Main Panel</v>
          </cell>
        </row>
      </sheetData>
      <sheetData sheetId="2311">
        <row r="52">
          <cell r="B52" t="str">
            <v>Main Panel</v>
          </cell>
        </row>
      </sheetData>
      <sheetData sheetId="2312">
        <row r="52">
          <cell r="B52" t="str">
            <v>Main Panel</v>
          </cell>
        </row>
      </sheetData>
      <sheetData sheetId="2313">
        <row r="52">
          <cell r="B52" t="str">
            <v>Main Panel</v>
          </cell>
        </row>
      </sheetData>
      <sheetData sheetId="2314">
        <row r="52">
          <cell r="B52" t="str">
            <v>Main Panel</v>
          </cell>
        </row>
      </sheetData>
      <sheetData sheetId="2315">
        <row r="52">
          <cell r="B52" t="str">
            <v>Main Panel</v>
          </cell>
        </row>
      </sheetData>
      <sheetData sheetId="2316">
        <row r="52">
          <cell r="B52" t="str">
            <v>Main Panel</v>
          </cell>
        </row>
      </sheetData>
      <sheetData sheetId="2317">
        <row r="52">
          <cell r="B52" t="str">
            <v>Main Panel</v>
          </cell>
        </row>
      </sheetData>
      <sheetData sheetId="2318">
        <row r="52">
          <cell r="B52" t="str">
            <v>Main Panel</v>
          </cell>
        </row>
      </sheetData>
      <sheetData sheetId="2319">
        <row r="52">
          <cell r="B52" t="str">
            <v>Main Panel</v>
          </cell>
        </row>
      </sheetData>
      <sheetData sheetId="2320">
        <row r="52">
          <cell r="B52" t="str">
            <v>Main Panel</v>
          </cell>
        </row>
      </sheetData>
      <sheetData sheetId="2321">
        <row r="52">
          <cell r="B52" t="str">
            <v>Main Panel</v>
          </cell>
        </row>
      </sheetData>
      <sheetData sheetId="2322">
        <row r="52">
          <cell r="B52" t="str">
            <v>Main Panel</v>
          </cell>
        </row>
      </sheetData>
      <sheetData sheetId="2323">
        <row r="52">
          <cell r="B52" t="str">
            <v>Main Panel</v>
          </cell>
        </row>
      </sheetData>
      <sheetData sheetId="2324">
        <row r="52">
          <cell r="B52" t="str">
            <v>Main Panel</v>
          </cell>
        </row>
      </sheetData>
      <sheetData sheetId="2325">
        <row r="52">
          <cell r="B52" t="str">
            <v>Main Panel</v>
          </cell>
        </row>
      </sheetData>
      <sheetData sheetId="2326">
        <row r="52">
          <cell r="B52" t="str">
            <v>Main Panel</v>
          </cell>
        </row>
      </sheetData>
      <sheetData sheetId="2327">
        <row r="52">
          <cell r="B52" t="str">
            <v>Main Panel</v>
          </cell>
        </row>
      </sheetData>
      <sheetData sheetId="2328">
        <row r="52">
          <cell r="B52" t="str">
            <v>Main Panel</v>
          </cell>
        </row>
      </sheetData>
      <sheetData sheetId="2329">
        <row r="52">
          <cell r="B52" t="str">
            <v>Main Panel</v>
          </cell>
        </row>
      </sheetData>
      <sheetData sheetId="2330">
        <row r="52">
          <cell r="B52" t="str">
            <v>Main Panel</v>
          </cell>
        </row>
      </sheetData>
      <sheetData sheetId="2331">
        <row r="52">
          <cell r="B52" t="str">
            <v>Main Panel</v>
          </cell>
        </row>
      </sheetData>
      <sheetData sheetId="2332">
        <row r="52">
          <cell r="B52" t="str">
            <v>Main Panel</v>
          </cell>
        </row>
      </sheetData>
      <sheetData sheetId="2333">
        <row r="52">
          <cell r="B52" t="str">
            <v>Main Panel</v>
          </cell>
        </row>
      </sheetData>
      <sheetData sheetId="2334">
        <row r="52">
          <cell r="B52" t="str">
            <v>Main Panel</v>
          </cell>
        </row>
      </sheetData>
      <sheetData sheetId="2335">
        <row r="52">
          <cell r="B52" t="str">
            <v>Main Panel</v>
          </cell>
        </row>
      </sheetData>
      <sheetData sheetId="2336">
        <row r="52">
          <cell r="B52" t="str">
            <v>Main Panel</v>
          </cell>
        </row>
      </sheetData>
      <sheetData sheetId="2337">
        <row r="52">
          <cell r="B52" t="str">
            <v>Main Panel</v>
          </cell>
        </row>
      </sheetData>
      <sheetData sheetId="2338">
        <row r="52">
          <cell r="B52" t="str">
            <v>Main Panel</v>
          </cell>
        </row>
      </sheetData>
      <sheetData sheetId="2339">
        <row r="52">
          <cell r="B52" t="str">
            <v>Main Panel</v>
          </cell>
        </row>
      </sheetData>
      <sheetData sheetId="2340">
        <row r="52">
          <cell r="B52" t="str">
            <v>Main Panel</v>
          </cell>
        </row>
      </sheetData>
      <sheetData sheetId="2341">
        <row r="52">
          <cell r="B52" t="str">
            <v>Main Panel</v>
          </cell>
        </row>
      </sheetData>
      <sheetData sheetId="2342">
        <row r="52">
          <cell r="B52" t="str">
            <v>Main Panel</v>
          </cell>
        </row>
      </sheetData>
      <sheetData sheetId="2343">
        <row r="52">
          <cell r="B52" t="str">
            <v>Main Panel</v>
          </cell>
        </row>
      </sheetData>
      <sheetData sheetId="2344">
        <row r="52">
          <cell r="B52" t="str">
            <v>Main Panel</v>
          </cell>
        </row>
      </sheetData>
      <sheetData sheetId="2345">
        <row r="52">
          <cell r="B52" t="str">
            <v>Main Panel</v>
          </cell>
        </row>
      </sheetData>
      <sheetData sheetId="2346">
        <row r="52">
          <cell r="B52" t="str">
            <v>Main Panel</v>
          </cell>
        </row>
      </sheetData>
      <sheetData sheetId="2347">
        <row r="52">
          <cell r="B52" t="str">
            <v>Main Panel</v>
          </cell>
        </row>
      </sheetData>
      <sheetData sheetId="2348">
        <row r="52">
          <cell r="B52" t="str">
            <v>Main Panel</v>
          </cell>
        </row>
      </sheetData>
      <sheetData sheetId="2349">
        <row r="52">
          <cell r="B52" t="str">
            <v>Main Panel</v>
          </cell>
        </row>
      </sheetData>
      <sheetData sheetId="2350">
        <row r="52">
          <cell r="B52" t="str">
            <v>Main Panel</v>
          </cell>
        </row>
      </sheetData>
      <sheetData sheetId="2351">
        <row r="52">
          <cell r="B52" t="str">
            <v>Main Panel</v>
          </cell>
        </row>
      </sheetData>
      <sheetData sheetId="2352">
        <row r="52">
          <cell r="B52" t="str">
            <v>Main Panel</v>
          </cell>
        </row>
      </sheetData>
      <sheetData sheetId="2353">
        <row r="52">
          <cell r="B52" t="str">
            <v>Main Panel</v>
          </cell>
        </row>
      </sheetData>
      <sheetData sheetId="2354">
        <row r="52">
          <cell r="B52" t="str">
            <v>Main Panel</v>
          </cell>
        </row>
      </sheetData>
      <sheetData sheetId="2355">
        <row r="52">
          <cell r="B52" t="str">
            <v>Main Panel</v>
          </cell>
        </row>
      </sheetData>
      <sheetData sheetId="2356">
        <row r="52">
          <cell r="B52" t="str">
            <v>Main Panel</v>
          </cell>
        </row>
      </sheetData>
      <sheetData sheetId="2357">
        <row r="52">
          <cell r="B52" t="str">
            <v>Main Panel</v>
          </cell>
        </row>
      </sheetData>
      <sheetData sheetId="2358">
        <row r="52">
          <cell r="B52" t="str">
            <v>Main Panel</v>
          </cell>
        </row>
      </sheetData>
      <sheetData sheetId="2359">
        <row r="52">
          <cell r="B52" t="str">
            <v>Main Panel</v>
          </cell>
        </row>
      </sheetData>
      <sheetData sheetId="2360">
        <row r="52">
          <cell r="B52" t="str">
            <v>Main Panel</v>
          </cell>
        </row>
      </sheetData>
      <sheetData sheetId="2361">
        <row r="52">
          <cell r="B52" t="str">
            <v>Main Panel</v>
          </cell>
        </row>
      </sheetData>
      <sheetData sheetId="2362">
        <row r="52">
          <cell r="B52" t="str">
            <v>Main Panel</v>
          </cell>
        </row>
      </sheetData>
      <sheetData sheetId="2363">
        <row r="52">
          <cell r="B52" t="str">
            <v>Main Panel</v>
          </cell>
        </row>
      </sheetData>
      <sheetData sheetId="2364">
        <row r="52">
          <cell r="B52" t="str">
            <v>Main Panel</v>
          </cell>
        </row>
      </sheetData>
      <sheetData sheetId="2365">
        <row r="52">
          <cell r="B52" t="str">
            <v>Main Panel</v>
          </cell>
        </row>
      </sheetData>
      <sheetData sheetId="2366">
        <row r="52">
          <cell r="B52" t="str">
            <v>Main Panel</v>
          </cell>
        </row>
      </sheetData>
      <sheetData sheetId="2367">
        <row r="52">
          <cell r="B52" t="str">
            <v>Main Panel</v>
          </cell>
        </row>
      </sheetData>
      <sheetData sheetId="2368">
        <row r="52">
          <cell r="B52" t="str">
            <v>Main Panel</v>
          </cell>
        </row>
      </sheetData>
      <sheetData sheetId="2369">
        <row r="52">
          <cell r="B52" t="str">
            <v>Main Panel</v>
          </cell>
        </row>
      </sheetData>
      <sheetData sheetId="2370">
        <row r="52">
          <cell r="B52" t="str">
            <v>Main Panel</v>
          </cell>
        </row>
      </sheetData>
      <sheetData sheetId="2371">
        <row r="52">
          <cell r="B52" t="str">
            <v>Main Panel</v>
          </cell>
        </row>
      </sheetData>
      <sheetData sheetId="2372">
        <row r="52">
          <cell r="B52" t="str">
            <v>Main Panel</v>
          </cell>
        </row>
      </sheetData>
      <sheetData sheetId="2373">
        <row r="52">
          <cell r="B52" t="str">
            <v>Main Panel</v>
          </cell>
        </row>
      </sheetData>
      <sheetData sheetId="2374">
        <row r="52">
          <cell r="B52" t="str">
            <v>Main Panel</v>
          </cell>
        </row>
      </sheetData>
      <sheetData sheetId="2375">
        <row r="52">
          <cell r="B52" t="str">
            <v>Main Panel</v>
          </cell>
        </row>
      </sheetData>
      <sheetData sheetId="2376">
        <row r="52">
          <cell r="B52" t="str">
            <v>Main Panel</v>
          </cell>
        </row>
      </sheetData>
      <sheetData sheetId="2377">
        <row r="52">
          <cell r="B52" t="str">
            <v>Main Panel</v>
          </cell>
        </row>
      </sheetData>
      <sheetData sheetId="2378">
        <row r="52">
          <cell r="B52" t="str">
            <v>Main Panel</v>
          </cell>
        </row>
      </sheetData>
      <sheetData sheetId="2379">
        <row r="52">
          <cell r="B52" t="str">
            <v>Main Panel</v>
          </cell>
        </row>
      </sheetData>
      <sheetData sheetId="2380">
        <row r="52">
          <cell r="B52" t="str">
            <v>Main Panel</v>
          </cell>
        </row>
      </sheetData>
      <sheetData sheetId="2381">
        <row r="52">
          <cell r="B52" t="str">
            <v>Main Panel</v>
          </cell>
        </row>
      </sheetData>
      <sheetData sheetId="2382">
        <row r="52">
          <cell r="B52" t="str">
            <v>Main Panel</v>
          </cell>
        </row>
      </sheetData>
      <sheetData sheetId="2383">
        <row r="52">
          <cell r="B52" t="str">
            <v>Main Panel</v>
          </cell>
        </row>
      </sheetData>
      <sheetData sheetId="2384">
        <row r="52">
          <cell r="B52" t="str">
            <v>Main Panel</v>
          </cell>
        </row>
      </sheetData>
      <sheetData sheetId="2385">
        <row r="52">
          <cell r="B52" t="str">
            <v>Main Panel</v>
          </cell>
        </row>
      </sheetData>
      <sheetData sheetId="2386">
        <row r="52">
          <cell r="B52" t="str">
            <v>Main Panel</v>
          </cell>
        </row>
      </sheetData>
      <sheetData sheetId="2387">
        <row r="52">
          <cell r="B52" t="str">
            <v>Main Panel</v>
          </cell>
        </row>
      </sheetData>
      <sheetData sheetId="2388">
        <row r="52">
          <cell r="B52" t="str">
            <v>Main Panel</v>
          </cell>
        </row>
      </sheetData>
      <sheetData sheetId="2389">
        <row r="52">
          <cell r="B52" t="str">
            <v>Main Panel</v>
          </cell>
        </row>
      </sheetData>
      <sheetData sheetId="2390">
        <row r="52">
          <cell r="B52" t="str">
            <v>Main Panel</v>
          </cell>
        </row>
      </sheetData>
      <sheetData sheetId="2391">
        <row r="52">
          <cell r="B52" t="str">
            <v>Main Panel</v>
          </cell>
        </row>
      </sheetData>
      <sheetData sheetId="2392">
        <row r="52">
          <cell r="B52" t="str">
            <v>Main Panel</v>
          </cell>
        </row>
      </sheetData>
      <sheetData sheetId="2393">
        <row r="52">
          <cell r="B52" t="str">
            <v>Main Panel</v>
          </cell>
        </row>
      </sheetData>
      <sheetData sheetId="2394">
        <row r="52">
          <cell r="B52" t="str">
            <v>Main Panel</v>
          </cell>
        </row>
      </sheetData>
      <sheetData sheetId="2395">
        <row r="52">
          <cell r="B52" t="str">
            <v>Main Panel</v>
          </cell>
        </row>
      </sheetData>
      <sheetData sheetId="2396">
        <row r="52">
          <cell r="B52" t="str">
            <v>Main Panel</v>
          </cell>
        </row>
      </sheetData>
      <sheetData sheetId="2397">
        <row r="52">
          <cell r="B52" t="str">
            <v>Main Panel</v>
          </cell>
        </row>
      </sheetData>
      <sheetData sheetId="2398">
        <row r="52">
          <cell r="B52" t="str">
            <v>Main Panel</v>
          </cell>
        </row>
      </sheetData>
      <sheetData sheetId="2399">
        <row r="52">
          <cell r="B52" t="str">
            <v>Main Panel</v>
          </cell>
        </row>
      </sheetData>
      <sheetData sheetId="2400">
        <row r="52">
          <cell r="B52" t="str">
            <v>Main Panel</v>
          </cell>
        </row>
      </sheetData>
      <sheetData sheetId="2401">
        <row r="52">
          <cell r="B52" t="str">
            <v>Main Panel</v>
          </cell>
        </row>
      </sheetData>
      <sheetData sheetId="2402">
        <row r="52">
          <cell r="B52" t="str">
            <v>Main Panel</v>
          </cell>
        </row>
      </sheetData>
      <sheetData sheetId="2403">
        <row r="52">
          <cell r="B52" t="str">
            <v>Main Panel</v>
          </cell>
        </row>
      </sheetData>
      <sheetData sheetId="2404">
        <row r="52">
          <cell r="B52" t="str">
            <v>Main Panel</v>
          </cell>
        </row>
      </sheetData>
      <sheetData sheetId="2405">
        <row r="52">
          <cell r="B52" t="str">
            <v>Main Panel</v>
          </cell>
        </row>
      </sheetData>
      <sheetData sheetId="2406">
        <row r="52">
          <cell r="B52" t="str">
            <v>Main Panel</v>
          </cell>
        </row>
      </sheetData>
      <sheetData sheetId="2407">
        <row r="52">
          <cell r="B52" t="str">
            <v>Main Panel</v>
          </cell>
        </row>
      </sheetData>
      <sheetData sheetId="2408">
        <row r="52">
          <cell r="B52" t="str">
            <v>Main Panel</v>
          </cell>
        </row>
      </sheetData>
      <sheetData sheetId="2409">
        <row r="52">
          <cell r="B52" t="str">
            <v>Main Panel</v>
          </cell>
        </row>
      </sheetData>
      <sheetData sheetId="2410">
        <row r="52">
          <cell r="B52" t="str">
            <v>Main Panel</v>
          </cell>
        </row>
      </sheetData>
      <sheetData sheetId="2411">
        <row r="52">
          <cell r="B52" t="str">
            <v>Main Panel</v>
          </cell>
        </row>
      </sheetData>
      <sheetData sheetId="2412">
        <row r="52">
          <cell r="B52" t="str">
            <v>Main Panel</v>
          </cell>
        </row>
      </sheetData>
      <sheetData sheetId="2413">
        <row r="52">
          <cell r="B52" t="str">
            <v>Main Panel</v>
          </cell>
        </row>
      </sheetData>
      <sheetData sheetId="2414">
        <row r="52">
          <cell r="B52" t="str">
            <v>Main Panel</v>
          </cell>
        </row>
      </sheetData>
      <sheetData sheetId="2415">
        <row r="52">
          <cell r="B52" t="str">
            <v>Main Panel</v>
          </cell>
        </row>
      </sheetData>
      <sheetData sheetId="2416">
        <row r="52">
          <cell r="B52" t="str">
            <v>Main Panel</v>
          </cell>
        </row>
      </sheetData>
      <sheetData sheetId="2417">
        <row r="52">
          <cell r="B52" t="str">
            <v>Main Panel</v>
          </cell>
        </row>
      </sheetData>
      <sheetData sheetId="2418">
        <row r="52">
          <cell r="B52" t="str">
            <v>Main Panel</v>
          </cell>
        </row>
      </sheetData>
      <sheetData sheetId="2419">
        <row r="52">
          <cell r="B52" t="str">
            <v>Main Panel</v>
          </cell>
        </row>
      </sheetData>
      <sheetData sheetId="2420">
        <row r="52">
          <cell r="B52" t="str">
            <v>Main Panel</v>
          </cell>
        </row>
      </sheetData>
      <sheetData sheetId="2421">
        <row r="52">
          <cell r="B52" t="str">
            <v>Main Panel</v>
          </cell>
        </row>
      </sheetData>
      <sheetData sheetId="2422">
        <row r="52">
          <cell r="B52" t="str">
            <v>Main Panel</v>
          </cell>
        </row>
      </sheetData>
      <sheetData sheetId="2423">
        <row r="52">
          <cell r="B52" t="str">
            <v>Main Panel</v>
          </cell>
        </row>
      </sheetData>
      <sheetData sheetId="2424">
        <row r="52">
          <cell r="B52" t="str">
            <v>Main Panel</v>
          </cell>
        </row>
      </sheetData>
      <sheetData sheetId="2425">
        <row r="52">
          <cell r="B52" t="str">
            <v>Main Panel</v>
          </cell>
        </row>
      </sheetData>
      <sheetData sheetId="2426">
        <row r="52">
          <cell r="B52" t="str">
            <v>Main Panel</v>
          </cell>
        </row>
      </sheetData>
      <sheetData sheetId="2427">
        <row r="52">
          <cell r="B52" t="str">
            <v>Main Panel</v>
          </cell>
        </row>
      </sheetData>
      <sheetData sheetId="2428">
        <row r="52">
          <cell r="B52" t="str">
            <v>Main Panel</v>
          </cell>
        </row>
      </sheetData>
      <sheetData sheetId="2429">
        <row r="52">
          <cell r="B52" t="str">
            <v>Main Panel</v>
          </cell>
        </row>
      </sheetData>
      <sheetData sheetId="2430">
        <row r="52">
          <cell r="B52" t="str">
            <v>Main Panel</v>
          </cell>
        </row>
      </sheetData>
      <sheetData sheetId="2431">
        <row r="52">
          <cell r="B52" t="str">
            <v>Main Panel</v>
          </cell>
        </row>
      </sheetData>
      <sheetData sheetId="2432">
        <row r="52">
          <cell r="B52" t="str">
            <v>Main Panel</v>
          </cell>
        </row>
      </sheetData>
      <sheetData sheetId="2433">
        <row r="52">
          <cell r="B52" t="str">
            <v>Main Panel</v>
          </cell>
        </row>
      </sheetData>
      <sheetData sheetId="2434">
        <row r="52">
          <cell r="B52" t="str">
            <v>Main Panel</v>
          </cell>
        </row>
      </sheetData>
      <sheetData sheetId="2435">
        <row r="52">
          <cell r="B52" t="str">
            <v>Main Panel</v>
          </cell>
        </row>
      </sheetData>
      <sheetData sheetId="2436">
        <row r="52">
          <cell r="B52" t="str">
            <v>Main Panel</v>
          </cell>
        </row>
      </sheetData>
      <sheetData sheetId="2437">
        <row r="52">
          <cell r="B52" t="str">
            <v>Main Panel</v>
          </cell>
        </row>
      </sheetData>
      <sheetData sheetId="2438">
        <row r="52">
          <cell r="B52" t="str">
            <v>Main Panel</v>
          </cell>
        </row>
      </sheetData>
      <sheetData sheetId="2439">
        <row r="52">
          <cell r="B52" t="str">
            <v>Main Panel</v>
          </cell>
        </row>
      </sheetData>
      <sheetData sheetId="2440">
        <row r="52">
          <cell r="B52" t="str">
            <v>Main Panel</v>
          </cell>
        </row>
      </sheetData>
      <sheetData sheetId="2441">
        <row r="52">
          <cell r="B52" t="str">
            <v>Main Panel</v>
          </cell>
        </row>
      </sheetData>
      <sheetData sheetId="2442">
        <row r="52">
          <cell r="B52" t="str">
            <v>Main Panel</v>
          </cell>
        </row>
      </sheetData>
      <sheetData sheetId="2443">
        <row r="52">
          <cell r="B52" t="str">
            <v>Main Panel</v>
          </cell>
        </row>
      </sheetData>
      <sheetData sheetId="2444">
        <row r="52">
          <cell r="B52" t="str">
            <v>Main Panel</v>
          </cell>
        </row>
      </sheetData>
      <sheetData sheetId="2445">
        <row r="52">
          <cell r="B52" t="str">
            <v>Main Panel</v>
          </cell>
        </row>
      </sheetData>
      <sheetData sheetId="2446">
        <row r="52">
          <cell r="B52" t="str">
            <v>Main Panel</v>
          </cell>
        </row>
      </sheetData>
      <sheetData sheetId="2447">
        <row r="52">
          <cell r="B52" t="str">
            <v>Main Panel</v>
          </cell>
        </row>
      </sheetData>
      <sheetData sheetId="2448">
        <row r="52">
          <cell r="B52" t="str">
            <v>Main Panel</v>
          </cell>
        </row>
      </sheetData>
      <sheetData sheetId="2449">
        <row r="52">
          <cell r="B52" t="str">
            <v>Main Panel</v>
          </cell>
        </row>
      </sheetData>
      <sheetData sheetId="2450">
        <row r="52">
          <cell r="B52" t="str">
            <v>Main Panel</v>
          </cell>
        </row>
      </sheetData>
      <sheetData sheetId="2451">
        <row r="52">
          <cell r="B52" t="str">
            <v>Main Panel</v>
          </cell>
        </row>
      </sheetData>
      <sheetData sheetId="2452">
        <row r="52">
          <cell r="B52" t="str">
            <v>Main Panel</v>
          </cell>
        </row>
      </sheetData>
      <sheetData sheetId="2453">
        <row r="52">
          <cell r="B52" t="str">
            <v>Main Panel</v>
          </cell>
        </row>
      </sheetData>
      <sheetData sheetId="2454">
        <row r="52">
          <cell r="B52" t="str">
            <v>Main Panel</v>
          </cell>
        </row>
      </sheetData>
      <sheetData sheetId="2455">
        <row r="52">
          <cell r="B52" t="str">
            <v>Main Panel</v>
          </cell>
        </row>
      </sheetData>
      <sheetData sheetId="2456">
        <row r="52">
          <cell r="B52" t="str">
            <v>Main Panel</v>
          </cell>
        </row>
      </sheetData>
      <sheetData sheetId="2457">
        <row r="52">
          <cell r="B52" t="str">
            <v>Main Panel</v>
          </cell>
        </row>
      </sheetData>
      <sheetData sheetId="2458">
        <row r="52">
          <cell r="B52" t="str">
            <v>Main Panel</v>
          </cell>
        </row>
      </sheetData>
      <sheetData sheetId="2459">
        <row r="52">
          <cell r="B52" t="str">
            <v>Main Panel</v>
          </cell>
        </row>
      </sheetData>
      <sheetData sheetId="2460">
        <row r="52">
          <cell r="B52" t="str">
            <v>Main Panel</v>
          </cell>
        </row>
      </sheetData>
      <sheetData sheetId="2461">
        <row r="52">
          <cell r="B52" t="str">
            <v>Main Panel</v>
          </cell>
        </row>
      </sheetData>
      <sheetData sheetId="2462">
        <row r="52">
          <cell r="B52" t="str">
            <v>Main Panel</v>
          </cell>
        </row>
      </sheetData>
      <sheetData sheetId="2463">
        <row r="52">
          <cell r="B52" t="str">
            <v>Main Panel</v>
          </cell>
        </row>
      </sheetData>
      <sheetData sheetId="2464">
        <row r="52">
          <cell r="B52" t="str">
            <v>Main Panel</v>
          </cell>
        </row>
      </sheetData>
      <sheetData sheetId="2465">
        <row r="52">
          <cell r="B52" t="str">
            <v>Main Panel</v>
          </cell>
        </row>
      </sheetData>
      <sheetData sheetId="2466" refreshError="1"/>
      <sheetData sheetId="2467" refreshError="1"/>
      <sheetData sheetId="2468" refreshError="1"/>
      <sheetData sheetId="2469" refreshError="1"/>
      <sheetData sheetId="2470" refreshError="1"/>
      <sheetData sheetId="2471" refreshError="1"/>
      <sheetData sheetId="2472" refreshError="1"/>
      <sheetData sheetId="2473" refreshError="1"/>
      <sheetData sheetId="2474" refreshError="1"/>
      <sheetData sheetId="2475" refreshError="1"/>
      <sheetData sheetId="2476" refreshError="1"/>
      <sheetData sheetId="2477" refreshError="1"/>
      <sheetData sheetId="2478" refreshError="1"/>
      <sheetData sheetId="2479" refreshError="1"/>
      <sheetData sheetId="2480" refreshError="1"/>
      <sheetData sheetId="2481" refreshError="1"/>
      <sheetData sheetId="2482" refreshError="1"/>
      <sheetData sheetId="2483" refreshError="1"/>
      <sheetData sheetId="2484" refreshError="1"/>
      <sheetData sheetId="2485" refreshError="1"/>
      <sheetData sheetId="2486" refreshError="1"/>
      <sheetData sheetId="2487" refreshError="1"/>
      <sheetData sheetId="2488" refreshError="1"/>
      <sheetData sheetId="2489" refreshError="1"/>
      <sheetData sheetId="2490" refreshError="1"/>
      <sheetData sheetId="2491" refreshError="1"/>
      <sheetData sheetId="2492" refreshError="1"/>
      <sheetData sheetId="2493" refreshError="1"/>
      <sheetData sheetId="2494" refreshError="1"/>
      <sheetData sheetId="2495" refreshError="1"/>
      <sheetData sheetId="2496" refreshError="1"/>
      <sheetData sheetId="2497" refreshError="1"/>
      <sheetData sheetId="2498" refreshError="1"/>
      <sheetData sheetId="2499" refreshError="1"/>
      <sheetData sheetId="2500" refreshError="1"/>
      <sheetData sheetId="2501" refreshError="1"/>
      <sheetData sheetId="2502" refreshError="1"/>
      <sheetData sheetId="2503" refreshError="1"/>
      <sheetData sheetId="2504" refreshError="1"/>
      <sheetData sheetId="2505"/>
      <sheetData sheetId="2506">
        <row r="52">
          <cell r="B52" t="str">
            <v>Main Panel</v>
          </cell>
        </row>
      </sheetData>
      <sheetData sheetId="2507">
        <row r="52">
          <cell r="B52" t="str">
            <v>Main Panel</v>
          </cell>
        </row>
      </sheetData>
      <sheetData sheetId="2508">
        <row r="52">
          <cell r="B52" t="str">
            <v>Main Panel</v>
          </cell>
        </row>
      </sheetData>
      <sheetData sheetId="2509">
        <row r="52">
          <cell r="B52" t="str">
            <v>Main Panel</v>
          </cell>
        </row>
      </sheetData>
      <sheetData sheetId="2510">
        <row r="52">
          <cell r="B52" t="str">
            <v>Main Panel</v>
          </cell>
        </row>
      </sheetData>
      <sheetData sheetId="2511">
        <row r="52">
          <cell r="B52" t="str">
            <v>Main Panel</v>
          </cell>
        </row>
      </sheetData>
      <sheetData sheetId="2512">
        <row r="52">
          <cell r="B52" t="str">
            <v>Main Panel</v>
          </cell>
        </row>
      </sheetData>
      <sheetData sheetId="2513">
        <row r="52">
          <cell r="B52" t="str">
            <v>Main Panel</v>
          </cell>
        </row>
      </sheetData>
      <sheetData sheetId="2514">
        <row r="52">
          <cell r="B52" t="str">
            <v>Main Panel</v>
          </cell>
        </row>
      </sheetData>
      <sheetData sheetId="2515">
        <row r="52">
          <cell r="B52" t="str">
            <v>Main Panel</v>
          </cell>
        </row>
      </sheetData>
      <sheetData sheetId="2516">
        <row r="52">
          <cell r="B52" t="str">
            <v>Main Panel</v>
          </cell>
        </row>
      </sheetData>
      <sheetData sheetId="2517">
        <row r="52">
          <cell r="B52" t="str">
            <v>Main Panel</v>
          </cell>
        </row>
      </sheetData>
      <sheetData sheetId="2518">
        <row r="52">
          <cell r="B52" t="str">
            <v>Main Panel</v>
          </cell>
        </row>
      </sheetData>
      <sheetData sheetId="2519">
        <row r="52">
          <cell r="B52" t="str">
            <v>Main Panel</v>
          </cell>
        </row>
      </sheetData>
      <sheetData sheetId="2520">
        <row r="52">
          <cell r="B52" t="str">
            <v>Main Panel</v>
          </cell>
        </row>
      </sheetData>
      <sheetData sheetId="2521">
        <row r="52">
          <cell r="B52" t="str">
            <v>Main Panel</v>
          </cell>
        </row>
      </sheetData>
      <sheetData sheetId="2522">
        <row r="52">
          <cell r="B52" t="str">
            <v>Main Panel</v>
          </cell>
        </row>
      </sheetData>
      <sheetData sheetId="2523">
        <row r="52">
          <cell r="B52" t="str">
            <v>Main Panel</v>
          </cell>
        </row>
      </sheetData>
      <sheetData sheetId="2524">
        <row r="52">
          <cell r="B52" t="str">
            <v>Main Panel</v>
          </cell>
        </row>
      </sheetData>
      <sheetData sheetId="2525">
        <row r="52">
          <cell r="B52" t="str">
            <v>Main Panel</v>
          </cell>
        </row>
      </sheetData>
      <sheetData sheetId="2526">
        <row r="52">
          <cell r="B52" t="str">
            <v>Main Panel</v>
          </cell>
        </row>
      </sheetData>
      <sheetData sheetId="2527">
        <row r="52">
          <cell r="B52" t="str">
            <v>Main Panel</v>
          </cell>
        </row>
      </sheetData>
      <sheetData sheetId="2528">
        <row r="52">
          <cell r="B52" t="str">
            <v>Main Panel</v>
          </cell>
        </row>
      </sheetData>
      <sheetData sheetId="2529">
        <row r="52">
          <cell r="B52" t="str">
            <v>Main Panel</v>
          </cell>
        </row>
      </sheetData>
      <sheetData sheetId="2530">
        <row r="52">
          <cell r="B52" t="str">
            <v>Main Panel</v>
          </cell>
        </row>
      </sheetData>
      <sheetData sheetId="2531">
        <row r="52">
          <cell r="B52" t="str">
            <v>Main Panel</v>
          </cell>
        </row>
      </sheetData>
      <sheetData sheetId="2532">
        <row r="52">
          <cell r="B52" t="str">
            <v>Main Panel</v>
          </cell>
        </row>
      </sheetData>
      <sheetData sheetId="2533">
        <row r="52">
          <cell r="B52" t="str">
            <v>Main Panel</v>
          </cell>
        </row>
      </sheetData>
      <sheetData sheetId="2534">
        <row r="52">
          <cell r="B52" t="str">
            <v>Main Panel</v>
          </cell>
        </row>
      </sheetData>
      <sheetData sheetId="2535">
        <row r="52">
          <cell r="B52" t="str">
            <v>Main Panel</v>
          </cell>
        </row>
      </sheetData>
      <sheetData sheetId="2536">
        <row r="52">
          <cell r="B52" t="str">
            <v>Main Panel</v>
          </cell>
        </row>
      </sheetData>
      <sheetData sheetId="2537">
        <row r="52">
          <cell r="B52" t="str">
            <v>Main Panel</v>
          </cell>
        </row>
      </sheetData>
      <sheetData sheetId="2538">
        <row r="52">
          <cell r="B52" t="str">
            <v>Main Panel</v>
          </cell>
        </row>
      </sheetData>
      <sheetData sheetId="2539">
        <row r="52">
          <cell r="B52" t="str">
            <v>Main Panel</v>
          </cell>
        </row>
      </sheetData>
      <sheetData sheetId="2540">
        <row r="52">
          <cell r="B52" t="str">
            <v>Main Panel</v>
          </cell>
        </row>
      </sheetData>
      <sheetData sheetId="2541">
        <row r="52">
          <cell r="B52" t="str">
            <v>Main Panel</v>
          </cell>
        </row>
      </sheetData>
      <sheetData sheetId="2542">
        <row r="52">
          <cell r="B52" t="str">
            <v>Main Panel</v>
          </cell>
        </row>
      </sheetData>
      <sheetData sheetId="2543">
        <row r="52">
          <cell r="B52" t="str">
            <v>Main Panel</v>
          </cell>
        </row>
      </sheetData>
      <sheetData sheetId="2544">
        <row r="52">
          <cell r="B52" t="str">
            <v>Main Panel</v>
          </cell>
        </row>
      </sheetData>
      <sheetData sheetId="2545">
        <row r="52">
          <cell r="B52" t="str">
            <v>Main Panel</v>
          </cell>
        </row>
      </sheetData>
      <sheetData sheetId="2546">
        <row r="52">
          <cell r="B52" t="str">
            <v>Main Panel</v>
          </cell>
        </row>
      </sheetData>
      <sheetData sheetId="2547">
        <row r="52">
          <cell r="B52" t="str">
            <v>Main Panel</v>
          </cell>
        </row>
      </sheetData>
      <sheetData sheetId="2548">
        <row r="52">
          <cell r="B52" t="str">
            <v>Main Panel</v>
          </cell>
        </row>
      </sheetData>
      <sheetData sheetId="2549">
        <row r="52">
          <cell r="B52" t="str">
            <v>Main Panel</v>
          </cell>
        </row>
      </sheetData>
      <sheetData sheetId="2550">
        <row r="52">
          <cell r="B52" t="str">
            <v>Main Panel</v>
          </cell>
        </row>
      </sheetData>
      <sheetData sheetId="2551">
        <row r="52">
          <cell r="B52" t="str">
            <v>Main Panel</v>
          </cell>
        </row>
      </sheetData>
      <sheetData sheetId="2552">
        <row r="52">
          <cell r="B52" t="str">
            <v>Main Panel</v>
          </cell>
        </row>
      </sheetData>
      <sheetData sheetId="2553">
        <row r="52">
          <cell r="B52" t="str">
            <v>Main Panel</v>
          </cell>
        </row>
      </sheetData>
      <sheetData sheetId="2554">
        <row r="52">
          <cell r="B52" t="str">
            <v>Main Panel</v>
          </cell>
        </row>
      </sheetData>
      <sheetData sheetId="2555">
        <row r="52">
          <cell r="B52" t="str">
            <v>Main Panel</v>
          </cell>
        </row>
      </sheetData>
      <sheetData sheetId="2556">
        <row r="52">
          <cell r="B52" t="str">
            <v>Main Panel</v>
          </cell>
        </row>
      </sheetData>
      <sheetData sheetId="2557">
        <row r="52">
          <cell r="B52" t="str">
            <v>Main Panel</v>
          </cell>
        </row>
      </sheetData>
      <sheetData sheetId="2558">
        <row r="52">
          <cell r="B52" t="str">
            <v>Main Panel</v>
          </cell>
        </row>
      </sheetData>
      <sheetData sheetId="2559">
        <row r="52">
          <cell r="B52" t="str">
            <v>Main Panel</v>
          </cell>
        </row>
      </sheetData>
      <sheetData sheetId="2560">
        <row r="52">
          <cell r="B52" t="str">
            <v>Main Panel</v>
          </cell>
        </row>
      </sheetData>
      <sheetData sheetId="2561">
        <row r="52">
          <cell r="B52" t="str">
            <v>Main Panel</v>
          </cell>
        </row>
      </sheetData>
      <sheetData sheetId="2562">
        <row r="52">
          <cell r="B52" t="str">
            <v>Main Panel</v>
          </cell>
        </row>
      </sheetData>
      <sheetData sheetId="2563">
        <row r="52">
          <cell r="B52" t="str">
            <v>Main Panel</v>
          </cell>
        </row>
      </sheetData>
      <sheetData sheetId="2564">
        <row r="52">
          <cell r="B52" t="str">
            <v>Main Panel</v>
          </cell>
        </row>
      </sheetData>
      <sheetData sheetId="2565">
        <row r="52">
          <cell r="B52" t="str">
            <v>Main Panel</v>
          </cell>
        </row>
      </sheetData>
      <sheetData sheetId="2566">
        <row r="52">
          <cell r="B52" t="str">
            <v>Main Panel</v>
          </cell>
        </row>
      </sheetData>
      <sheetData sheetId="2567">
        <row r="52">
          <cell r="B52" t="str">
            <v>Main Panel</v>
          </cell>
        </row>
      </sheetData>
      <sheetData sheetId="2568">
        <row r="52">
          <cell r="B52" t="str">
            <v>Main Panel</v>
          </cell>
        </row>
      </sheetData>
      <sheetData sheetId="2569">
        <row r="52">
          <cell r="B52" t="str">
            <v>Main Panel</v>
          </cell>
        </row>
      </sheetData>
      <sheetData sheetId="2570">
        <row r="52">
          <cell r="B52" t="str">
            <v>Main Panel</v>
          </cell>
        </row>
      </sheetData>
      <sheetData sheetId="2571">
        <row r="52">
          <cell r="B52" t="str">
            <v>Main Panel</v>
          </cell>
        </row>
      </sheetData>
      <sheetData sheetId="2572">
        <row r="52">
          <cell r="B52" t="str">
            <v>Main Panel</v>
          </cell>
        </row>
      </sheetData>
      <sheetData sheetId="2573">
        <row r="52">
          <cell r="B52" t="str">
            <v>Main Panel</v>
          </cell>
        </row>
      </sheetData>
      <sheetData sheetId="2574">
        <row r="52">
          <cell r="B52" t="str">
            <v>Main Panel</v>
          </cell>
        </row>
      </sheetData>
      <sheetData sheetId="2575">
        <row r="52">
          <cell r="B52" t="str">
            <v>Main Panel</v>
          </cell>
        </row>
      </sheetData>
      <sheetData sheetId="2576">
        <row r="52">
          <cell r="B52" t="str">
            <v>Main Panel</v>
          </cell>
        </row>
      </sheetData>
      <sheetData sheetId="2577">
        <row r="52">
          <cell r="B52" t="str">
            <v>Main Panel</v>
          </cell>
        </row>
      </sheetData>
      <sheetData sheetId="2578">
        <row r="52">
          <cell r="B52" t="str">
            <v>Main Panel</v>
          </cell>
        </row>
      </sheetData>
      <sheetData sheetId="2579">
        <row r="52">
          <cell r="B52" t="str">
            <v>Main Panel</v>
          </cell>
        </row>
      </sheetData>
      <sheetData sheetId="2580">
        <row r="52">
          <cell r="B52" t="str">
            <v>Main Panel</v>
          </cell>
        </row>
      </sheetData>
      <sheetData sheetId="2581">
        <row r="52">
          <cell r="B52" t="str">
            <v>Main Panel</v>
          </cell>
        </row>
      </sheetData>
      <sheetData sheetId="2582">
        <row r="52">
          <cell r="B52" t="str">
            <v>Main Panel</v>
          </cell>
        </row>
      </sheetData>
      <sheetData sheetId="2583">
        <row r="52">
          <cell r="B52" t="str">
            <v>Main Panel</v>
          </cell>
        </row>
      </sheetData>
      <sheetData sheetId="2584">
        <row r="52">
          <cell r="B52" t="str">
            <v>Main Panel</v>
          </cell>
        </row>
      </sheetData>
      <sheetData sheetId="2585">
        <row r="52">
          <cell r="B52" t="str">
            <v>Main Panel</v>
          </cell>
        </row>
      </sheetData>
      <sheetData sheetId="2586">
        <row r="52">
          <cell r="B52" t="str">
            <v>Main Panel</v>
          </cell>
        </row>
      </sheetData>
      <sheetData sheetId="2587">
        <row r="52">
          <cell r="B52" t="str">
            <v>Main Panel</v>
          </cell>
        </row>
      </sheetData>
      <sheetData sheetId="2588">
        <row r="52">
          <cell r="B52" t="str">
            <v>Main Panel</v>
          </cell>
        </row>
      </sheetData>
      <sheetData sheetId="2589">
        <row r="52">
          <cell r="B52" t="str">
            <v>Main Panel</v>
          </cell>
        </row>
      </sheetData>
      <sheetData sheetId="2590">
        <row r="52">
          <cell r="B52" t="str">
            <v>Main Panel</v>
          </cell>
        </row>
      </sheetData>
      <sheetData sheetId="2591">
        <row r="52">
          <cell r="B52" t="str">
            <v>Main Panel</v>
          </cell>
        </row>
      </sheetData>
      <sheetData sheetId="2592">
        <row r="52">
          <cell r="B52" t="str">
            <v>Main Panel</v>
          </cell>
        </row>
      </sheetData>
      <sheetData sheetId="2593">
        <row r="52">
          <cell r="B52" t="str">
            <v>Main Panel</v>
          </cell>
        </row>
      </sheetData>
      <sheetData sheetId="2594">
        <row r="52">
          <cell r="B52" t="str">
            <v>Main Panel</v>
          </cell>
        </row>
      </sheetData>
      <sheetData sheetId="2595">
        <row r="52">
          <cell r="B52" t="str">
            <v>Main Panel</v>
          </cell>
        </row>
      </sheetData>
      <sheetData sheetId="2596">
        <row r="52">
          <cell r="B52" t="str">
            <v>Main Panel</v>
          </cell>
        </row>
      </sheetData>
      <sheetData sheetId="2597">
        <row r="52">
          <cell r="B52" t="str">
            <v>Main Panel</v>
          </cell>
        </row>
      </sheetData>
      <sheetData sheetId="2598">
        <row r="52">
          <cell r="B52" t="str">
            <v>Main Panel</v>
          </cell>
        </row>
      </sheetData>
      <sheetData sheetId="2599">
        <row r="52">
          <cell r="B52" t="str">
            <v>Main Panel</v>
          </cell>
        </row>
      </sheetData>
      <sheetData sheetId="2600">
        <row r="52">
          <cell r="B52" t="str">
            <v>Main Panel</v>
          </cell>
        </row>
      </sheetData>
      <sheetData sheetId="2601">
        <row r="52">
          <cell r="B52" t="str">
            <v>Main Panel</v>
          </cell>
        </row>
      </sheetData>
      <sheetData sheetId="2602">
        <row r="52">
          <cell r="B52" t="str">
            <v>Main Panel</v>
          </cell>
        </row>
      </sheetData>
      <sheetData sheetId="2603">
        <row r="52">
          <cell r="B52" t="str">
            <v>Main Panel</v>
          </cell>
        </row>
      </sheetData>
      <sheetData sheetId="2604">
        <row r="52">
          <cell r="B52" t="str">
            <v>Main Panel</v>
          </cell>
        </row>
      </sheetData>
      <sheetData sheetId="2605">
        <row r="52">
          <cell r="B52" t="str">
            <v>Main Panel</v>
          </cell>
        </row>
      </sheetData>
      <sheetData sheetId="2606">
        <row r="52">
          <cell r="B52" t="str">
            <v>Main Panel</v>
          </cell>
        </row>
      </sheetData>
      <sheetData sheetId="2607">
        <row r="52">
          <cell r="B52" t="str">
            <v>Main Panel</v>
          </cell>
        </row>
      </sheetData>
      <sheetData sheetId="2608">
        <row r="52">
          <cell r="B52" t="str">
            <v>Main Panel</v>
          </cell>
        </row>
      </sheetData>
      <sheetData sheetId="2609">
        <row r="52">
          <cell r="B52" t="str">
            <v>Main Panel</v>
          </cell>
        </row>
      </sheetData>
      <sheetData sheetId="2610">
        <row r="52">
          <cell r="B52" t="str">
            <v>Main Panel</v>
          </cell>
        </row>
      </sheetData>
      <sheetData sheetId="2611">
        <row r="52">
          <cell r="B52" t="str">
            <v>Main Panel</v>
          </cell>
        </row>
      </sheetData>
      <sheetData sheetId="2612">
        <row r="52">
          <cell r="B52" t="str">
            <v>Main Panel</v>
          </cell>
        </row>
      </sheetData>
      <sheetData sheetId="2613">
        <row r="52">
          <cell r="B52" t="str">
            <v>Main Panel</v>
          </cell>
        </row>
      </sheetData>
      <sheetData sheetId="2614">
        <row r="52">
          <cell r="B52" t="str">
            <v>Main Panel</v>
          </cell>
        </row>
      </sheetData>
      <sheetData sheetId="2615">
        <row r="52">
          <cell r="B52" t="str">
            <v>Main Panel</v>
          </cell>
        </row>
      </sheetData>
      <sheetData sheetId="2616">
        <row r="52">
          <cell r="B52" t="str">
            <v>Main Panel</v>
          </cell>
        </row>
      </sheetData>
      <sheetData sheetId="2617">
        <row r="52">
          <cell r="B52" t="str">
            <v>Main Panel</v>
          </cell>
        </row>
      </sheetData>
      <sheetData sheetId="2618">
        <row r="52">
          <cell r="B52" t="str">
            <v>Main Panel</v>
          </cell>
        </row>
      </sheetData>
      <sheetData sheetId="2619">
        <row r="52">
          <cell r="B52" t="str">
            <v>Main Panel</v>
          </cell>
        </row>
      </sheetData>
      <sheetData sheetId="2620">
        <row r="52">
          <cell r="B52" t="str">
            <v>Main Panel</v>
          </cell>
        </row>
      </sheetData>
      <sheetData sheetId="2621">
        <row r="52">
          <cell r="B52" t="str">
            <v>Main Panel</v>
          </cell>
        </row>
      </sheetData>
      <sheetData sheetId="2622">
        <row r="52">
          <cell r="B52" t="str">
            <v>Main Panel</v>
          </cell>
        </row>
      </sheetData>
      <sheetData sheetId="2623">
        <row r="52">
          <cell r="B52" t="str">
            <v>Main Panel</v>
          </cell>
        </row>
      </sheetData>
      <sheetData sheetId="2624">
        <row r="52">
          <cell r="B52" t="str">
            <v>Main Panel</v>
          </cell>
        </row>
      </sheetData>
      <sheetData sheetId="2625">
        <row r="52">
          <cell r="B52" t="str">
            <v>Main Panel</v>
          </cell>
        </row>
      </sheetData>
      <sheetData sheetId="2626">
        <row r="52">
          <cell r="B52" t="str">
            <v>Main Panel</v>
          </cell>
        </row>
      </sheetData>
      <sheetData sheetId="2627">
        <row r="52">
          <cell r="B52" t="str">
            <v>Main Panel</v>
          </cell>
        </row>
      </sheetData>
      <sheetData sheetId="2628">
        <row r="52">
          <cell r="B52" t="str">
            <v>Main Panel</v>
          </cell>
        </row>
      </sheetData>
      <sheetData sheetId="2629">
        <row r="52">
          <cell r="B52" t="str">
            <v>Main Panel</v>
          </cell>
        </row>
      </sheetData>
      <sheetData sheetId="2630">
        <row r="52">
          <cell r="B52" t="str">
            <v>Main Panel</v>
          </cell>
        </row>
      </sheetData>
      <sheetData sheetId="2631">
        <row r="52">
          <cell r="B52" t="str">
            <v>Main Panel</v>
          </cell>
        </row>
      </sheetData>
      <sheetData sheetId="2632">
        <row r="52">
          <cell r="B52" t="str">
            <v>Main Panel</v>
          </cell>
        </row>
      </sheetData>
      <sheetData sheetId="2633">
        <row r="52">
          <cell r="B52" t="str">
            <v>Main Panel</v>
          </cell>
        </row>
      </sheetData>
      <sheetData sheetId="2634">
        <row r="52">
          <cell r="B52" t="str">
            <v>Main Panel</v>
          </cell>
        </row>
      </sheetData>
      <sheetData sheetId="2635">
        <row r="52">
          <cell r="B52" t="str">
            <v>Main Panel</v>
          </cell>
        </row>
      </sheetData>
      <sheetData sheetId="2636">
        <row r="52">
          <cell r="B52" t="str">
            <v>Main Panel</v>
          </cell>
        </row>
      </sheetData>
      <sheetData sheetId="2637">
        <row r="52">
          <cell r="B52" t="str">
            <v>Main Panel</v>
          </cell>
        </row>
      </sheetData>
      <sheetData sheetId="2638">
        <row r="52">
          <cell r="B52" t="str">
            <v>Main Panel</v>
          </cell>
        </row>
      </sheetData>
      <sheetData sheetId="2639">
        <row r="52">
          <cell r="B52" t="str">
            <v>Main Panel</v>
          </cell>
        </row>
      </sheetData>
      <sheetData sheetId="2640">
        <row r="52">
          <cell r="B52" t="str">
            <v>Main Panel</v>
          </cell>
        </row>
      </sheetData>
      <sheetData sheetId="2641">
        <row r="52">
          <cell r="B52" t="str">
            <v>Main Panel</v>
          </cell>
        </row>
      </sheetData>
      <sheetData sheetId="2642">
        <row r="52">
          <cell r="B52" t="str">
            <v>Main Panel</v>
          </cell>
        </row>
      </sheetData>
      <sheetData sheetId="2643">
        <row r="52">
          <cell r="B52" t="str">
            <v>Main Panel</v>
          </cell>
        </row>
      </sheetData>
      <sheetData sheetId="2644">
        <row r="52">
          <cell r="B52" t="str">
            <v>Main Panel</v>
          </cell>
        </row>
      </sheetData>
      <sheetData sheetId="2645">
        <row r="52">
          <cell r="B52" t="str">
            <v>Main Panel</v>
          </cell>
        </row>
      </sheetData>
      <sheetData sheetId="2646">
        <row r="52">
          <cell r="B52" t="str">
            <v>Main Panel</v>
          </cell>
        </row>
      </sheetData>
      <sheetData sheetId="2647">
        <row r="52">
          <cell r="B52" t="str">
            <v>Main Panel</v>
          </cell>
        </row>
      </sheetData>
      <sheetData sheetId="2648">
        <row r="52">
          <cell r="B52" t="str">
            <v>Main Panel</v>
          </cell>
        </row>
      </sheetData>
      <sheetData sheetId="2649">
        <row r="52">
          <cell r="B52" t="str">
            <v>Main Panel</v>
          </cell>
        </row>
      </sheetData>
      <sheetData sheetId="2650">
        <row r="52">
          <cell r="B52" t="str">
            <v>Main Panel</v>
          </cell>
        </row>
      </sheetData>
      <sheetData sheetId="2651">
        <row r="52">
          <cell r="B52" t="str">
            <v>Main Panel</v>
          </cell>
        </row>
      </sheetData>
      <sheetData sheetId="2652">
        <row r="52">
          <cell r="B52" t="str">
            <v>Main Panel</v>
          </cell>
        </row>
      </sheetData>
      <sheetData sheetId="2653">
        <row r="52">
          <cell r="B52" t="str">
            <v>Main Panel</v>
          </cell>
        </row>
      </sheetData>
      <sheetData sheetId="2654">
        <row r="52">
          <cell r="B52" t="str">
            <v>Main Panel</v>
          </cell>
        </row>
      </sheetData>
      <sheetData sheetId="2655">
        <row r="52">
          <cell r="B52" t="str">
            <v>Main Panel</v>
          </cell>
        </row>
      </sheetData>
      <sheetData sheetId="2656">
        <row r="52">
          <cell r="B52" t="str">
            <v>Main Panel</v>
          </cell>
        </row>
      </sheetData>
      <sheetData sheetId="2657">
        <row r="52">
          <cell r="B52" t="str">
            <v>Main Panel</v>
          </cell>
        </row>
      </sheetData>
      <sheetData sheetId="2658">
        <row r="52">
          <cell r="B52" t="str">
            <v>Main Panel</v>
          </cell>
        </row>
      </sheetData>
      <sheetData sheetId="2659">
        <row r="52">
          <cell r="B52" t="str">
            <v>Main Panel</v>
          </cell>
        </row>
      </sheetData>
      <sheetData sheetId="2660">
        <row r="52">
          <cell r="B52" t="str">
            <v>Main Panel</v>
          </cell>
        </row>
      </sheetData>
      <sheetData sheetId="2661">
        <row r="52">
          <cell r="B52" t="str">
            <v>Main Panel</v>
          </cell>
        </row>
      </sheetData>
      <sheetData sheetId="2662">
        <row r="52">
          <cell r="B52" t="str">
            <v>Main Panel</v>
          </cell>
        </row>
      </sheetData>
      <sheetData sheetId="2663">
        <row r="52">
          <cell r="B52" t="str">
            <v>Main Panel</v>
          </cell>
        </row>
      </sheetData>
      <sheetData sheetId="2664">
        <row r="52">
          <cell r="B52" t="str">
            <v>Main Panel</v>
          </cell>
        </row>
      </sheetData>
      <sheetData sheetId="2665">
        <row r="52">
          <cell r="B52" t="str">
            <v>Main Panel</v>
          </cell>
        </row>
      </sheetData>
      <sheetData sheetId="2666">
        <row r="52">
          <cell r="B52" t="str">
            <v>Main Panel</v>
          </cell>
        </row>
      </sheetData>
      <sheetData sheetId="2667">
        <row r="52">
          <cell r="B52" t="str">
            <v>Main Panel</v>
          </cell>
        </row>
      </sheetData>
      <sheetData sheetId="2668">
        <row r="52">
          <cell r="B52" t="str">
            <v>Main Panel</v>
          </cell>
        </row>
      </sheetData>
      <sheetData sheetId="2669">
        <row r="52">
          <cell r="B52" t="str">
            <v>Main Panel</v>
          </cell>
        </row>
      </sheetData>
      <sheetData sheetId="2670">
        <row r="52">
          <cell r="B52" t="str">
            <v>Main Panel</v>
          </cell>
        </row>
      </sheetData>
      <sheetData sheetId="2671">
        <row r="52">
          <cell r="B52" t="str">
            <v>Main Panel</v>
          </cell>
        </row>
      </sheetData>
      <sheetData sheetId="2672">
        <row r="52">
          <cell r="B52" t="str">
            <v>Main Panel</v>
          </cell>
        </row>
      </sheetData>
      <sheetData sheetId="2673">
        <row r="52">
          <cell r="B52" t="str">
            <v>Main Panel</v>
          </cell>
        </row>
      </sheetData>
      <sheetData sheetId="2674">
        <row r="52">
          <cell r="B52" t="str">
            <v>Main Panel</v>
          </cell>
        </row>
      </sheetData>
      <sheetData sheetId="2675">
        <row r="52">
          <cell r="B52" t="str">
            <v>Main Panel</v>
          </cell>
        </row>
      </sheetData>
      <sheetData sheetId="2676">
        <row r="52">
          <cell r="B52" t="str">
            <v>Main Panel</v>
          </cell>
        </row>
      </sheetData>
      <sheetData sheetId="2677">
        <row r="52">
          <cell r="B52" t="str">
            <v>Main Panel</v>
          </cell>
        </row>
      </sheetData>
      <sheetData sheetId="2678">
        <row r="52">
          <cell r="B52" t="str">
            <v>Main Panel</v>
          </cell>
        </row>
      </sheetData>
      <sheetData sheetId="2679">
        <row r="52">
          <cell r="B52" t="str">
            <v>Main Panel</v>
          </cell>
        </row>
      </sheetData>
      <sheetData sheetId="2680">
        <row r="52">
          <cell r="B52" t="str">
            <v>Main Panel</v>
          </cell>
        </row>
      </sheetData>
      <sheetData sheetId="2681">
        <row r="52">
          <cell r="B52" t="str">
            <v>Main Panel</v>
          </cell>
        </row>
      </sheetData>
      <sheetData sheetId="2682">
        <row r="52">
          <cell r="B52" t="str">
            <v>Main Panel</v>
          </cell>
        </row>
      </sheetData>
      <sheetData sheetId="2683">
        <row r="52">
          <cell r="B52" t="str">
            <v>Main Panel</v>
          </cell>
        </row>
      </sheetData>
      <sheetData sheetId="2684">
        <row r="52">
          <cell r="B52" t="str">
            <v>Main Panel</v>
          </cell>
        </row>
      </sheetData>
      <sheetData sheetId="2685">
        <row r="52">
          <cell r="B52" t="str">
            <v>Main Panel</v>
          </cell>
        </row>
      </sheetData>
      <sheetData sheetId="2686">
        <row r="52">
          <cell r="B52" t="str">
            <v>Main Panel</v>
          </cell>
        </row>
      </sheetData>
      <sheetData sheetId="2687">
        <row r="52">
          <cell r="B52" t="str">
            <v>Main Panel</v>
          </cell>
        </row>
      </sheetData>
      <sheetData sheetId="2688">
        <row r="52">
          <cell r="B52" t="str">
            <v>Main Panel</v>
          </cell>
        </row>
      </sheetData>
      <sheetData sheetId="2689">
        <row r="52">
          <cell r="B52" t="str">
            <v>Main Panel</v>
          </cell>
        </row>
      </sheetData>
      <sheetData sheetId="2690">
        <row r="52">
          <cell r="B52" t="str">
            <v>Main Panel</v>
          </cell>
        </row>
      </sheetData>
      <sheetData sheetId="2691">
        <row r="52">
          <cell r="B52" t="str">
            <v>Main Panel</v>
          </cell>
        </row>
      </sheetData>
      <sheetData sheetId="2692">
        <row r="52">
          <cell r="B52" t="str">
            <v>Main Panel</v>
          </cell>
        </row>
      </sheetData>
      <sheetData sheetId="2693">
        <row r="52">
          <cell r="B52" t="str">
            <v>Main Panel</v>
          </cell>
        </row>
      </sheetData>
      <sheetData sheetId="2694">
        <row r="52">
          <cell r="B52" t="str">
            <v>Main Panel</v>
          </cell>
        </row>
      </sheetData>
      <sheetData sheetId="2695">
        <row r="52">
          <cell r="B52" t="str">
            <v>Main Panel</v>
          </cell>
        </row>
      </sheetData>
      <sheetData sheetId="2696">
        <row r="52">
          <cell r="B52" t="str">
            <v>Main Panel</v>
          </cell>
        </row>
      </sheetData>
      <sheetData sheetId="2697">
        <row r="52">
          <cell r="B52" t="str">
            <v>Main Panel</v>
          </cell>
        </row>
      </sheetData>
      <sheetData sheetId="2698">
        <row r="52">
          <cell r="B52" t="str">
            <v>Main Panel</v>
          </cell>
        </row>
      </sheetData>
      <sheetData sheetId="2699">
        <row r="52">
          <cell r="B52" t="str">
            <v>Main Panel</v>
          </cell>
        </row>
      </sheetData>
      <sheetData sheetId="2700">
        <row r="52">
          <cell r="B52" t="str">
            <v>Main Panel</v>
          </cell>
        </row>
      </sheetData>
      <sheetData sheetId="2701">
        <row r="52">
          <cell r="B52" t="str">
            <v>Main Panel</v>
          </cell>
        </row>
      </sheetData>
      <sheetData sheetId="2702">
        <row r="52">
          <cell r="B52" t="str">
            <v>Main Panel</v>
          </cell>
        </row>
      </sheetData>
      <sheetData sheetId="2703">
        <row r="52">
          <cell r="B52" t="str">
            <v>Main Panel</v>
          </cell>
        </row>
      </sheetData>
      <sheetData sheetId="2704">
        <row r="52">
          <cell r="B52" t="str">
            <v>Main Panel</v>
          </cell>
        </row>
      </sheetData>
      <sheetData sheetId="2705">
        <row r="52">
          <cell r="B52" t="str">
            <v>Main Panel</v>
          </cell>
        </row>
      </sheetData>
      <sheetData sheetId="2706">
        <row r="52">
          <cell r="B52" t="str">
            <v>Main Panel</v>
          </cell>
        </row>
      </sheetData>
      <sheetData sheetId="2707">
        <row r="52">
          <cell r="B52" t="str">
            <v>Main Panel</v>
          </cell>
        </row>
      </sheetData>
      <sheetData sheetId="2708">
        <row r="52">
          <cell r="B52" t="str">
            <v>Main Panel</v>
          </cell>
        </row>
      </sheetData>
      <sheetData sheetId="2709">
        <row r="52">
          <cell r="B52" t="str">
            <v>Main Panel</v>
          </cell>
        </row>
      </sheetData>
      <sheetData sheetId="2710">
        <row r="52">
          <cell r="B52" t="str">
            <v>Main Panel</v>
          </cell>
        </row>
      </sheetData>
      <sheetData sheetId="2711">
        <row r="52">
          <cell r="B52" t="str">
            <v>Main Panel</v>
          </cell>
        </row>
      </sheetData>
      <sheetData sheetId="2712">
        <row r="52">
          <cell r="B52" t="str">
            <v>Main Panel</v>
          </cell>
        </row>
      </sheetData>
      <sheetData sheetId="2713">
        <row r="52">
          <cell r="B52" t="str">
            <v>Main Panel</v>
          </cell>
        </row>
      </sheetData>
      <sheetData sheetId="2714">
        <row r="52">
          <cell r="B52" t="str">
            <v>Main Panel</v>
          </cell>
        </row>
      </sheetData>
      <sheetData sheetId="2715">
        <row r="52">
          <cell r="B52" t="str">
            <v>Main Panel</v>
          </cell>
        </row>
      </sheetData>
      <sheetData sheetId="2716">
        <row r="52">
          <cell r="B52" t="str">
            <v>Main Panel</v>
          </cell>
        </row>
      </sheetData>
      <sheetData sheetId="2717">
        <row r="52">
          <cell r="B52" t="str">
            <v>Main Panel</v>
          </cell>
        </row>
      </sheetData>
      <sheetData sheetId="2718">
        <row r="52">
          <cell r="B52" t="str">
            <v>Main Panel</v>
          </cell>
        </row>
      </sheetData>
      <sheetData sheetId="2719">
        <row r="52">
          <cell r="B52" t="str">
            <v>Main Panel</v>
          </cell>
        </row>
      </sheetData>
      <sheetData sheetId="2720">
        <row r="52">
          <cell r="B52" t="str">
            <v>Main Panel</v>
          </cell>
        </row>
      </sheetData>
      <sheetData sheetId="2721">
        <row r="52">
          <cell r="B52" t="str">
            <v>Main Panel</v>
          </cell>
        </row>
      </sheetData>
      <sheetData sheetId="2722">
        <row r="52">
          <cell r="B52" t="str">
            <v>Main Panel</v>
          </cell>
        </row>
      </sheetData>
      <sheetData sheetId="2723">
        <row r="52">
          <cell r="B52" t="str">
            <v>Main Panel</v>
          </cell>
        </row>
      </sheetData>
      <sheetData sheetId="2724">
        <row r="52">
          <cell r="B52" t="str">
            <v>Main Panel</v>
          </cell>
        </row>
      </sheetData>
      <sheetData sheetId="2725">
        <row r="52">
          <cell r="B52" t="str">
            <v>Main Panel</v>
          </cell>
        </row>
      </sheetData>
      <sheetData sheetId="2726">
        <row r="52">
          <cell r="B52" t="str">
            <v>Main Panel</v>
          </cell>
        </row>
      </sheetData>
      <sheetData sheetId="2727">
        <row r="52">
          <cell r="B52" t="str">
            <v>Main Panel</v>
          </cell>
        </row>
      </sheetData>
      <sheetData sheetId="2728">
        <row r="52">
          <cell r="B52" t="str">
            <v>Main Panel</v>
          </cell>
        </row>
      </sheetData>
      <sheetData sheetId="2729">
        <row r="52">
          <cell r="B52" t="str">
            <v>Main Panel</v>
          </cell>
        </row>
      </sheetData>
      <sheetData sheetId="2730">
        <row r="52">
          <cell r="B52" t="str">
            <v>Main Panel</v>
          </cell>
        </row>
      </sheetData>
      <sheetData sheetId="2731">
        <row r="52">
          <cell r="B52" t="str">
            <v>Main Panel</v>
          </cell>
        </row>
      </sheetData>
      <sheetData sheetId="2732">
        <row r="52">
          <cell r="B52" t="str">
            <v>Main Panel</v>
          </cell>
        </row>
      </sheetData>
      <sheetData sheetId="2733">
        <row r="52">
          <cell r="B52" t="str">
            <v>Main Panel</v>
          </cell>
        </row>
      </sheetData>
      <sheetData sheetId="2734">
        <row r="52">
          <cell r="B52" t="str">
            <v>Main Panel</v>
          </cell>
        </row>
      </sheetData>
      <sheetData sheetId="2735">
        <row r="52">
          <cell r="B52" t="str">
            <v>Main Panel</v>
          </cell>
        </row>
      </sheetData>
      <sheetData sheetId="2736">
        <row r="52">
          <cell r="B52" t="str">
            <v>Main Panel</v>
          </cell>
        </row>
      </sheetData>
      <sheetData sheetId="2737">
        <row r="52">
          <cell r="B52" t="str">
            <v>Main Panel</v>
          </cell>
        </row>
      </sheetData>
      <sheetData sheetId="2738">
        <row r="52">
          <cell r="B52" t="str">
            <v>Main Panel</v>
          </cell>
        </row>
      </sheetData>
      <sheetData sheetId="2739">
        <row r="52">
          <cell r="B52" t="str">
            <v>Main Panel</v>
          </cell>
        </row>
      </sheetData>
      <sheetData sheetId="2740">
        <row r="52">
          <cell r="B52" t="str">
            <v>Main Panel</v>
          </cell>
        </row>
      </sheetData>
      <sheetData sheetId="2741">
        <row r="52">
          <cell r="B52" t="str">
            <v>Main Panel</v>
          </cell>
        </row>
      </sheetData>
      <sheetData sheetId="2742">
        <row r="52">
          <cell r="B52" t="str">
            <v>Main Panel</v>
          </cell>
        </row>
      </sheetData>
      <sheetData sheetId="2743">
        <row r="52">
          <cell r="B52" t="str">
            <v>Main Panel</v>
          </cell>
        </row>
      </sheetData>
      <sheetData sheetId="2744">
        <row r="52">
          <cell r="B52" t="str">
            <v>Main Panel</v>
          </cell>
        </row>
      </sheetData>
      <sheetData sheetId="2745">
        <row r="52">
          <cell r="B52" t="str">
            <v>Main Panel</v>
          </cell>
        </row>
      </sheetData>
      <sheetData sheetId="2746">
        <row r="52">
          <cell r="B52" t="str">
            <v>Main Panel</v>
          </cell>
        </row>
      </sheetData>
      <sheetData sheetId="2747">
        <row r="52">
          <cell r="B52" t="str">
            <v>Main Panel</v>
          </cell>
        </row>
      </sheetData>
      <sheetData sheetId="2748">
        <row r="52">
          <cell r="B52" t="str">
            <v>Main Panel</v>
          </cell>
        </row>
      </sheetData>
      <sheetData sheetId="2749">
        <row r="52">
          <cell r="B52" t="str">
            <v>Main Panel</v>
          </cell>
        </row>
      </sheetData>
      <sheetData sheetId="2750">
        <row r="52">
          <cell r="B52" t="str">
            <v>Main Panel</v>
          </cell>
        </row>
      </sheetData>
      <sheetData sheetId="2751">
        <row r="52">
          <cell r="B52" t="str">
            <v>Main Panel</v>
          </cell>
        </row>
      </sheetData>
      <sheetData sheetId="2752">
        <row r="52">
          <cell r="B52" t="str">
            <v>Main Panel</v>
          </cell>
        </row>
      </sheetData>
      <sheetData sheetId="2753">
        <row r="52">
          <cell r="B52" t="str">
            <v>Main Panel</v>
          </cell>
        </row>
      </sheetData>
      <sheetData sheetId="2754">
        <row r="52">
          <cell r="B52" t="str">
            <v>Main Panel</v>
          </cell>
        </row>
      </sheetData>
      <sheetData sheetId="2755">
        <row r="52">
          <cell r="B52" t="str">
            <v>Main Panel</v>
          </cell>
        </row>
      </sheetData>
      <sheetData sheetId="2756">
        <row r="52">
          <cell r="B52" t="str">
            <v>Main Panel</v>
          </cell>
        </row>
      </sheetData>
      <sheetData sheetId="2757">
        <row r="52">
          <cell r="B52" t="str">
            <v>Main Panel</v>
          </cell>
        </row>
      </sheetData>
      <sheetData sheetId="2758">
        <row r="52">
          <cell r="B52" t="str">
            <v>Main Panel</v>
          </cell>
        </row>
      </sheetData>
      <sheetData sheetId="2759">
        <row r="52">
          <cell r="B52" t="str">
            <v>Main Panel</v>
          </cell>
        </row>
      </sheetData>
      <sheetData sheetId="2760">
        <row r="52">
          <cell r="B52" t="str">
            <v>Main Panel</v>
          </cell>
        </row>
      </sheetData>
      <sheetData sheetId="2761">
        <row r="52">
          <cell r="B52" t="str">
            <v>Main Panel</v>
          </cell>
        </row>
      </sheetData>
      <sheetData sheetId="2762">
        <row r="52">
          <cell r="B52" t="str">
            <v>Main Panel</v>
          </cell>
        </row>
      </sheetData>
      <sheetData sheetId="2763">
        <row r="52">
          <cell r="B52" t="str">
            <v>Main Panel</v>
          </cell>
        </row>
      </sheetData>
      <sheetData sheetId="2764">
        <row r="52">
          <cell r="B52" t="str">
            <v>Main Panel</v>
          </cell>
        </row>
      </sheetData>
      <sheetData sheetId="2765">
        <row r="52">
          <cell r="B52" t="str">
            <v>Main Panel</v>
          </cell>
        </row>
      </sheetData>
      <sheetData sheetId="2766">
        <row r="52">
          <cell r="B52" t="str">
            <v>Main Panel</v>
          </cell>
        </row>
      </sheetData>
      <sheetData sheetId="2767">
        <row r="52">
          <cell r="B52" t="str">
            <v>Main Panel</v>
          </cell>
        </row>
      </sheetData>
      <sheetData sheetId="2768">
        <row r="52">
          <cell r="B52" t="str">
            <v>Main Panel</v>
          </cell>
        </row>
      </sheetData>
      <sheetData sheetId="2769">
        <row r="52">
          <cell r="B52" t="str">
            <v>Main Panel</v>
          </cell>
        </row>
      </sheetData>
      <sheetData sheetId="2770">
        <row r="52">
          <cell r="B52" t="str">
            <v>Main Panel</v>
          </cell>
        </row>
      </sheetData>
      <sheetData sheetId="2771">
        <row r="52">
          <cell r="B52" t="str">
            <v>Main Panel</v>
          </cell>
        </row>
      </sheetData>
      <sheetData sheetId="2772">
        <row r="52">
          <cell r="B52" t="str">
            <v>Main Panel</v>
          </cell>
        </row>
      </sheetData>
      <sheetData sheetId="2773">
        <row r="52">
          <cell r="B52" t="str">
            <v>Main Panel</v>
          </cell>
        </row>
      </sheetData>
      <sheetData sheetId="2774">
        <row r="52">
          <cell r="B52" t="str">
            <v>Main Panel</v>
          </cell>
        </row>
      </sheetData>
      <sheetData sheetId="2775">
        <row r="52">
          <cell r="B52" t="str">
            <v>Main Panel</v>
          </cell>
        </row>
      </sheetData>
      <sheetData sheetId="2776">
        <row r="52">
          <cell r="B52" t="str">
            <v>Main Panel</v>
          </cell>
        </row>
      </sheetData>
      <sheetData sheetId="2777">
        <row r="52">
          <cell r="B52" t="str">
            <v>Main Panel</v>
          </cell>
        </row>
      </sheetData>
      <sheetData sheetId="2778">
        <row r="52">
          <cell r="B52" t="str">
            <v>Main Panel</v>
          </cell>
        </row>
      </sheetData>
      <sheetData sheetId="2779">
        <row r="52">
          <cell r="B52" t="str">
            <v>Main Panel</v>
          </cell>
        </row>
      </sheetData>
      <sheetData sheetId="2780">
        <row r="52">
          <cell r="B52" t="str">
            <v>Main Panel</v>
          </cell>
        </row>
      </sheetData>
      <sheetData sheetId="2781">
        <row r="52">
          <cell r="B52" t="str">
            <v>Main Panel</v>
          </cell>
        </row>
      </sheetData>
      <sheetData sheetId="2782">
        <row r="52">
          <cell r="B52" t="str">
            <v>Main Panel</v>
          </cell>
        </row>
      </sheetData>
      <sheetData sheetId="2783">
        <row r="52">
          <cell r="B52" t="str">
            <v>Main Panel</v>
          </cell>
        </row>
      </sheetData>
      <sheetData sheetId="2784">
        <row r="52">
          <cell r="B52" t="str">
            <v>Main Panel</v>
          </cell>
        </row>
      </sheetData>
      <sheetData sheetId="2785">
        <row r="52">
          <cell r="B52" t="str">
            <v>Main Panel</v>
          </cell>
        </row>
      </sheetData>
      <sheetData sheetId="2786">
        <row r="52">
          <cell r="B52" t="str">
            <v>Main Panel</v>
          </cell>
        </row>
      </sheetData>
      <sheetData sheetId="2787">
        <row r="52">
          <cell r="B52" t="str">
            <v>Main Panel</v>
          </cell>
        </row>
      </sheetData>
      <sheetData sheetId="2788">
        <row r="52">
          <cell r="B52" t="str">
            <v>Main Panel</v>
          </cell>
        </row>
      </sheetData>
      <sheetData sheetId="2789">
        <row r="52">
          <cell r="B52" t="str">
            <v>Main Panel</v>
          </cell>
        </row>
      </sheetData>
      <sheetData sheetId="2790">
        <row r="52">
          <cell r="B52" t="str">
            <v>Main Panel</v>
          </cell>
        </row>
      </sheetData>
      <sheetData sheetId="2791">
        <row r="52">
          <cell r="B52" t="str">
            <v>Main Panel</v>
          </cell>
        </row>
      </sheetData>
      <sheetData sheetId="2792">
        <row r="52">
          <cell r="B52" t="str">
            <v>Main Panel</v>
          </cell>
        </row>
      </sheetData>
      <sheetData sheetId="2793">
        <row r="52">
          <cell r="B52" t="str">
            <v>Main Panel</v>
          </cell>
        </row>
      </sheetData>
      <sheetData sheetId="2794">
        <row r="52">
          <cell r="B52" t="str">
            <v>Main Panel</v>
          </cell>
        </row>
      </sheetData>
      <sheetData sheetId="2795">
        <row r="52">
          <cell r="B52" t="str">
            <v>Main Panel</v>
          </cell>
        </row>
      </sheetData>
      <sheetData sheetId="2796">
        <row r="52">
          <cell r="B52" t="str">
            <v>Main Panel</v>
          </cell>
        </row>
      </sheetData>
      <sheetData sheetId="2797">
        <row r="52">
          <cell r="B52" t="str">
            <v>Main Panel</v>
          </cell>
        </row>
      </sheetData>
      <sheetData sheetId="2798">
        <row r="52">
          <cell r="B52" t="str">
            <v>Main Panel</v>
          </cell>
        </row>
      </sheetData>
      <sheetData sheetId="2799">
        <row r="52">
          <cell r="B52" t="str">
            <v>Main Panel</v>
          </cell>
        </row>
      </sheetData>
      <sheetData sheetId="2800">
        <row r="52">
          <cell r="B52" t="str">
            <v>Main Panel</v>
          </cell>
        </row>
      </sheetData>
      <sheetData sheetId="2801">
        <row r="52">
          <cell r="B52" t="str">
            <v>Main Panel</v>
          </cell>
        </row>
      </sheetData>
      <sheetData sheetId="2802">
        <row r="52">
          <cell r="B52" t="str">
            <v>Main Panel</v>
          </cell>
        </row>
      </sheetData>
      <sheetData sheetId="2803">
        <row r="52">
          <cell r="B52" t="str">
            <v>Main Panel</v>
          </cell>
        </row>
      </sheetData>
      <sheetData sheetId="2804">
        <row r="52">
          <cell r="B52" t="str">
            <v>Main Panel</v>
          </cell>
        </row>
      </sheetData>
      <sheetData sheetId="2805">
        <row r="52">
          <cell r="B52" t="str">
            <v>Main Panel</v>
          </cell>
        </row>
      </sheetData>
      <sheetData sheetId="2806">
        <row r="52">
          <cell r="B52" t="str">
            <v>Main Panel</v>
          </cell>
        </row>
      </sheetData>
      <sheetData sheetId="2807">
        <row r="52">
          <cell r="B52" t="str">
            <v>Main Panel</v>
          </cell>
        </row>
      </sheetData>
      <sheetData sheetId="2808">
        <row r="52">
          <cell r="B52" t="str">
            <v>Main Panel</v>
          </cell>
        </row>
      </sheetData>
      <sheetData sheetId="2809">
        <row r="52">
          <cell r="B52" t="str">
            <v>Main Panel</v>
          </cell>
        </row>
      </sheetData>
      <sheetData sheetId="2810">
        <row r="52">
          <cell r="B52" t="str">
            <v>Main Panel</v>
          </cell>
        </row>
      </sheetData>
      <sheetData sheetId="2811">
        <row r="52">
          <cell r="B52" t="str">
            <v>Main Panel</v>
          </cell>
        </row>
      </sheetData>
      <sheetData sheetId="2812">
        <row r="52">
          <cell r="B52" t="str">
            <v>Main Panel</v>
          </cell>
        </row>
      </sheetData>
      <sheetData sheetId="2813">
        <row r="52">
          <cell r="B52" t="str">
            <v>Main Panel</v>
          </cell>
        </row>
      </sheetData>
      <sheetData sheetId="2814">
        <row r="52">
          <cell r="B52" t="str">
            <v>Main Panel</v>
          </cell>
        </row>
      </sheetData>
      <sheetData sheetId="2815">
        <row r="52">
          <cell r="B52" t="str">
            <v>Main Panel</v>
          </cell>
        </row>
      </sheetData>
      <sheetData sheetId="2816">
        <row r="52">
          <cell r="B52" t="str">
            <v>Main Panel</v>
          </cell>
        </row>
      </sheetData>
      <sheetData sheetId="2817">
        <row r="52">
          <cell r="B52" t="str">
            <v>Main Panel</v>
          </cell>
        </row>
      </sheetData>
      <sheetData sheetId="2818">
        <row r="52">
          <cell r="B52" t="str">
            <v>Main Panel</v>
          </cell>
        </row>
      </sheetData>
      <sheetData sheetId="2819">
        <row r="52">
          <cell r="B52" t="str">
            <v>Main Panel</v>
          </cell>
        </row>
      </sheetData>
      <sheetData sheetId="2820">
        <row r="52">
          <cell r="B52" t="str">
            <v>Main Panel</v>
          </cell>
        </row>
      </sheetData>
      <sheetData sheetId="2821">
        <row r="52">
          <cell r="B52" t="str">
            <v>Main Panel</v>
          </cell>
        </row>
      </sheetData>
      <sheetData sheetId="2822">
        <row r="52">
          <cell r="B52" t="str">
            <v>Main Panel</v>
          </cell>
        </row>
      </sheetData>
      <sheetData sheetId="2823">
        <row r="52">
          <cell r="B52" t="str">
            <v>Main Panel</v>
          </cell>
        </row>
      </sheetData>
      <sheetData sheetId="2824">
        <row r="52">
          <cell r="B52" t="str">
            <v>Main Panel</v>
          </cell>
        </row>
      </sheetData>
      <sheetData sheetId="2825">
        <row r="52">
          <cell r="B52" t="str">
            <v>Main Panel</v>
          </cell>
        </row>
      </sheetData>
      <sheetData sheetId="2826">
        <row r="52">
          <cell r="B52" t="str">
            <v>Main Panel</v>
          </cell>
        </row>
      </sheetData>
      <sheetData sheetId="2827">
        <row r="52">
          <cell r="B52" t="str">
            <v>Main Panel</v>
          </cell>
        </row>
      </sheetData>
      <sheetData sheetId="2828">
        <row r="52">
          <cell r="B52" t="str">
            <v>Main Panel</v>
          </cell>
        </row>
      </sheetData>
      <sheetData sheetId="2829">
        <row r="52">
          <cell r="B52" t="str">
            <v>Main Panel</v>
          </cell>
        </row>
      </sheetData>
      <sheetData sheetId="2830">
        <row r="52">
          <cell r="B52" t="str">
            <v>Main Panel</v>
          </cell>
        </row>
      </sheetData>
      <sheetData sheetId="2831">
        <row r="52">
          <cell r="B52" t="str">
            <v>Main Panel</v>
          </cell>
        </row>
      </sheetData>
      <sheetData sheetId="2832">
        <row r="52">
          <cell r="B52" t="str">
            <v>Main Panel</v>
          </cell>
        </row>
      </sheetData>
      <sheetData sheetId="2833">
        <row r="52">
          <cell r="B52" t="str">
            <v>Main Panel</v>
          </cell>
        </row>
      </sheetData>
      <sheetData sheetId="2834">
        <row r="52">
          <cell r="B52" t="str">
            <v>Main Panel</v>
          </cell>
        </row>
      </sheetData>
      <sheetData sheetId="2835">
        <row r="52">
          <cell r="B52" t="str">
            <v>Main Panel</v>
          </cell>
        </row>
      </sheetData>
      <sheetData sheetId="2836">
        <row r="52">
          <cell r="B52" t="str">
            <v>Main Panel</v>
          </cell>
        </row>
      </sheetData>
      <sheetData sheetId="2837">
        <row r="52">
          <cell r="B52" t="str">
            <v>Main Panel</v>
          </cell>
        </row>
      </sheetData>
      <sheetData sheetId="2838">
        <row r="52">
          <cell r="B52" t="str">
            <v>Main Panel</v>
          </cell>
        </row>
      </sheetData>
      <sheetData sheetId="2839">
        <row r="52">
          <cell r="B52" t="str">
            <v>Main Panel</v>
          </cell>
        </row>
      </sheetData>
      <sheetData sheetId="2840">
        <row r="52">
          <cell r="B52" t="str">
            <v>Main Panel</v>
          </cell>
        </row>
      </sheetData>
      <sheetData sheetId="2841">
        <row r="52">
          <cell r="B52" t="str">
            <v>Main Panel</v>
          </cell>
        </row>
      </sheetData>
      <sheetData sheetId="2842">
        <row r="52">
          <cell r="B52" t="str">
            <v>Main Panel</v>
          </cell>
        </row>
      </sheetData>
      <sheetData sheetId="2843">
        <row r="52">
          <cell r="B52" t="str">
            <v>Main Panel</v>
          </cell>
        </row>
      </sheetData>
      <sheetData sheetId="2844">
        <row r="52">
          <cell r="B52" t="str">
            <v>Main Panel</v>
          </cell>
        </row>
      </sheetData>
      <sheetData sheetId="2845">
        <row r="52">
          <cell r="B52" t="str">
            <v>Main Panel</v>
          </cell>
        </row>
      </sheetData>
      <sheetData sheetId="2846">
        <row r="52">
          <cell r="B52" t="str">
            <v>Main Panel</v>
          </cell>
        </row>
      </sheetData>
      <sheetData sheetId="2847">
        <row r="52">
          <cell r="B52" t="str">
            <v>Main Panel</v>
          </cell>
        </row>
      </sheetData>
      <sheetData sheetId="2848">
        <row r="52">
          <cell r="B52" t="str">
            <v>Main Panel</v>
          </cell>
        </row>
      </sheetData>
      <sheetData sheetId="2849">
        <row r="52">
          <cell r="B52" t="str">
            <v>Main Panel</v>
          </cell>
        </row>
      </sheetData>
      <sheetData sheetId="2850">
        <row r="52">
          <cell r="B52" t="str">
            <v>Main Panel</v>
          </cell>
        </row>
      </sheetData>
      <sheetData sheetId="2851">
        <row r="52">
          <cell r="B52" t="str">
            <v>Main Panel</v>
          </cell>
        </row>
      </sheetData>
      <sheetData sheetId="2852">
        <row r="52">
          <cell r="B52" t="str">
            <v>Main Panel</v>
          </cell>
        </row>
      </sheetData>
      <sheetData sheetId="2853">
        <row r="52">
          <cell r="B52" t="str">
            <v>Main Panel</v>
          </cell>
        </row>
      </sheetData>
      <sheetData sheetId="2854">
        <row r="52">
          <cell r="B52" t="str">
            <v>Main Panel</v>
          </cell>
        </row>
      </sheetData>
      <sheetData sheetId="2855">
        <row r="52">
          <cell r="B52" t="str">
            <v>Main Panel</v>
          </cell>
        </row>
      </sheetData>
      <sheetData sheetId="2856" refreshError="1"/>
      <sheetData sheetId="2857" refreshError="1"/>
      <sheetData sheetId="2858" refreshError="1"/>
      <sheetData sheetId="2859" refreshError="1"/>
      <sheetData sheetId="2860" refreshError="1"/>
      <sheetData sheetId="2861" refreshError="1"/>
      <sheetData sheetId="2862" refreshError="1"/>
      <sheetData sheetId="2863" refreshError="1"/>
      <sheetData sheetId="2864" refreshError="1"/>
      <sheetData sheetId="2865" refreshError="1"/>
      <sheetData sheetId="2866" refreshError="1"/>
      <sheetData sheetId="2867" refreshError="1"/>
      <sheetData sheetId="2868" refreshError="1"/>
      <sheetData sheetId="2869" refreshError="1"/>
      <sheetData sheetId="2870" refreshError="1"/>
      <sheetData sheetId="2871" refreshError="1"/>
      <sheetData sheetId="2872" refreshError="1"/>
      <sheetData sheetId="2873" refreshError="1"/>
      <sheetData sheetId="2874" refreshError="1"/>
      <sheetData sheetId="2875" refreshError="1"/>
      <sheetData sheetId="2876" refreshError="1"/>
      <sheetData sheetId="2877" refreshError="1"/>
      <sheetData sheetId="2878" refreshError="1"/>
      <sheetData sheetId="2879" refreshError="1"/>
      <sheetData sheetId="2880" refreshError="1"/>
      <sheetData sheetId="2881" refreshError="1"/>
      <sheetData sheetId="2882" refreshError="1"/>
      <sheetData sheetId="2883" refreshError="1"/>
      <sheetData sheetId="2884" refreshError="1"/>
      <sheetData sheetId="2885" refreshError="1"/>
      <sheetData sheetId="2886" refreshError="1"/>
      <sheetData sheetId="2887" refreshError="1"/>
      <sheetData sheetId="2888" refreshError="1"/>
      <sheetData sheetId="2889" refreshError="1"/>
      <sheetData sheetId="2890" refreshError="1"/>
      <sheetData sheetId="2891" refreshError="1"/>
      <sheetData sheetId="2892" refreshError="1"/>
      <sheetData sheetId="2893" refreshError="1"/>
      <sheetData sheetId="2894" refreshError="1"/>
      <sheetData sheetId="2895" refreshError="1"/>
      <sheetData sheetId="2896" refreshError="1"/>
      <sheetData sheetId="2897" refreshError="1"/>
      <sheetData sheetId="2898" refreshError="1"/>
      <sheetData sheetId="2899" refreshError="1"/>
      <sheetData sheetId="2900" refreshError="1"/>
      <sheetData sheetId="2901" refreshError="1"/>
      <sheetData sheetId="2902" refreshError="1"/>
      <sheetData sheetId="2903" refreshError="1"/>
      <sheetData sheetId="2904" refreshError="1"/>
      <sheetData sheetId="2905" refreshError="1"/>
      <sheetData sheetId="2906" refreshError="1"/>
      <sheetData sheetId="2907" refreshError="1"/>
      <sheetData sheetId="2908" refreshError="1"/>
      <sheetData sheetId="2909" refreshError="1"/>
      <sheetData sheetId="2910" refreshError="1"/>
      <sheetData sheetId="2911" refreshError="1"/>
      <sheetData sheetId="2912" refreshError="1"/>
      <sheetData sheetId="2913" refreshError="1"/>
      <sheetData sheetId="2914" refreshError="1"/>
      <sheetData sheetId="2915" refreshError="1"/>
      <sheetData sheetId="2916" refreshError="1"/>
      <sheetData sheetId="2917" refreshError="1"/>
      <sheetData sheetId="2918" refreshError="1"/>
      <sheetData sheetId="2919" refreshError="1"/>
      <sheetData sheetId="2920" refreshError="1"/>
      <sheetData sheetId="2921" refreshError="1"/>
      <sheetData sheetId="2922" refreshError="1"/>
      <sheetData sheetId="2923" refreshError="1"/>
      <sheetData sheetId="2924" refreshError="1"/>
      <sheetData sheetId="2925" refreshError="1"/>
      <sheetData sheetId="2926" refreshError="1"/>
      <sheetData sheetId="2927" refreshError="1"/>
      <sheetData sheetId="2928" refreshError="1"/>
      <sheetData sheetId="2929" refreshError="1"/>
      <sheetData sheetId="2930" refreshError="1"/>
      <sheetData sheetId="2931" refreshError="1"/>
      <sheetData sheetId="2932" refreshError="1"/>
      <sheetData sheetId="2933" refreshError="1"/>
      <sheetData sheetId="2934" refreshError="1"/>
      <sheetData sheetId="2935" refreshError="1"/>
      <sheetData sheetId="2936" refreshError="1"/>
      <sheetData sheetId="2937" refreshError="1"/>
      <sheetData sheetId="2938" refreshError="1"/>
      <sheetData sheetId="2939" refreshError="1"/>
      <sheetData sheetId="2940" refreshError="1"/>
      <sheetData sheetId="2941" refreshError="1"/>
      <sheetData sheetId="2942" refreshError="1"/>
      <sheetData sheetId="2943" refreshError="1"/>
      <sheetData sheetId="2944" refreshError="1"/>
      <sheetData sheetId="2945" refreshError="1"/>
      <sheetData sheetId="2946" refreshError="1"/>
      <sheetData sheetId="2947" refreshError="1"/>
      <sheetData sheetId="2948" refreshError="1"/>
      <sheetData sheetId="2949" refreshError="1"/>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 sheetId="2962" refreshError="1"/>
      <sheetData sheetId="2963" refreshError="1"/>
      <sheetData sheetId="2964" refreshError="1"/>
      <sheetData sheetId="2965" refreshError="1"/>
      <sheetData sheetId="2966" refreshError="1"/>
      <sheetData sheetId="2967" refreshError="1"/>
      <sheetData sheetId="2968" refreshError="1"/>
      <sheetData sheetId="2969" refreshError="1"/>
      <sheetData sheetId="2970" refreshError="1"/>
      <sheetData sheetId="2971" refreshError="1"/>
      <sheetData sheetId="2972" refreshError="1"/>
      <sheetData sheetId="2973" refreshError="1"/>
      <sheetData sheetId="2974" refreshError="1"/>
      <sheetData sheetId="2975" refreshError="1"/>
      <sheetData sheetId="2976" refreshError="1"/>
      <sheetData sheetId="2977" refreshError="1"/>
      <sheetData sheetId="2978" refreshError="1"/>
      <sheetData sheetId="2979" refreshError="1"/>
      <sheetData sheetId="2980" refreshError="1"/>
      <sheetData sheetId="2981" refreshError="1"/>
      <sheetData sheetId="2982" refreshError="1"/>
      <sheetData sheetId="2983" refreshError="1"/>
      <sheetData sheetId="2984" refreshError="1"/>
      <sheetData sheetId="2985" refreshError="1"/>
      <sheetData sheetId="2986" refreshError="1"/>
      <sheetData sheetId="2987" refreshError="1"/>
      <sheetData sheetId="2988" refreshError="1"/>
      <sheetData sheetId="2989" refreshError="1"/>
      <sheetData sheetId="2990" refreshError="1"/>
      <sheetData sheetId="2991" refreshError="1"/>
      <sheetData sheetId="2992" refreshError="1"/>
      <sheetData sheetId="2993" refreshError="1"/>
      <sheetData sheetId="2994" refreshError="1"/>
      <sheetData sheetId="2995" refreshError="1"/>
      <sheetData sheetId="2996" refreshError="1"/>
      <sheetData sheetId="2997" refreshError="1"/>
      <sheetData sheetId="2998" refreshError="1"/>
      <sheetData sheetId="2999" refreshError="1"/>
      <sheetData sheetId="3000" refreshError="1"/>
      <sheetData sheetId="3001" refreshError="1"/>
      <sheetData sheetId="3002" refreshError="1"/>
      <sheetData sheetId="3003" refreshError="1"/>
      <sheetData sheetId="3004" refreshError="1"/>
      <sheetData sheetId="3005" refreshError="1"/>
      <sheetData sheetId="3006" refreshError="1"/>
      <sheetData sheetId="3007" refreshError="1"/>
      <sheetData sheetId="3008" refreshError="1"/>
      <sheetData sheetId="3009" refreshError="1"/>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efreshError="1"/>
      <sheetData sheetId="3019" refreshError="1"/>
      <sheetData sheetId="3020" refreshError="1"/>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refreshError="1"/>
      <sheetData sheetId="3046" refreshError="1"/>
      <sheetData sheetId="3047" refreshError="1"/>
      <sheetData sheetId="3048" refreshError="1"/>
      <sheetData sheetId="3049" refreshError="1"/>
      <sheetData sheetId="3050" refreshError="1"/>
      <sheetData sheetId="3051" refreshError="1"/>
      <sheetData sheetId="3052" refreshError="1"/>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refreshError="1"/>
      <sheetData sheetId="3072" refreshError="1"/>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 sheetId="3083" refreshError="1"/>
      <sheetData sheetId="3084" refreshError="1"/>
      <sheetData sheetId="3085"/>
      <sheetData sheetId="3086"/>
      <sheetData sheetId="3087"/>
      <sheetData sheetId="3088"/>
      <sheetData sheetId="3089"/>
      <sheetData sheetId="3090"/>
      <sheetData sheetId="3091" refreshError="1"/>
      <sheetData sheetId="3092" refreshError="1"/>
      <sheetData sheetId="3093" refreshError="1"/>
      <sheetData sheetId="3094" refreshError="1"/>
      <sheetData sheetId="3095" refreshError="1"/>
      <sheetData sheetId="3096" refreshError="1"/>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refreshError="1"/>
      <sheetData sheetId="3106" refreshError="1"/>
      <sheetData sheetId="3107" refreshError="1"/>
      <sheetData sheetId="3108" refreshError="1"/>
      <sheetData sheetId="3109" refreshError="1"/>
      <sheetData sheetId="3110" refreshError="1"/>
      <sheetData sheetId="3111" refreshError="1"/>
      <sheetData sheetId="3112" refreshError="1"/>
      <sheetData sheetId="3113" refreshError="1"/>
      <sheetData sheetId="3114" refreshError="1"/>
      <sheetData sheetId="3115" refreshError="1"/>
      <sheetData sheetId="3116" refreshError="1"/>
      <sheetData sheetId="3117" refreshError="1"/>
      <sheetData sheetId="3118" refreshError="1"/>
      <sheetData sheetId="3119" refreshError="1"/>
      <sheetData sheetId="3120" refreshError="1"/>
      <sheetData sheetId="3121" refreshError="1"/>
      <sheetData sheetId="3122" refreshError="1"/>
      <sheetData sheetId="3123" refreshError="1"/>
      <sheetData sheetId="3124"/>
      <sheetData sheetId="3125"/>
      <sheetData sheetId="3126"/>
      <sheetData sheetId="3127"/>
      <sheetData sheetId="3128"/>
      <sheetData sheetId="3129"/>
      <sheetData sheetId="3130"/>
      <sheetData sheetId="3131"/>
      <sheetData sheetId="3132"/>
      <sheetData sheetId="3133"/>
      <sheetData sheetId="3134"/>
      <sheetData sheetId="3135"/>
      <sheetData sheetId="3136"/>
      <sheetData sheetId="3137"/>
      <sheetData sheetId="3138"/>
      <sheetData sheetId="3139"/>
      <sheetData sheetId="3140"/>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sheetData sheetId="3153" refreshError="1"/>
      <sheetData sheetId="3154" refreshError="1"/>
      <sheetData sheetId="3155" refreshError="1"/>
      <sheetData sheetId="3156" refreshError="1"/>
      <sheetData sheetId="3157" refreshError="1"/>
      <sheetData sheetId="3158" refreshError="1"/>
      <sheetData sheetId="3159" refreshError="1"/>
      <sheetData sheetId="3160" refreshError="1"/>
      <sheetData sheetId="3161" refreshError="1"/>
      <sheetData sheetId="3162" refreshError="1"/>
      <sheetData sheetId="3163" refreshError="1"/>
      <sheetData sheetId="3164" refreshError="1"/>
      <sheetData sheetId="3165" refreshError="1"/>
      <sheetData sheetId="3166" refreshError="1"/>
      <sheetData sheetId="3167" refreshError="1"/>
      <sheetData sheetId="3168" refreshError="1"/>
      <sheetData sheetId="3169" refreshError="1"/>
      <sheetData sheetId="3170" refreshError="1"/>
      <sheetData sheetId="3171" refreshError="1"/>
      <sheetData sheetId="3172" refreshError="1"/>
      <sheetData sheetId="3173" refreshError="1"/>
      <sheetData sheetId="3174" refreshError="1"/>
      <sheetData sheetId="3175" refreshError="1"/>
      <sheetData sheetId="3176" refreshError="1"/>
      <sheetData sheetId="3177" refreshError="1"/>
      <sheetData sheetId="3178" refreshError="1"/>
      <sheetData sheetId="3179" refreshError="1"/>
      <sheetData sheetId="3180" refreshError="1"/>
      <sheetData sheetId="3181" refreshError="1"/>
      <sheetData sheetId="3182" refreshError="1"/>
      <sheetData sheetId="3183" refreshError="1"/>
      <sheetData sheetId="3184" refreshError="1"/>
      <sheetData sheetId="3185" refreshError="1"/>
      <sheetData sheetId="3186" refreshError="1"/>
      <sheetData sheetId="3187" refreshError="1"/>
      <sheetData sheetId="3188" refreshError="1"/>
      <sheetData sheetId="3189" refreshError="1"/>
      <sheetData sheetId="3190" refreshError="1"/>
      <sheetData sheetId="3191" refreshError="1"/>
      <sheetData sheetId="3192" refreshError="1"/>
      <sheetData sheetId="3193" refreshError="1"/>
      <sheetData sheetId="3194" refreshError="1"/>
      <sheetData sheetId="3195" refreshError="1"/>
      <sheetData sheetId="3196" refreshError="1"/>
      <sheetData sheetId="3197" refreshError="1"/>
      <sheetData sheetId="3198" refreshError="1"/>
      <sheetData sheetId="3199" refreshError="1"/>
      <sheetData sheetId="3200" refreshError="1"/>
      <sheetData sheetId="3201" refreshError="1"/>
      <sheetData sheetId="3202" refreshError="1"/>
      <sheetData sheetId="3203" refreshError="1"/>
      <sheetData sheetId="3204" refreshError="1"/>
      <sheetData sheetId="3205" refreshError="1"/>
      <sheetData sheetId="3206" refreshError="1"/>
      <sheetData sheetId="3207" refreshError="1"/>
      <sheetData sheetId="3208" refreshError="1"/>
      <sheetData sheetId="3209" refreshError="1"/>
      <sheetData sheetId="3210" refreshError="1"/>
      <sheetData sheetId="3211" refreshError="1"/>
      <sheetData sheetId="3212" refreshError="1"/>
      <sheetData sheetId="3213" refreshError="1"/>
      <sheetData sheetId="3214" refreshError="1"/>
      <sheetData sheetId="3215" refreshError="1"/>
      <sheetData sheetId="3216" refreshError="1"/>
      <sheetData sheetId="3217" refreshError="1"/>
      <sheetData sheetId="3218" refreshError="1"/>
      <sheetData sheetId="3219" refreshError="1"/>
      <sheetData sheetId="3220" refreshError="1"/>
      <sheetData sheetId="3221" refreshError="1"/>
      <sheetData sheetId="3222" refreshError="1"/>
      <sheetData sheetId="3223" refreshError="1"/>
      <sheetData sheetId="3224" refreshError="1"/>
      <sheetData sheetId="3225" refreshError="1"/>
      <sheetData sheetId="3226" refreshError="1"/>
      <sheetData sheetId="3227" refreshError="1"/>
      <sheetData sheetId="3228" refreshError="1"/>
      <sheetData sheetId="3229" refreshError="1"/>
      <sheetData sheetId="3230" refreshError="1"/>
      <sheetData sheetId="3231" refreshError="1"/>
      <sheetData sheetId="3232" refreshError="1"/>
      <sheetData sheetId="3233" refreshError="1"/>
      <sheetData sheetId="3234" refreshError="1"/>
      <sheetData sheetId="3235" refreshError="1"/>
      <sheetData sheetId="3236" refreshError="1"/>
      <sheetData sheetId="3237" refreshError="1"/>
      <sheetData sheetId="3238" refreshError="1"/>
      <sheetData sheetId="3239" refreshError="1"/>
      <sheetData sheetId="3240" refreshError="1"/>
      <sheetData sheetId="3241" refreshError="1"/>
      <sheetData sheetId="3242" refreshError="1"/>
      <sheetData sheetId="3243" refreshError="1"/>
      <sheetData sheetId="3244" refreshError="1"/>
      <sheetData sheetId="3245" refreshError="1"/>
      <sheetData sheetId="3246" refreshError="1"/>
      <sheetData sheetId="3247" refreshError="1"/>
      <sheetData sheetId="3248" refreshError="1"/>
      <sheetData sheetId="3249" refreshError="1"/>
      <sheetData sheetId="3250" refreshError="1"/>
      <sheetData sheetId="3251" refreshError="1"/>
      <sheetData sheetId="3252" refreshError="1"/>
      <sheetData sheetId="3253" refreshError="1"/>
      <sheetData sheetId="3254" refreshError="1"/>
      <sheetData sheetId="3255" refreshError="1"/>
      <sheetData sheetId="3256" refreshError="1"/>
      <sheetData sheetId="3257" refreshError="1"/>
      <sheetData sheetId="3258" refreshError="1"/>
      <sheetData sheetId="3259" refreshError="1"/>
      <sheetData sheetId="3260" refreshError="1"/>
      <sheetData sheetId="3261" refreshError="1"/>
      <sheetData sheetId="3262" refreshError="1"/>
      <sheetData sheetId="3263" refreshError="1"/>
      <sheetData sheetId="3264" refreshError="1"/>
      <sheetData sheetId="3265" refreshError="1"/>
      <sheetData sheetId="3266" refreshError="1"/>
      <sheetData sheetId="3267" refreshError="1"/>
      <sheetData sheetId="3268" refreshError="1"/>
      <sheetData sheetId="3269" refreshError="1"/>
      <sheetData sheetId="3270" refreshError="1"/>
      <sheetData sheetId="3271">
        <row r="52">
          <cell r="B52" t="str">
            <v>Main Panel</v>
          </cell>
        </row>
      </sheetData>
      <sheetData sheetId="3272">
        <row r="52">
          <cell r="B52" t="str">
            <v>Main Panel</v>
          </cell>
        </row>
      </sheetData>
      <sheetData sheetId="3273">
        <row r="52">
          <cell r="B52" t="str">
            <v>Main Panel</v>
          </cell>
        </row>
      </sheetData>
      <sheetData sheetId="3274">
        <row r="52">
          <cell r="B52" t="str">
            <v>Main Panel</v>
          </cell>
        </row>
      </sheetData>
      <sheetData sheetId="3275">
        <row r="52">
          <cell r="B52" t="str">
            <v>Main Panel</v>
          </cell>
        </row>
      </sheetData>
      <sheetData sheetId="3276">
        <row r="52">
          <cell r="B52" t="str">
            <v>Main Panel</v>
          </cell>
        </row>
      </sheetData>
      <sheetData sheetId="3277">
        <row r="52">
          <cell r="B52" t="str">
            <v>Main Panel</v>
          </cell>
        </row>
      </sheetData>
      <sheetData sheetId="3278">
        <row r="52">
          <cell r="B52" t="str">
            <v>Main Panel</v>
          </cell>
        </row>
      </sheetData>
      <sheetData sheetId="3279">
        <row r="52">
          <cell r="B52" t="str">
            <v>Main Panel</v>
          </cell>
        </row>
      </sheetData>
      <sheetData sheetId="3280">
        <row r="52">
          <cell r="B52" t="str">
            <v>Main Panel</v>
          </cell>
        </row>
      </sheetData>
      <sheetData sheetId="3281">
        <row r="52">
          <cell r="B52" t="str">
            <v>Main Panel</v>
          </cell>
        </row>
      </sheetData>
      <sheetData sheetId="3282">
        <row r="52">
          <cell r="B52" t="str">
            <v>Main Panel</v>
          </cell>
        </row>
      </sheetData>
      <sheetData sheetId="3283">
        <row r="52">
          <cell r="B52" t="str">
            <v>Main Panel</v>
          </cell>
        </row>
      </sheetData>
      <sheetData sheetId="3284">
        <row r="52">
          <cell r="B52" t="str">
            <v>Main Panel</v>
          </cell>
        </row>
      </sheetData>
      <sheetData sheetId="3285">
        <row r="52">
          <cell r="B52" t="str">
            <v>Main Panel</v>
          </cell>
        </row>
      </sheetData>
      <sheetData sheetId="3286">
        <row r="52">
          <cell r="B52" t="str">
            <v>Main Panel</v>
          </cell>
        </row>
      </sheetData>
      <sheetData sheetId="3287">
        <row r="52">
          <cell r="B52" t="str">
            <v>Main Panel</v>
          </cell>
        </row>
      </sheetData>
      <sheetData sheetId="3288">
        <row r="52">
          <cell r="B52" t="str">
            <v>Main Panel</v>
          </cell>
        </row>
      </sheetData>
      <sheetData sheetId="3289">
        <row r="52">
          <cell r="B52" t="str">
            <v>Main Panel</v>
          </cell>
        </row>
      </sheetData>
      <sheetData sheetId="3290">
        <row r="52">
          <cell r="B52" t="str">
            <v>Main Panel</v>
          </cell>
        </row>
      </sheetData>
      <sheetData sheetId="3291">
        <row r="52">
          <cell r="B52" t="str">
            <v>Main Panel</v>
          </cell>
        </row>
      </sheetData>
      <sheetData sheetId="3292">
        <row r="52">
          <cell r="B52" t="str">
            <v>Main Panel</v>
          </cell>
        </row>
      </sheetData>
      <sheetData sheetId="3293">
        <row r="52">
          <cell r="B52" t="str">
            <v>Main Panel</v>
          </cell>
        </row>
      </sheetData>
      <sheetData sheetId="3294">
        <row r="52">
          <cell r="B52" t="str">
            <v>Main Panel</v>
          </cell>
        </row>
      </sheetData>
      <sheetData sheetId="3295">
        <row r="52">
          <cell r="B52" t="str">
            <v>Main Panel</v>
          </cell>
        </row>
      </sheetData>
      <sheetData sheetId="3296">
        <row r="52">
          <cell r="B52" t="str">
            <v>Main Panel</v>
          </cell>
        </row>
      </sheetData>
      <sheetData sheetId="3297">
        <row r="52">
          <cell r="B52" t="str">
            <v>Main Panel</v>
          </cell>
        </row>
      </sheetData>
      <sheetData sheetId="3298">
        <row r="52">
          <cell r="B52" t="str">
            <v>Main Panel</v>
          </cell>
        </row>
      </sheetData>
      <sheetData sheetId="3299">
        <row r="52">
          <cell r="B52" t="str">
            <v>Main Panel</v>
          </cell>
        </row>
      </sheetData>
      <sheetData sheetId="3300" refreshError="1"/>
      <sheetData sheetId="3301" refreshError="1"/>
      <sheetData sheetId="3302" refreshError="1"/>
      <sheetData sheetId="3303" refreshError="1"/>
      <sheetData sheetId="3304"/>
      <sheetData sheetId="3305"/>
      <sheetData sheetId="3306"/>
      <sheetData sheetId="3307">
        <row r="52">
          <cell r="B52" t="str">
            <v>Main Panel</v>
          </cell>
        </row>
      </sheetData>
      <sheetData sheetId="3308">
        <row r="52">
          <cell r="B52" t="str">
            <v>Main Panel</v>
          </cell>
        </row>
      </sheetData>
      <sheetData sheetId="3309">
        <row r="52">
          <cell r="B52" t="str">
            <v>Main Panel</v>
          </cell>
        </row>
      </sheetData>
      <sheetData sheetId="3310">
        <row r="52">
          <cell r="B52" t="str">
            <v>Main Panel</v>
          </cell>
        </row>
      </sheetData>
      <sheetData sheetId="3311">
        <row r="52">
          <cell r="B52" t="str">
            <v>Main Panel</v>
          </cell>
        </row>
      </sheetData>
      <sheetData sheetId="3312">
        <row r="52">
          <cell r="B52" t="str">
            <v>Main Panel</v>
          </cell>
        </row>
      </sheetData>
      <sheetData sheetId="3313">
        <row r="52">
          <cell r="B52" t="str">
            <v>Main Panel</v>
          </cell>
        </row>
      </sheetData>
      <sheetData sheetId="3314">
        <row r="52">
          <cell r="B52" t="str">
            <v>Main Panel</v>
          </cell>
        </row>
      </sheetData>
      <sheetData sheetId="3315">
        <row r="52">
          <cell r="B52" t="str">
            <v>Main Panel</v>
          </cell>
        </row>
      </sheetData>
      <sheetData sheetId="3316">
        <row r="52">
          <cell r="B52" t="str">
            <v>Main Panel</v>
          </cell>
        </row>
      </sheetData>
      <sheetData sheetId="3317">
        <row r="52">
          <cell r="B52" t="str">
            <v>Main Panel</v>
          </cell>
        </row>
      </sheetData>
      <sheetData sheetId="3318">
        <row r="52">
          <cell r="B52" t="str">
            <v>Main Panel</v>
          </cell>
        </row>
      </sheetData>
      <sheetData sheetId="3319">
        <row r="52">
          <cell r="B52" t="str">
            <v>Main Panel</v>
          </cell>
        </row>
      </sheetData>
      <sheetData sheetId="3320">
        <row r="52">
          <cell r="B52" t="str">
            <v>Main Panel</v>
          </cell>
        </row>
      </sheetData>
      <sheetData sheetId="3321">
        <row r="52">
          <cell r="B52" t="str">
            <v>Main Panel</v>
          </cell>
        </row>
      </sheetData>
      <sheetData sheetId="3322">
        <row r="52">
          <cell r="B52" t="str">
            <v>Main Panel</v>
          </cell>
        </row>
      </sheetData>
      <sheetData sheetId="3323">
        <row r="52">
          <cell r="B52" t="str">
            <v>Main Panel</v>
          </cell>
        </row>
      </sheetData>
      <sheetData sheetId="3324">
        <row r="52">
          <cell r="B52" t="str">
            <v>Main Panel</v>
          </cell>
        </row>
      </sheetData>
      <sheetData sheetId="3325">
        <row r="52">
          <cell r="B52" t="str">
            <v>Main Panel</v>
          </cell>
        </row>
      </sheetData>
      <sheetData sheetId="3326">
        <row r="52">
          <cell r="B52" t="str">
            <v>Main Panel</v>
          </cell>
        </row>
      </sheetData>
      <sheetData sheetId="3327">
        <row r="52">
          <cell r="B52" t="str">
            <v>Main Panel</v>
          </cell>
        </row>
      </sheetData>
      <sheetData sheetId="3328">
        <row r="52">
          <cell r="B52" t="str">
            <v>Main Panel</v>
          </cell>
        </row>
      </sheetData>
      <sheetData sheetId="3329">
        <row r="52">
          <cell r="B52" t="str">
            <v>Main Panel</v>
          </cell>
        </row>
      </sheetData>
      <sheetData sheetId="3330">
        <row r="52">
          <cell r="B52" t="str">
            <v>Main Panel</v>
          </cell>
        </row>
      </sheetData>
      <sheetData sheetId="3331" refreshError="1"/>
      <sheetData sheetId="3332" refreshError="1"/>
      <sheetData sheetId="3333" refreshError="1"/>
      <sheetData sheetId="3334" refreshError="1"/>
      <sheetData sheetId="3335" refreshError="1"/>
      <sheetData sheetId="3336" refreshError="1"/>
      <sheetData sheetId="3337" refreshError="1"/>
      <sheetData sheetId="3338" refreshError="1"/>
      <sheetData sheetId="3339" refreshError="1"/>
      <sheetData sheetId="3340"/>
      <sheetData sheetId="3341"/>
      <sheetData sheetId="3342"/>
      <sheetData sheetId="3343">
        <row r="52">
          <cell r="B52" t="str">
            <v>Main Panel</v>
          </cell>
        </row>
      </sheetData>
      <sheetData sheetId="3344">
        <row r="52">
          <cell r="B52" t="str">
            <v>Main Panel</v>
          </cell>
        </row>
      </sheetData>
      <sheetData sheetId="3345">
        <row r="52">
          <cell r="B52" t="str">
            <v>Main Panel</v>
          </cell>
        </row>
      </sheetData>
      <sheetData sheetId="3346">
        <row r="52">
          <cell r="B52" t="str">
            <v>Main Panel</v>
          </cell>
        </row>
      </sheetData>
      <sheetData sheetId="3347">
        <row r="52">
          <cell r="B52" t="str">
            <v>Main Panel</v>
          </cell>
        </row>
      </sheetData>
      <sheetData sheetId="3348">
        <row r="52">
          <cell r="B52" t="str">
            <v>Main Panel</v>
          </cell>
        </row>
      </sheetData>
      <sheetData sheetId="3349">
        <row r="52">
          <cell r="B52" t="str">
            <v>Main Panel</v>
          </cell>
        </row>
      </sheetData>
      <sheetData sheetId="3350">
        <row r="52">
          <cell r="B52" t="str">
            <v>Main Panel</v>
          </cell>
        </row>
      </sheetData>
      <sheetData sheetId="3351">
        <row r="52">
          <cell r="B52" t="str">
            <v>Main Panel</v>
          </cell>
        </row>
      </sheetData>
      <sheetData sheetId="3352">
        <row r="52">
          <cell r="B52" t="str">
            <v>Main Panel</v>
          </cell>
        </row>
      </sheetData>
      <sheetData sheetId="3353">
        <row r="52">
          <cell r="B52" t="str">
            <v>Main Panel</v>
          </cell>
        </row>
      </sheetData>
      <sheetData sheetId="3354">
        <row r="52">
          <cell r="B52" t="str">
            <v>Main Panel</v>
          </cell>
        </row>
      </sheetData>
      <sheetData sheetId="3355">
        <row r="52">
          <cell r="B52" t="str">
            <v>Main Panel</v>
          </cell>
        </row>
      </sheetData>
      <sheetData sheetId="3356">
        <row r="52">
          <cell r="B52" t="str">
            <v>Main Panel</v>
          </cell>
        </row>
      </sheetData>
      <sheetData sheetId="3357">
        <row r="52">
          <cell r="B52" t="str">
            <v>Main Panel</v>
          </cell>
        </row>
      </sheetData>
      <sheetData sheetId="3358">
        <row r="52">
          <cell r="B52" t="str">
            <v>Main Panel</v>
          </cell>
        </row>
      </sheetData>
      <sheetData sheetId="3359">
        <row r="52">
          <cell r="B52" t="str">
            <v>Main Panel</v>
          </cell>
        </row>
      </sheetData>
      <sheetData sheetId="3360">
        <row r="52">
          <cell r="B52" t="str">
            <v>Main Panel</v>
          </cell>
        </row>
      </sheetData>
      <sheetData sheetId="3361">
        <row r="52">
          <cell r="B52" t="str">
            <v>Main Panel</v>
          </cell>
        </row>
      </sheetData>
      <sheetData sheetId="3362">
        <row r="52">
          <cell r="B52" t="str">
            <v>Main Panel</v>
          </cell>
        </row>
      </sheetData>
      <sheetData sheetId="3363">
        <row r="52">
          <cell r="B52" t="str">
            <v>Main Panel</v>
          </cell>
        </row>
      </sheetData>
      <sheetData sheetId="3364">
        <row r="52">
          <cell r="B52" t="str">
            <v>Main Panel</v>
          </cell>
        </row>
      </sheetData>
      <sheetData sheetId="3365">
        <row r="52">
          <cell r="B52" t="str">
            <v>Main Panel</v>
          </cell>
        </row>
      </sheetData>
      <sheetData sheetId="3366">
        <row r="52">
          <cell r="B52" t="str">
            <v>Main Panel</v>
          </cell>
        </row>
      </sheetData>
      <sheetData sheetId="3367">
        <row r="52">
          <cell r="B52" t="str">
            <v>Main Panel</v>
          </cell>
        </row>
      </sheetData>
      <sheetData sheetId="3368" refreshError="1"/>
      <sheetData sheetId="3369" refreshError="1"/>
      <sheetData sheetId="3370" refreshError="1"/>
      <sheetData sheetId="3371" refreshError="1"/>
      <sheetData sheetId="3372" refreshError="1"/>
      <sheetData sheetId="3373" refreshError="1"/>
      <sheetData sheetId="3374" refreshError="1"/>
      <sheetData sheetId="3375" refreshError="1"/>
      <sheetData sheetId="3376" refreshError="1"/>
      <sheetData sheetId="3377" refreshError="1"/>
      <sheetData sheetId="3378" refreshError="1"/>
      <sheetData sheetId="3379" refreshError="1"/>
      <sheetData sheetId="3380" refreshError="1"/>
      <sheetData sheetId="3381" refreshError="1"/>
      <sheetData sheetId="3382" refreshError="1"/>
      <sheetData sheetId="3383" refreshError="1"/>
      <sheetData sheetId="3384" refreshError="1"/>
      <sheetData sheetId="3385" refreshError="1"/>
      <sheetData sheetId="3386" refreshError="1"/>
      <sheetData sheetId="3387" refreshError="1"/>
      <sheetData sheetId="3388" refreshError="1"/>
      <sheetData sheetId="3389" refreshError="1"/>
      <sheetData sheetId="3390" refreshError="1"/>
      <sheetData sheetId="3391" refreshError="1"/>
      <sheetData sheetId="3392" refreshError="1"/>
      <sheetData sheetId="3393" refreshError="1"/>
      <sheetData sheetId="3394" refreshError="1"/>
      <sheetData sheetId="3395" refreshError="1"/>
      <sheetData sheetId="3396" refreshError="1"/>
      <sheetData sheetId="3397" refreshError="1"/>
      <sheetData sheetId="3398" refreshError="1"/>
      <sheetData sheetId="3399" refreshError="1"/>
      <sheetData sheetId="3400" refreshError="1"/>
      <sheetData sheetId="3401" refreshError="1"/>
      <sheetData sheetId="3402" refreshError="1"/>
      <sheetData sheetId="3403" refreshError="1"/>
      <sheetData sheetId="3404" refreshError="1"/>
      <sheetData sheetId="3405" refreshError="1"/>
      <sheetData sheetId="3406" refreshError="1"/>
      <sheetData sheetId="3407" refreshError="1"/>
      <sheetData sheetId="3408" refreshError="1"/>
      <sheetData sheetId="3409" refreshError="1"/>
      <sheetData sheetId="3410" refreshError="1"/>
      <sheetData sheetId="3411" refreshError="1"/>
      <sheetData sheetId="3412" refreshError="1"/>
      <sheetData sheetId="3413" refreshError="1"/>
      <sheetData sheetId="3414" refreshError="1"/>
      <sheetData sheetId="3415" refreshError="1"/>
      <sheetData sheetId="3416" refreshError="1"/>
      <sheetData sheetId="3417" refreshError="1"/>
      <sheetData sheetId="3418" refreshError="1"/>
      <sheetData sheetId="3419" refreshError="1"/>
      <sheetData sheetId="3420" refreshError="1"/>
      <sheetData sheetId="3421"/>
      <sheetData sheetId="3422"/>
      <sheetData sheetId="3423"/>
      <sheetData sheetId="3424"/>
      <sheetData sheetId="3425"/>
      <sheetData sheetId="3426">
        <row r="52">
          <cell r="B52" t="str">
            <v>Main Panel</v>
          </cell>
        </row>
      </sheetData>
      <sheetData sheetId="3427"/>
      <sheetData sheetId="3428">
        <row r="52">
          <cell r="B52" t="str">
            <v>Main Panel</v>
          </cell>
        </row>
      </sheetData>
      <sheetData sheetId="3429">
        <row r="52">
          <cell r="B52" t="str">
            <v>Main Panel</v>
          </cell>
        </row>
      </sheetData>
      <sheetData sheetId="3430">
        <row r="52">
          <cell r="B52" t="str">
            <v>Main Panel</v>
          </cell>
        </row>
      </sheetData>
      <sheetData sheetId="3431">
        <row r="52">
          <cell r="B52" t="str">
            <v>Main Panel</v>
          </cell>
        </row>
      </sheetData>
      <sheetData sheetId="3432">
        <row r="52">
          <cell r="B52" t="str">
            <v>Main Panel</v>
          </cell>
        </row>
      </sheetData>
      <sheetData sheetId="3433">
        <row r="52">
          <cell r="B52" t="str">
            <v>Main Panel</v>
          </cell>
        </row>
      </sheetData>
      <sheetData sheetId="3434">
        <row r="52">
          <cell r="B52" t="str">
            <v>Main Panel</v>
          </cell>
        </row>
      </sheetData>
      <sheetData sheetId="3435">
        <row r="52">
          <cell r="B52" t="str">
            <v>Main Panel</v>
          </cell>
        </row>
      </sheetData>
      <sheetData sheetId="3436">
        <row r="52">
          <cell r="B52" t="str">
            <v>Main Panel</v>
          </cell>
        </row>
      </sheetData>
      <sheetData sheetId="3437">
        <row r="52">
          <cell r="B52" t="str">
            <v>Main Panel</v>
          </cell>
        </row>
      </sheetData>
      <sheetData sheetId="3438">
        <row r="52">
          <cell r="B52" t="str">
            <v>Main Panel</v>
          </cell>
        </row>
      </sheetData>
      <sheetData sheetId="3439">
        <row r="52">
          <cell r="B52" t="str">
            <v>Main Panel</v>
          </cell>
        </row>
      </sheetData>
      <sheetData sheetId="3440">
        <row r="52">
          <cell r="B52" t="str">
            <v>Main Panel</v>
          </cell>
        </row>
      </sheetData>
      <sheetData sheetId="3441">
        <row r="52">
          <cell r="B52" t="str">
            <v>Main Panel</v>
          </cell>
        </row>
      </sheetData>
      <sheetData sheetId="3442">
        <row r="52">
          <cell r="B52" t="str">
            <v>Main Panel</v>
          </cell>
        </row>
      </sheetData>
      <sheetData sheetId="3443">
        <row r="52">
          <cell r="B52" t="str">
            <v>Main Panel</v>
          </cell>
        </row>
      </sheetData>
      <sheetData sheetId="3444">
        <row r="52">
          <cell r="B52" t="str">
            <v>Main Panel</v>
          </cell>
        </row>
      </sheetData>
      <sheetData sheetId="3445">
        <row r="52">
          <cell r="B52" t="str">
            <v>Main Panel</v>
          </cell>
        </row>
      </sheetData>
      <sheetData sheetId="3446">
        <row r="52">
          <cell r="B52" t="str">
            <v>Main Panel</v>
          </cell>
        </row>
      </sheetData>
      <sheetData sheetId="3447">
        <row r="52">
          <cell r="B52" t="str">
            <v>Main Panel</v>
          </cell>
        </row>
      </sheetData>
      <sheetData sheetId="3448">
        <row r="52">
          <cell r="B52" t="str">
            <v>Main Panel</v>
          </cell>
        </row>
      </sheetData>
      <sheetData sheetId="3449">
        <row r="52">
          <cell r="B52" t="str">
            <v>Main Panel</v>
          </cell>
        </row>
      </sheetData>
      <sheetData sheetId="3450">
        <row r="52">
          <cell r="B52" t="str">
            <v>Main Panel</v>
          </cell>
        </row>
      </sheetData>
      <sheetData sheetId="3451">
        <row r="52">
          <cell r="B52" t="str">
            <v>Main Panel</v>
          </cell>
        </row>
      </sheetData>
      <sheetData sheetId="3452">
        <row r="52">
          <cell r="B52" t="str">
            <v>Main Panel</v>
          </cell>
        </row>
      </sheetData>
      <sheetData sheetId="3453">
        <row r="52">
          <cell r="B52" t="str">
            <v>Main Panel</v>
          </cell>
        </row>
      </sheetData>
      <sheetData sheetId="3454">
        <row r="52">
          <cell r="B52" t="str">
            <v>Main Panel</v>
          </cell>
        </row>
      </sheetData>
      <sheetData sheetId="3455">
        <row r="52">
          <cell r="B52" t="str">
            <v>Main Panel</v>
          </cell>
        </row>
      </sheetData>
      <sheetData sheetId="3456">
        <row r="52">
          <cell r="B52" t="str">
            <v>Main Panel</v>
          </cell>
        </row>
      </sheetData>
      <sheetData sheetId="3457">
        <row r="52">
          <cell r="B52" t="str">
            <v>Main Panel</v>
          </cell>
        </row>
      </sheetData>
      <sheetData sheetId="3458">
        <row r="52">
          <cell r="B52" t="str">
            <v>Main Panel</v>
          </cell>
        </row>
      </sheetData>
      <sheetData sheetId="3459">
        <row r="52">
          <cell r="B52" t="str">
            <v>Main Panel</v>
          </cell>
        </row>
      </sheetData>
      <sheetData sheetId="3460">
        <row r="52">
          <cell r="B52" t="str">
            <v>Main Panel</v>
          </cell>
        </row>
      </sheetData>
      <sheetData sheetId="3461">
        <row r="52">
          <cell r="B52" t="str">
            <v>Main Panel</v>
          </cell>
        </row>
      </sheetData>
      <sheetData sheetId="3462">
        <row r="52">
          <cell r="B52" t="str">
            <v>Main Panel</v>
          </cell>
        </row>
      </sheetData>
      <sheetData sheetId="3463">
        <row r="52">
          <cell r="B52" t="str">
            <v>Main Panel</v>
          </cell>
        </row>
      </sheetData>
      <sheetData sheetId="3464">
        <row r="52">
          <cell r="B52" t="str">
            <v>Main Panel</v>
          </cell>
        </row>
      </sheetData>
      <sheetData sheetId="3465">
        <row r="52">
          <cell r="B52" t="str">
            <v>Main Panel</v>
          </cell>
        </row>
      </sheetData>
      <sheetData sheetId="3466">
        <row r="52">
          <cell r="B52" t="str">
            <v>Main Panel</v>
          </cell>
        </row>
      </sheetData>
      <sheetData sheetId="3467">
        <row r="52">
          <cell r="B52" t="str">
            <v>Main Panel</v>
          </cell>
        </row>
      </sheetData>
      <sheetData sheetId="3468">
        <row r="52">
          <cell r="B52" t="str">
            <v>Main Panel</v>
          </cell>
        </row>
      </sheetData>
      <sheetData sheetId="3469">
        <row r="52">
          <cell r="B52" t="str">
            <v>Main Panel</v>
          </cell>
        </row>
      </sheetData>
      <sheetData sheetId="3470">
        <row r="52">
          <cell r="B52" t="str">
            <v>Main Panel</v>
          </cell>
        </row>
      </sheetData>
      <sheetData sheetId="3471">
        <row r="52">
          <cell r="B52" t="str">
            <v>Main Panel</v>
          </cell>
        </row>
      </sheetData>
      <sheetData sheetId="3472">
        <row r="52">
          <cell r="B52" t="str">
            <v>Main Panel</v>
          </cell>
        </row>
      </sheetData>
      <sheetData sheetId="3473">
        <row r="52">
          <cell r="B52" t="str">
            <v>Main Panel</v>
          </cell>
        </row>
      </sheetData>
      <sheetData sheetId="3474">
        <row r="52">
          <cell r="B52" t="str">
            <v>Main Panel</v>
          </cell>
        </row>
      </sheetData>
      <sheetData sheetId="3475">
        <row r="52">
          <cell r="B52" t="str">
            <v>Main Panel</v>
          </cell>
        </row>
      </sheetData>
      <sheetData sheetId="3476">
        <row r="52">
          <cell r="B52" t="str">
            <v>Main Panel</v>
          </cell>
        </row>
      </sheetData>
      <sheetData sheetId="3477">
        <row r="52">
          <cell r="B52" t="str">
            <v>Main Panel</v>
          </cell>
        </row>
      </sheetData>
      <sheetData sheetId="3478">
        <row r="52">
          <cell r="B52" t="str">
            <v>Main Panel</v>
          </cell>
        </row>
      </sheetData>
      <sheetData sheetId="3479">
        <row r="52">
          <cell r="B52" t="str">
            <v>Main Panel</v>
          </cell>
        </row>
      </sheetData>
      <sheetData sheetId="3480" refreshError="1"/>
      <sheetData sheetId="3481" refreshError="1"/>
      <sheetData sheetId="3482" refreshError="1"/>
      <sheetData sheetId="3483" refreshError="1"/>
      <sheetData sheetId="3484" refreshError="1"/>
      <sheetData sheetId="3485" refreshError="1"/>
      <sheetData sheetId="3486">
        <row r="52">
          <cell r="B52" t="str">
            <v>Main Panel</v>
          </cell>
        </row>
      </sheetData>
      <sheetData sheetId="3487">
        <row r="52">
          <cell r="B52" t="str">
            <v>Main Panel</v>
          </cell>
        </row>
      </sheetData>
      <sheetData sheetId="3488">
        <row r="52">
          <cell r="B52" t="str">
            <v>Main Panel</v>
          </cell>
        </row>
      </sheetData>
      <sheetData sheetId="3489">
        <row r="52">
          <cell r="B52" t="str">
            <v>Main Panel</v>
          </cell>
        </row>
      </sheetData>
      <sheetData sheetId="3490">
        <row r="52">
          <cell r="B52" t="str">
            <v>Main Panel</v>
          </cell>
        </row>
      </sheetData>
      <sheetData sheetId="3491">
        <row r="52">
          <cell r="B52" t="str">
            <v>Main Panel</v>
          </cell>
        </row>
      </sheetData>
      <sheetData sheetId="3492">
        <row r="52">
          <cell r="B52" t="str">
            <v>Main Panel</v>
          </cell>
        </row>
      </sheetData>
      <sheetData sheetId="3493">
        <row r="52">
          <cell r="B52" t="str">
            <v>Main Panel</v>
          </cell>
        </row>
      </sheetData>
      <sheetData sheetId="3494">
        <row r="52">
          <cell r="B52" t="str">
            <v>Main Panel</v>
          </cell>
        </row>
      </sheetData>
      <sheetData sheetId="3495">
        <row r="52">
          <cell r="B52" t="str">
            <v>Main Panel</v>
          </cell>
        </row>
      </sheetData>
      <sheetData sheetId="3496">
        <row r="52">
          <cell r="B52" t="str">
            <v>Main Panel</v>
          </cell>
        </row>
      </sheetData>
      <sheetData sheetId="3497">
        <row r="52">
          <cell r="B52" t="str">
            <v>Main Panel</v>
          </cell>
        </row>
      </sheetData>
      <sheetData sheetId="3498">
        <row r="52">
          <cell r="B52" t="str">
            <v>Main Panel</v>
          </cell>
        </row>
      </sheetData>
      <sheetData sheetId="3499">
        <row r="52">
          <cell r="B52" t="str">
            <v>Main Panel</v>
          </cell>
        </row>
      </sheetData>
      <sheetData sheetId="3500">
        <row r="52">
          <cell r="B52" t="str">
            <v>Main Panel</v>
          </cell>
        </row>
      </sheetData>
      <sheetData sheetId="3501">
        <row r="52">
          <cell r="B52" t="str">
            <v>Main Panel</v>
          </cell>
        </row>
      </sheetData>
      <sheetData sheetId="3502">
        <row r="52">
          <cell r="B52" t="str">
            <v>Main Panel</v>
          </cell>
        </row>
      </sheetData>
      <sheetData sheetId="3503">
        <row r="52">
          <cell r="B52" t="str">
            <v>Main Panel</v>
          </cell>
        </row>
      </sheetData>
      <sheetData sheetId="3504">
        <row r="52">
          <cell r="B52" t="str">
            <v>Main Panel</v>
          </cell>
        </row>
      </sheetData>
      <sheetData sheetId="3505">
        <row r="52">
          <cell r="B52" t="str">
            <v>Main Panel</v>
          </cell>
        </row>
      </sheetData>
      <sheetData sheetId="3506">
        <row r="52">
          <cell r="B52" t="str">
            <v>Main Panel</v>
          </cell>
        </row>
      </sheetData>
      <sheetData sheetId="3507">
        <row r="52">
          <cell r="B52" t="str">
            <v>Main Panel</v>
          </cell>
        </row>
      </sheetData>
      <sheetData sheetId="3508">
        <row r="52">
          <cell r="B52" t="str">
            <v>Main Panel</v>
          </cell>
        </row>
      </sheetData>
      <sheetData sheetId="3509">
        <row r="52">
          <cell r="B52" t="str">
            <v>Main Panel</v>
          </cell>
        </row>
      </sheetData>
      <sheetData sheetId="3510">
        <row r="52">
          <cell r="B52" t="str">
            <v>Main Panel</v>
          </cell>
        </row>
      </sheetData>
      <sheetData sheetId="3511">
        <row r="52">
          <cell r="B52" t="str">
            <v>Main Panel</v>
          </cell>
        </row>
      </sheetData>
      <sheetData sheetId="3512">
        <row r="52">
          <cell r="B52" t="str">
            <v>Main Panel</v>
          </cell>
        </row>
      </sheetData>
      <sheetData sheetId="3513">
        <row r="52">
          <cell r="B52" t="str">
            <v>Main Panel</v>
          </cell>
        </row>
      </sheetData>
      <sheetData sheetId="3514">
        <row r="52">
          <cell r="B52" t="str">
            <v>Main Panel</v>
          </cell>
        </row>
      </sheetData>
      <sheetData sheetId="3515">
        <row r="52">
          <cell r="B52" t="str">
            <v>Main Panel</v>
          </cell>
        </row>
      </sheetData>
      <sheetData sheetId="3516">
        <row r="52">
          <cell r="B52" t="str">
            <v>Main Panel</v>
          </cell>
        </row>
      </sheetData>
      <sheetData sheetId="3517">
        <row r="52">
          <cell r="B52" t="str">
            <v>Main Panel</v>
          </cell>
        </row>
      </sheetData>
      <sheetData sheetId="3518" refreshError="1"/>
      <sheetData sheetId="3519" refreshError="1"/>
      <sheetData sheetId="3520" refreshError="1"/>
      <sheetData sheetId="3521" refreshError="1"/>
      <sheetData sheetId="3522" refreshError="1"/>
      <sheetData sheetId="3523" refreshError="1"/>
      <sheetData sheetId="3524">
        <row r="52">
          <cell r="B52" t="str">
            <v>Main Panel</v>
          </cell>
        </row>
      </sheetData>
      <sheetData sheetId="3525" refreshError="1"/>
      <sheetData sheetId="3526">
        <row r="52">
          <cell r="B52" t="str">
            <v>Main Panel</v>
          </cell>
        </row>
      </sheetData>
      <sheetData sheetId="3527">
        <row r="52">
          <cell r="B52" t="str">
            <v>Main Panel</v>
          </cell>
        </row>
      </sheetData>
      <sheetData sheetId="3528">
        <row r="52">
          <cell r="B52" t="str">
            <v>Main Panel</v>
          </cell>
        </row>
      </sheetData>
      <sheetData sheetId="3529">
        <row r="52">
          <cell r="B52" t="str">
            <v>Main Panel</v>
          </cell>
        </row>
      </sheetData>
      <sheetData sheetId="3530">
        <row r="52">
          <cell r="B52" t="str">
            <v>Main Panel</v>
          </cell>
        </row>
      </sheetData>
      <sheetData sheetId="3531">
        <row r="52">
          <cell r="B52" t="str">
            <v>Main Panel</v>
          </cell>
        </row>
      </sheetData>
      <sheetData sheetId="3532">
        <row r="52">
          <cell r="B52" t="str">
            <v>Main Panel</v>
          </cell>
        </row>
      </sheetData>
      <sheetData sheetId="3533">
        <row r="52">
          <cell r="B52" t="str">
            <v>Main Panel</v>
          </cell>
        </row>
      </sheetData>
      <sheetData sheetId="3534">
        <row r="52">
          <cell r="B52" t="str">
            <v>Main Panel</v>
          </cell>
        </row>
      </sheetData>
      <sheetData sheetId="3535">
        <row r="52">
          <cell r="B52" t="str">
            <v>Main Panel</v>
          </cell>
        </row>
      </sheetData>
      <sheetData sheetId="3536">
        <row r="52">
          <cell r="B52" t="str">
            <v>Main Panel</v>
          </cell>
        </row>
      </sheetData>
      <sheetData sheetId="3537">
        <row r="52">
          <cell r="B52" t="str">
            <v>Main Panel</v>
          </cell>
        </row>
      </sheetData>
      <sheetData sheetId="3538">
        <row r="52">
          <cell r="B52" t="str">
            <v>Main Panel</v>
          </cell>
        </row>
      </sheetData>
      <sheetData sheetId="3539">
        <row r="52">
          <cell r="B52" t="str">
            <v>Main Panel</v>
          </cell>
        </row>
      </sheetData>
      <sheetData sheetId="3540">
        <row r="52">
          <cell r="B52" t="str">
            <v>Main Panel</v>
          </cell>
        </row>
      </sheetData>
      <sheetData sheetId="3541">
        <row r="52">
          <cell r="B52" t="str">
            <v>Main Panel</v>
          </cell>
        </row>
      </sheetData>
      <sheetData sheetId="3542">
        <row r="52">
          <cell r="B52" t="str">
            <v>Main Panel</v>
          </cell>
        </row>
      </sheetData>
      <sheetData sheetId="3543">
        <row r="52">
          <cell r="B52" t="str">
            <v>Main Panel</v>
          </cell>
        </row>
      </sheetData>
      <sheetData sheetId="3544">
        <row r="52">
          <cell r="B52" t="str">
            <v>Main Panel</v>
          </cell>
        </row>
      </sheetData>
      <sheetData sheetId="3545">
        <row r="52">
          <cell r="B52" t="str">
            <v>Main Panel</v>
          </cell>
        </row>
      </sheetData>
      <sheetData sheetId="3546">
        <row r="52">
          <cell r="B52" t="str">
            <v>Main Panel</v>
          </cell>
        </row>
      </sheetData>
      <sheetData sheetId="3547">
        <row r="52">
          <cell r="B52" t="str">
            <v>Main Panel</v>
          </cell>
        </row>
      </sheetData>
      <sheetData sheetId="3548">
        <row r="52">
          <cell r="B52" t="str">
            <v>Main Panel</v>
          </cell>
        </row>
      </sheetData>
      <sheetData sheetId="3549">
        <row r="52">
          <cell r="B52" t="str">
            <v>Main Panel</v>
          </cell>
        </row>
      </sheetData>
      <sheetData sheetId="3550">
        <row r="52">
          <cell r="B52" t="str">
            <v>Main Panel</v>
          </cell>
        </row>
      </sheetData>
      <sheetData sheetId="3551">
        <row r="52">
          <cell r="B52" t="str">
            <v>Main Panel</v>
          </cell>
        </row>
      </sheetData>
      <sheetData sheetId="3552">
        <row r="52">
          <cell r="B52" t="str">
            <v>Main Panel</v>
          </cell>
        </row>
      </sheetData>
      <sheetData sheetId="3553">
        <row r="52">
          <cell r="B52" t="str">
            <v>Main Panel</v>
          </cell>
        </row>
      </sheetData>
      <sheetData sheetId="3554">
        <row r="52">
          <cell r="B52" t="str">
            <v>Main Panel</v>
          </cell>
        </row>
      </sheetData>
      <sheetData sheetId="3555">
        <row r="52">
          <cell r="B52" t="str">
            <v>Main Panel</v>
          </cell>
        </row>
      </sheetData>
      <sheetData sheetId="3556">
        <row r="52">
          <cell r="B52" t="str">
            <v>Main Panel</v>
          </cell>
        </row>
      </sheetData>
      <sheetData sheetId="3557">
        <row r="52">
          <cell r="B52" t="str">
            <v>Main Panel</v>
          </cell>
        </row>
      </sheetData>
      <sheetData sheetId="3558">
        <row r="52">
          <cell r="B52" t="str">
            <v>Main Panel</v>
          </cell>
        </row>
      </sheetData>
      <sheetData sheetId="3559">
        <row r="52">
          <cell r="B52" t="str">
            <v>Main Panel</v>
          </cell>
        </row>
      </sheetData>
      <sheetData sheetId="3560">
        <row r="52">
          <cell r="B52" t="str">
            <v>Main Panel</v>
          </cell>
        </row>
      </sheetData>
      <sheetData sheetId="3561">
        <row r="52">
          <cell r="B52" t="str">
            <v>Main Panel</v>
          </cell>
        </row>
      </sheetData>
      <sheetData sheetId="3562">
        <row r="52">
          <cell r="B52" t="str">
            <v>Main Panel</v>
          </cell>
        </row>
      </sheetData>
      <sheetData sheetId="3563">
        <row r="52">
          <cell r="B52" t="str">
            <v>Main Panel</v>
          </cell>
        </row>
      </sheetData>
      <sheetData sheetId="3564">
        <row r="52">
          <cell r="B52" t="str">
            <v>Main Panel</v>
          </cell>
        </row>
      </sheetData>
      <sheetData sheetId="3565">
        <row r="52">
          <cell r="B52" t="str">
            <v>Main Panel</v>
          </cell>
        </row>
      </sheetData>
      <sheetData sheetId="3566">
        <row r="52">
          <cell r="B52" t="str">
            <v>Main Panel</v>
          </cell>
        </row>
      </sheetData>
      <sheetData sheetId="3567">
        <row r="52">
          <cell r="B52" t="str">
            <v>Main Panel</v>
          </cell>
        </row>
      </sheetData>
      <sheetData sheetId="3568">
        <row r="52">
          <cell r="B52" t="str">
            <v>Main Panel</v>
          </cell>
        </row>
      </sheetData>
      <sheetData sheetId="3569">
        <row r="52">
          <cell r="B52" t="str">
            <v>Main Panel</v>
          </cell>
        </row>
      </sheetData>
      <sheetData sheetId="3570">
        <row r="52">
          <cell r="B52" t="str">
            <v>Main Panel</v>
          </cell>
        </row>
      </sheetData>
      <sheetData sheetId="3571">
        <row r="52">
          <cell r="B52" t="str">
            <v>Main Panel</v>
          </cell>
        </row>
      </sheetData>
      <sheetData sheetId="3572">
        <row r="52">
          <cell r="B52" t="str">
            <v>Main Panel</v>
          </cell>
        </row>
      </sheetData>
      <sheetData sheetId="3573">
        <row r="52">
          <cell r="B52" t="str">
            <v>Main Panel</v>
          </cell>
        </row>
      </sheetData>
      <sheetData sheetId="3574">
        <row r="52">
          <cell r="B52" t="str">
            <v>Main Panel</v>
          </cell>
        </row>
      </sheetData>
      <sheetData sheetId="3575">
        <row r="52">
          <cell r="B52" t="str">
            <v>Main Panel</v>
          </cell>
        </row>
      </sheetData>
      <sheetData sheetId="3576">
        <row r="52">
          <cell r="B52" t="str">
            <v>Main Panel</v>
          </cell>
        </row>
      </sheetData>
      <sheetData sheetId="3577">
        <row r="52">
          <cell r="B52" t="str">
            <v>Main Panel</v>
          </cell>
        </row>
      </sheetData>
      <sheetData sheetId="3578">
        <row r="52">
          <cell r="B52" t="str">
            <v>Main Panel</v>
          </cell>
        </row>
      </sheetData>
      <sheetData sheetId="3579">
        <row r="52">
          <cell r="B52" t="str">
            <v>Main Panel</v>
          </cell>
        </row>
      </sheetData>
      <sheetData sheetId="3580">
        <row r="52">
          <cell r="B52" t="str">
            <v>Main Panel</v>
          </cell>
        </row>
      </sheetData>
      <sheetData sheetId="3581">
        <row r="52">
          <cell r="B52" t="str">
            <v>Main Panel</v>
          </cell>
        </row>
      </sheetData>
      <sheetData sheetId="3582">
        <row r="52">
          <cell r="B52" t="str">
            <v>Main Panel</v>
          </cell>
        </row>
      </sheetData>
      <sheetData sheetId="3583">
        <row r="52">
          <cell r="B52" t="str">
            <v>Main Panel</v>
          </cell>
        </row>
      </sheetData>
      <sheetData sheetId="3584">
        <row r="52">
          <cell r="B52" t="str">
            <v>Main Panel</v>
          </cell>
        </row>
      </sheetData>
      <sheetData sheetId="3585">
        <row r="52">
          <cell r="B52" t="str">
            <v>Main Panel</v>
          </cell>
        </row>
      </sheetData>
      <sheetData sheetId="3586">
        <row r="52">
          <cell r="B52" t="str">
            <v>Main Panel</v>
          </cell>
        </row>
      </sheetData>
      <sheetData sheetId="3587" refreshError="1"/>
      <sheetData sheetId="3588" refreshError="1"/>
      <sheetData sheetId="3589" refreshError="1"/>
      <sheetData sheetId="3590" refreshError="1"/>
      <sheetData sheetId="3591" refreshError="1"/>
      <sheetData sheetId="3592" refreshError="1"/>
      <sheetData sheetId="3593" refreshError="1"/>
      <sheetData sheetId="3594" refreshError="1"/>
      <sheetData sheetId="3595" refreshError="1"/>
      <sheetData sheetId="3596" refreshError="1"/>
      <sheetData sheetId="3597" refreshError="1"/>
      <sheetData sheetId="3598" refreshError="1"/>
      <sheetData sheetId="3599" refreshError="1"/>
      <sheetData sheetId="3600" refreshError="1"/>
      <sheetData sheetId="3601" refreshError="1"/>
      <sheetData sheetId="3602" refreshError="1"/>
      <sheetData sheetId="3603" refreshError="1"/>
      <sheetData sheetId="3604" refreshError="1"/>
      <sheetData sheetId="3605" refreshError="1"/>
      <sheetData sheetId="3606" refreshError="1"/>
      <sheetData sheetId="3607" refreshError="1"/>
      <sheetData sheetId="3608" refreshError="1"/>
      <sheetData sheetId="3609" refreshError="1"/>
      <sheetData sheetId="3610" refreshError="1"/>
      <sheetData sheetId="3611" refreshError="1"/>
      <sheetData sheetId="3612" refreshError="1"/>
      <sheetData sheetId="3613" refreshError="1"/>
      <sheetData sheetId="3614" refreshError="1"/>
      <sheetData sheetId="3615" refreshError="1"/>
      <sheetData sheetId="3616" refreshError="1"/>
      <sheetData sheetId="3617" refreshError="1"/>
      <sheetData sheetId="3618" refreshError="1"/>
      <sheetData sheetId="3619" refreshError="1"/>
      <sheetData sheetId="3620" refreshError="1"/>
      <sheetData sheetId="3621" refreshError="1"/>
      <sheetData sheetId="3622" refreshError="1"/>
      <sheetData sheetId="3623" refreshError="1"/>
      <sheetData sheetId="3624" refreshError="1"/>
      <sheetData sheetId="3625" refreshError="1"/>
      <sheetData sheetId="3626" refreshError="1"/>
      <sheetData sheetId="3627" refreshError="1"/>
      <sheetData sheetId="3628" refreshError="1"/>
      <sheetData sheetId="3629" refreshError="1"/>
      <sheetData sheetId="3630" refreshError="1"/>
      <sheetData sheetId="3631" refreshError="1"/>
      <sheetData sheetId="3632" refreshError="1"/>
      <sheetData sheetId="3633" refreshError="1"/>
      <sheetData sheetId="3634" refreshError="1"/>
      <sheetData sheetId="3635" refreshError="1"/>
      <sheetData sheetId="3636" refreshError="1"/>
      <sheetData sheetId="3637" refreshError="1"/>
      <sheetData sheetId="3638" refreshError="1"/>
      <sheetData sheetId="3639" refreshError="1"/>
      <sheetData sheetId="3640" refreshError="1"/>
      <sheetData sheetId="3641" refreshError="1"/>
      <sheetData sheetId="3642" refreshError="1"/>
      <sheetData sheetId="3643" refreshError="1"/>
      <sheetData sheetId="3644" refreshError="1"/>
      <sheetData sheetId="3645" refreshError="1"/>
      <sheetData sheetId="3646" refreshError="1"/>
      <sheetData sheetId="3647" refreshError="1"/>
      <sheetData sheetId="3648" refreshError="1"/>
      <sheetData sheetId="3649" refreshError="1"/>
      <sheetData sheetId="3650" refreshError="1"/>
      <sheetData sheetId="3651" refreshError="1"/>
      <sheetData sheetId="3652" refreshError="1"/>
      <sheetData sheetId="3653" refreshError="1"/>
      <sheetData sheetId="3654" refreshError="1"/>
      <sheetData sheetId="3655" refreshError="1"/>
      <sheetData sheetId="3656" refreshError="1"/>
      <sheetData sheetId="3657" refreshError="1"/>
      <sheetData sheetId="3658" refreshError="1"/>
      <sheetData sheetId="3659" refreshError="1"/>
      <sheetData sheetId="3660" refreshError="1"/>
      <sheetData sheetId="3661" refreshError="1"/>
      <sheetData sheetId="3662" refreshError="1"/>
      <sheetData sheetId="3663" refreshError="1"/>
      <sheetData sheetId="3664" refreshError="1"/>
      <sheetData sheetId="3665" refreshError="1"/>
      <sheetData sheetId="3666" refreshError="1"/>
      <sheetData sheetId="3667" refreshError="1"/>
      <sheetData sheetId="3668" refreshError="1"/>
      <sheetData sheetId="3669" refreshError="1"/>
      <sheetData sheetId="3670" refreshError="1"/>
      <sheetData sheetId="3671" refreshError="1"/>
      <sheetData sheetId="3672" refreshError="1"/>
      <sheetData sheetId="3673" refreshError="1"/>
      <sheetData sheetId="3674" refreshError="1"/>
      <sheetData sheetId="3675" refreshError="1"/>
      <sheetData sheetId="3676" refreshError="1"/>
      <sheetData sheetId="3677" refreshError="1"/>
      <sheetData sheetId="3678" refreshError="1"/>
      <sheetData sheetId="3679" refreshError="1"/>
      <sheetData sheetId="3680" refreshError="1"/>
      <sheetData sheetId="3681" refreshError="1"/>
      <sheetData sheetId="3682" refreshError="1"/>
      <sheetData sheetId="3683" refreshError="1"/>
      <sheetData sheetId="3684" refreshError="1"/>
      <sheetData sheetId="3685" refreshError="1"/>
      <sheetData sheetId="3686" refreshError="1"/>
      <sheetData sheetId="3687" refreshError="1"/>
      <sheetData sheetId="3688" refreshError="1"/>
      <sheetData sheetId="3689" refreshError="1"/>
      <sheetData sheetId="3690" refreshError="1"/>
      <sheetData sheetId="3691" refreshError="1"/>
      <sheetData sheetId="3692" refreshError="1"/>
      <sheetData sheetId="3693" refreshError="1"/>
      <sheetData sheetId="3694" refreshError="1"/>
      <sheetData sheetId="3695" refreshError="1"/>
      <sheetData sheetId="3696" refreshError="1"/>
      <sheetData sheetId="3697" refreshError="1"/>
      <sheetData sheetId="3698" refreshError="1"/>
      <sheetData sheetId="3699" refreshError="1"/>
      <sheetData sheetId="3700" refreshError="1"/>
      <sheetData sheetId="3701" refreshError="1"/>
      <sheetData sheetId="3702" refreshError="1"/>
      <sheetData sheetId="3703" refreshError="1"/>
      <sheetData sheetId="3704" refreshError="1"/>
      <sheetData sheetId="3705" refreshError="1"/>
      <sheetData sheetId="3706" refreshError="1"/>
      <sheetData sheetId="3707" refreshError="1"/>
      <sheetData sheetId="3708" refreshError="1"/>
      <sheetData sheetId="3709" refreshError="1"/>
      <sheetData sheetId="3710" refreshError="1"/>
      <sheetData sheetId="3711" refreshError="1"/>
      <sheetData sheetId="3712" refreshError="1"/>
      <sheetData sheetId="3713" refreshError="1"/>
      <sheetData sheetId="3714" refreshError="1"/>
      <sheetData sheetId="3715" refreshError="1"/>
      <sheetData sheetId="3716" refreshError="1"/>
      <sheetData sheetId="3717" refreshError="1"/>
      <sheetData sheetId="3718" refreshError="1"/>
      <sheetData sheetId="3719" refreshError="1"/>
      <sheetData sheetId="3720" refreshError="1"/>
      <sheetData sheetId="3721" refreshError="1"/>
      <sheetData sheetId="3722" refreshError="1"/>
      <sheetData sheetId="3723" refreshError="1"/>
      <sheetData sheetId="3724" refreshError="1"/>
      <sheetData sheetId="3725" refreshError="1"/>
      <sheetData sheetId="3726" refreshError="1"/>
      <sheetData sheetId="3727" refreshError="1"/>
      <sheetData sheetId="3728" refreshError="1"/>
      <sheetData sheetId="3729" refreshError="1"/>
      <sheetData sheetId="3730" refreshError="1"/>
      <sheetData sheetId="3731" refreshError="1"/>
      <sheetData sheetId="3732" refreshError="1"/>
      <sheetData sheetId="3733" refreshError="1"/>
      <sheetData sheetId="3734" refreshError="1"/>
      <sheetData sheetId="3735" refreshError="1"/>
      <sheetData sheetId="3736" refreshError="1"/>
      <sheetData sheetId="3737" refreshError="1"/>
      <sheetData sheetId="3738" refreshError="1"/>
      <sheetData sheetId="3739" refreshError="1"/>
      <sheetData sheetId="3740" refreshError="1"/>
      <sheetData sheetId="3741" refreshError="1"/>
      <sheetData sheetId="3742" refreshError="1"/>
      <sheetData sheetId="3743" refreshError="1"/>
      <sheetData sheetId="3744" refreshError="1"/>
      <sheetData sheetId="3745" refreshError="1"/>
      <sheetData sheetId="3746" refreshError="1"/>
      <sheetData sheetId="3747" refreshError="1"/>
      <sheetData sheetId="3748" refreshError="1"/>
      <sheetData sheetId="3749" refreshError="1"/>
      <sheetData sheetId="3750" refreshError="1"/>
      <sheetData sheetId="3751" refreshError="1"/>
      <sheetData sheetId="3752" refreshError="1"/>
      <sheetData sheetId="3753" refreshError="1"/>
      <sheetData sheetId="3754" refreshError="1"/>
      <sheetData sheetId="3755" refreshError="1"/>
      <sheetData sheetId="3756" refreshError="1"/>
      <sheetData sheetId="3757" refreshError="1"/>
      <sheetData sheetId="3758" refreshError="1"/>
      <sheetData sheetId="3759" refreshError="1"/>
      <sheetData sheetId="3760" refreshError="1"/>
      <sheetData sheetId="3761" refreshError="1"/>
      <sheetData sheetId="3762" refreshError="1"/>
      <sheetData sheetId="3763" refreshError="1"/>
      <sheetData sheetId="3764" refreshError="1"/>
      <sheetData sheetId="3765" refreshError="1"/>
      <sheetData sheetId="3766" refreshError="1"/>
      <sheetData sheetId="3767" refreshError="1"/>
      <sheetData sheetId="3768" refreshError="1"/>
      <sheetData sheetId="3769" refreshError="1"/>
      <sheetData sheetId="3770" refreshError="1"/>
      <sheetData sheetId="3771" refreshError="1"/>
      <sheetData sheetId="3772" refreshError="1"/>
      <sheetData sheetId="3773"/>
      <sheetData sheetId="3774">
        <row r="52">
          <cell r="B52" t="str">
            <v>Main Panel</v>
          </cell>
        </row>
      </sheetData>
      <sheetData sheetId="3775">
        <row r="52">
          <cell r="B52" t="str">
            <v>Main Panel</v>
          </cell>
        </row>
      </sheetData>
      <sheetData sheetId="3776">
        <row r="52">
          <cell r="B52" t="str">
            <v>Main Panel</v>
          </cell>
        </row>
      </sheetData>
      <sheetData sheetId="3777">
        <row r="52">
          <cell r="B52" t="str">
            <v>Main Panel</v>
          </cell>
        </row>
      </sheetData>
      <sheetData sheetId="3778">
        <row r="52">
          <cell r="B52" t="str">
            <v>Main Panel</v>
          </cell>
        </row>
      </sheetData>
      <sheetData sheetId="3779">
        <row r="52">
          <cell r="B52" t="str">
            <v>Main Panel</v>
          </cell>
        </row>
      </sheetData>
      <sheetData sheetId="3780">
        <row r="52">
          <cell r="B52" t="str">
            <v>Main Panel</v>
          </cell>
        </row>
      </sheetData>
      <sheetData sheetId="3781">
        <row r="52">
          <cell r="B52" t="str">
            <v>Main Panel</v>
          </cell>
        </row>
      </sheetData>
      <sheetData sheetId="3782">
        <row r="52">
          <cell r="B52" t="str">
            <v>Main Panel</v>
          </cell>
        </row>
      </sheetData>
      <sheetData sheetId="3783">
        <row r="52">
          <cell r="B52" t="str">
            <v>Main Panel</v>
          </cell>
        </row>
      </sheetData>
      <sheetData sheetId="3784">
        <row r="52">
          <cell r="B52" t="str">
            <v>Main Panel</v>
          </cell>
        </row>
      </sheetData>
      <sheetData sheetId="3785">
        <row r="52">
          <cell r="B52" t="str">
            <v>Main Panel</v>
          </cell>
        </row>
      </sheetData>
      <sheetData sheetId="3786">
        <row r="52">
          <cell r="B52" t="str">
            <v>Main Panel</v>
          </cell>
        </row>
      </sheetData>
      <sheetData sheetId="3787">
        <row r="52">
          <cell r="B52" t="str">
            <v>Main Panel</v>
          </cell>
        </row>
      </sheetData>
      <sheetData sheetId="3788">
        <row r="52">
          <cell r="B52" t="str">
            <v>Main Panel</v>
          </cell>
        </row>
      </sheetData>
      <sheetData sheetId="3789">
        <row r="52">
          <cell r="B52" t="str">
            <v>Main Panel</v>
          </cell>
        </row>
      </sheetData>
      <sheetData sheetId="3790">
        <row r="52">
          <cell r="B52" t="str">
            <v>Main Panel</v>
          </cell>
        </row>
      </sheetData>
      <sheetData sheetId="3791">
        <row r="52">
          <cell r="B52" t="str">
            <v>Main Panel</v>
          </cell>
        </row>
      </sheetData>
      <sheetData sheetId="3792">
        <row r="52">
          <cell r="B52" t="str">
            <v>Main Panel</v>
          </cell>
        </row>
      </sheetData>
      <sheetData sheetId="3793">
        <row r="52">
          <cell r="B52" t="str">
            <v>Main Panel</v>
          </cell>
        </row>
      </sheetData>
      <sheetData sheetId="3794">
        <row r="52">
          <cell r="B52" t="str">
            <v>Main Panel</v>
          </cell>
        </row>
      </sheetData>
      <sheetData sheetId="3795">
        <row r="52">
          <cell r="B52" t="str">
            <v>Main Panel</v>
          </cell>
        </row>
      </sheetData>
      <sheetData sheetId="3796">
        <row r="52">
          <cell r="B52" t="str">
            <v>Main Panel</v>
          </cell>
        </row>
      </sheetData>
      <sheetData sheetId="3797">
        <row r="52">
          <cell r="B52" t="str">
            <v>Main Panel</v>
          </cell>
        </row>
      </sheetData>
      <sheetData sheetId="3798">
        <row r="52">
          <cell r="B52" t="str">
            <v>Main Panel</v>
          </cell>
        </row>
      </sheetData>
      <sheetData sheetId="3799">
        <row r="52">
          <cell r="B52" t="str">
            <v>Main Panel</v>
          </cell>
        </row>
      </sheetData>
      <sheetData sheetId="3800">
        <row r="52">
          <cell r="B52" t="str">
            <v>Main Panel</v>
          </cell>
        </row>
      </sheetData>
      <sheetData sheetId="3801">
        <row r="52">
          <cell r="B52" t="str">
            <v>Main Panel</v>
          </cell>
        </row>
      </sheetData>
      <sheetData sheetId="3802">
        <row r="52">
          <cell r="B52" t="str">
            <v>Main Panel</v>
          </cell>
        </row>
      </sheetData>
      <sheetData sheetId="3803">
        <row r="52">
          <cell r="B52" t="str">
            <v>Main Panel</v>
          </cell>
        </row>
      </sheetData>
      <sheetData sheetId="3804">
        <row r="52">
          <cell r="B52" t="str">
            <v>Main Panel</v>
          </cell>
        </row>
      </sheetData>
      <sheetData sheetId="3805">
        <row r="52">
          <cell r="B52" t="str">
            <v>Main Panel</v>
          </cell>
        </row>
      </sheetData>
      <sheetData sheetId="3806">
        <row r="52">
          <cell r="B52" t="str">
            <v>Main Panel</v>
          </cell>
        </row>
      </sheetData>
      <sheetData sheetId="3807">
        <row r="52">
          <cell r="B52" t="str">
            <v>Main Panel</v>
          </cell>
        </row>
      </sheetData>
      <sheetData sheetId="3808">
        <row r="52">
          <cell r="B52" t="str">
            <v>Main Panel</v>
          </cell>
        </row>
      </sheetData>
      <sheetData sheetId="3809">
        <row r="52">
          <cell r="B52" t="str">
            <v>Main Panel</v>
          </cell>
        </row>
      </sheetData>
      <sheetData sheetId="3810">
        <row r="52">
          <cell r="B52" t="str">
            <v>Main Panel</v>
          </cell>
        </row>
      </sheetData>
      <sheetData sheetId="3811">
        <row r="52">
          <cell r="B52" t="str">
            <v>Main Panel</v>
          </cell>
        </row>
      </sheetData>
      <sheetData sheetId="3812">
        <row r="52">
          <cell r="B52" t="str">
            <v>Main Panel</v>
          </cell>
        </row>
      </sheetData>
      <sheetData sheetId="3813">
        <row r="52">
          <cell r="B52" t="str">
            <v>Main Panel</v>
          </cell>
        </row>
      </sheetData>
      <sheetData sheetId="3814">
        <row r="52">
          <cell r="B52" t="str">
            <v>Main Panel</v>
          </cell>
        </row>
      </sheetData>
      <sheetData sheetId="3815">
        <row r="52">
          <cell r="B52" t="str">
            <v>Main Panel</v>
          </cell>
        </row>
      </sheetData>
      <sheetData sheetId="3816">
        <row r="52">
          <cell r="B52" t="str">
            <v>Main Panel</v>
          </cell>
        </row>
      </sheetData>
      <sheetData sheetId="3817">
        <row r="52">
          <cell r="B52" t="str">
            <v>Main Panel</v>
          </cell>
        </row>
      </sheetData>
      <sheetData sheetId="3818">
        <row r="52">
          <cell r="B52" t="str">
            <v>Main Panel</v>
          </cell>
        </row>
      </sheetData>
      <sheetData sheetId="3819">
        <row r="52">
          <cell r="B52" t="str">
            <v>Main Panel</v>
          </cell>
        </row>
      </sheetData>
      <sheetData sheetId="3820">
        <row r="52">
          <cell r="B52" t="str">
            <v>Main Panel</v>
          </cell>
        </row>
      </sheetData>
      <sheetData sheetId="3821">
        <row r="52">
          <cell r="B52" t="str">
            <v>Main Panel</v>
          </cell>
        </row>
      </sheetData>
      <sheetData sheetId="3822">
        <row r="52">
          <cell r="B52" t="str">
            <v>Main Panel</v>
          </cell>
        </row>
      </sheetData>
      <sheetData sheetId="3823">
        <row r="52">
          <cell r="B52" t="str">
            <v>Main Panel</v>
          </cell>
        </row>
      </sheetData>
      <sheetData sheetId="3824">
        <row r="52">
          <cell r="B52" t="str">
            <v>Main Panel</v>
          </cell>
        </row>
      </sheetData>
      <sheetData sheetId="3825">
        <row r="52">
          <cell r="B52" t="str">
            <v>Main Panel</v>
          </cell>
        </row>
      </sheetData>
      <sheetData sheetId="3826">
        <row r="52">
          <cell r="B52" t="str">
            <v>Main Panel</v>
          </cell>
        </row>
      </sheetData>
      <sheetData sheetId="3827">
        <row r="52">
          <cell r="B52" t="str">
            <v>Main Panel</v>
          </cell>
        </row>
      </sheetData>
      <sheetData sheetId="3828">
        <row r="52">
          <cell r="B52" t="str">
            <v>Main Panel</v>
          </cell>
        </row>
      </sheetData>
      <sheetData sheetId="3829">
        <row r="52">
          <cell r="B52" t="str">
            <v>Main Panel</v>
          </cell>
        </row>
      </sheetData>
      <sheetData sheetId="3830">
        <row r="52">
          <cell r="B52" t="str">
            <v>Main Panel</v>
          </cell>
        </row>
      </sheetData>
      <sheetData sheetId="3831">
        <row r="52">
          <cell r="B52" t="str">
            <v>Main Panel</v>
          </cell>
        </row>
      </sheetData>
      <sheetData sheetId="3832">
        <row r="52">
          <cell r="B52" t="str">
            <v>Main Panel</v>
          </cell>
        </row>
      </sheetData>
      <sheetData sheetId="3833">
        <row r="52">
          <cell r="B52" t="str">
            <v>Main Panel</v>
          </cell>
        </row>
      </sheetData>
      <sheetData sheetId="3834">
        <row r="52">
          <cell r="B52" t="str">
            <v>Main Panel</v>
          </cell>
        </row>
      </sheetData>
      <sheetData sheetId="3835">
        <row r="52">
          <cell r="B52" t="str">
            <v>Main Panel</v>
          </cell>
        </row>
      </sheetData>
      <sheetData sheetId="3836">
        <row r="52">
          <cell r="B52" t="str">
            <v>Main Panel</v>
          </cell>
        </row>
      </sheetData>
      <sheetData sheetId="3837">
        <row r="52">
          <cell r="B52" t="str">
            <v>Main Panel</v>
          </cell>
        </row>
      </sheetData>
      <sheetData sheetId="3838">
        <row r="52">
          <cell r="B52" t="str">
            <v>Main Panel</v>
          </cell>
        </row>
      </sheetData>
      <sheetData sheetId="3839">
        <row r="52">
          <cell r="B52" t="str">
            <v>Main Panel</v>
          </cell>
        </row>
      </sheetData>
      <sheetData sheetId="3840">
        <row r="52">
          <cell r="B52" t="str">
            <v>Main Panel</v>
          </cell>
        </row>
      </sheetData>
      <sheetData sheetId="3841">
        <row r="52">
          <cell r="B52" t="str">
            <v>Main Panel</v>
          </cell>
        </row>
      </sheetData>
      <sheetData sheetId="3842">
        <row r="52">
          <cell r="B52" t="str">
            <v>Main Panel</v>
          </cell>
        </row>
      </sheetData>
      <sheetData sheetId="3843">
        <row r="52">
          <cell r="B52" t="str">
            <v>Main Panel</v>
          </cell>
        </row>
      </sheetData>
      <sheetData sheetId="3844">
        <row r="52">
          <cell r="B52" t="str">
            <v>Main Panel</v>
          </cell>
        </row>
      </sheetData>
      <sheetData sheetId="3845">
        <row r="52">
          <cell r="B52" t="str">
            <v>Main Panel</v>
          </cell>
        </row>
      </sheetData>
      <sheetData sheetId="3846">
        <row r="52">
          <cell r="B52" t="str">
            <v>Main Panel</v>
          </cell>
        </row>
      </sheetData>
      <sheetData sheetId="3847">
        <row r="52">
          <cell r="B52" t="str">
            <v>Main Panel</v>
          </cell>
        </row>
      </sheetData>
      <sheetData sheetId="3848">
        <row r="52">
          <cell r="B52" t="str">
            <v>Main Panel</v>
          </cell>
        </row>
      </sheetData>
      <sheetData sheetId="3849">
        <row r="52">
          <cell r="B52" t="str">
            <v>Main Panel</v>
          </cell>
        </row>
      </sheetData>
      <sheetData sheetId="3850">
        <row r="52">
          <cell r="B52" t="str">
            <v>Main Panel</v>
          </cell>
        </row>
      </sheetData>
      <sheetData sheetId="3851">
        <row r="52">
          <cell r="B52" t="str">
            <v>Main Panel</v>
          </cell>
        </row>
      </sheetData>
      <sheetData sheetId="3852">
        <row r="52">
          <cell r="B52" t="str">
            <v>Main Panel</v>
          </cell>
        </row>
      </sheetData>
      <sheetData sheetId="3853">
        <row r="52">
          <cell r="B52" t="str">
            <v>Main Panel</v>
          </cell>
        </row>
      </sheetData>
      <sheetData sheetId="3854">
        <row r="52">
          <cell r="B52" t="str">
            <v>Main Panel</v>
          </cell>
        </row>
      </sheetData>
      <sheetData sheetId="3855">
        <row r="52">
          <cell r="B52" t="str">
            <v>Main Panel</v>
          </cell>
        </row>
      </sheetData>
      <sheetData sheetId="3856">
        <row r="52">
          <cell r="B52" t="str">
            <v>Main Panel</v>
          </cell>
        </row>
      </sheetData>
      <sheetData sheetId="3857">
        <row r="52">
          <cell r="B52" t="str">
            <v>Main Panel</v>
          </cell>
        </row>
      </sheetData>
      <sheetData sheetId="3858">
        <row r="52">
          <cell r="B52" t="str">
            <v>Main Panel</v>
          </cell>
        </row>
      </sheetData>
      <sheetData sheetId="3859">
        <row r="52">
          <cell r="B52" t="str">
            <v>Main Panel</v>
          </cell>
        </row>
      </sheetData>
      <sheetData sheetId="3860">
        <row r="52">
          <cell r="B52" t="str">
            <v>Main Panel</v>
          </cell>
        </row>
      </sheetData>
      <sheetData sheetId="3861">
        <row r="52">
          <cell r="B52" t="str">
            <v>Main Panel</v>
          </cell>
        </row>
      </sheetData>
      <sheetData sheetId="3862">
        <row r="52">
          <cell r="B52" t="str">
            <v>Main Panel</v>
          </cell>
        </row>
      </sheetData>
      <sheetData sheetId="3863">
        <row r="52">
          <cell r="B52" t="str">
            <v>Main Panel</v>
          </cell>
        </row>
      </sheetData>
      <sheetData sheetId="3864">
        <row r="52">
          <cell r="B52" t="str">
            <v>Main Panel</v>
          </cell>
        </row>
      </sheetData>
      <sheetData sheetId="3865">
        <row r="52">
          <cell r="B52" t="str">
            <v>Main Panel</v>
          </cell>
        </row>
      </sheetData>
      <sheetData sheetId="3866">
        <row r="52">
          <cell r="B52" t="str">
            <v>Main Panel</v>
          </cell>
        </row>
      </sheetData>
      <sheetData sheetId="3867">
        <row r="52">
          <cell r="B52" t="str">
            <v>Main Panel</v>
          </cell>
        </row>
      </sheetData>
      <sheetData sheetId="3868">
        <row r="52">
          <cell r="B52" t="str">
            <v>Main Panel</v>
          </cell>
        </row>
      </sheetData>
      <sheetData sheetId="3869">
        <row r="52">
          <cell r="B52" t="str">
            <v>Main Panel</v>
          </cell>
        </row>
      </sheetData>
      <sheetData sheetId="3870">
        <row r="52">
          <cell r="B52" t="str">
            <v>Main Panel</v>
          </cell>
        </row>
      </sheetData>
      <sheetData sheetId="3871">
        <row r="52">
          <cell r="B52" t="str">
            <v>Main Panel</v>
          </cell>
        </row>
      </sheetData>
      <sheetData sheetId="3872">
        <row r="52">
          <cell r="B52" t="str">
            <v>Main Panel</v>
          </cell>
        </row>
      </sheetData>
      <sheetData sheetId="3873">
        <row r="52">
          <cell r="B52" t="str">
            <v>Main Panel</v>
          </cell>
        </row>
      </sheetData>
      <sheetData sheetId="3874">
        <row r="52">
          <cell r="B52" t="str">
            <v>Main Panel</v>
          </cell>
        </row>
      </sheetData>
      <sheetData sheetId="3875">
        <row r="52">
          <cell r="B52" t="str">
            <v>Main Panel</v>
          </cell>
        </row>
      </sheetData>
      <sheetData sheetId="3876">
        <row r="52">
          <cell r="B52" t="str">
            <v>Main Panel</v>
          </cell>
        </row>
      </sheetData>
      <sheetData sheetId="3877">
        <row r="52">
          <cell r="B52" t="str">
            <v>Main Panel</v>
          </cell>
        </row>
      </sheetData>
      <sheetData sheetId="3878">
        <row r="52">
          <cell r="B52" t="str">
            <v>Main Panel</v>
          </cell>
        </row>
      </sheetData>
      <sheetData sheetId="3879">
        <row r="52">
          <cell r="B52" t="str">
            <v>Main Panel</v>
          </cell>
        </row>
      </sheetData>
      <sheetData sheetId="3880">
        <row r="52">
          <cell r="B52" t="str">
            <v>Main Panel</v>
          </cell>
        </row>
      </sheetData>
      <sheetData sheetId="3881">
        <row r="52">
          <cell r="B52" t="str">
            <v>Main Panel</v>
          </cell>
        </row>
      </sheetData>
      <sheetData sheetId="3882">
        <row r="52">
          <cell r="B52" t="str">
            <v>Main Panel</v>
          </cell>
        </row>
      </sheetData>
      <sheetData sheetId="3883">
        <row r="52">
          <cell r="B52" t="str">
            <v>Main Panel</v>
          </cell>
        </row>
      </sheetData>
      <sheetData sheetId="3884">
        <row r="52">
          <cell r="B52" t="str">
            <v>Main Panel</v>
          </cell>
        </row>
      </sheetData>
      <sheetData sheetId="3885">
        <row r="52">
          <cell r="B52" t="str">
            <v>Main Panel</v>
          </cell>
        </row>
      </sheetData>
      <sheetData sheetId="3886">
        <row r="52">
          <cell r="B52" t="str">
            <v>Main Panel</v>
          </cell>
        </row>
      </sheetData>
      <sheetData sheetId="3887">
        <row r="52">
          <cell r="B52" t="str">
            <v>Main Panel</v>
          </cell>
        </row>
      </sheetData>
      <sheetData sheetId="3888">
        <row r="52">
          <cell r="B52" t="str">
            <v>Main Panel</v>
          </cell>
        </row>
      </sheetData>
      <sheetData sheetId="3889">
        <row r="52">
          <cell r="B52" t="str">
            <v>Main Panel</v>
          </cell>
        </row>
      </sheetData>
      <sheetData sheetId="3890">
        <row r="52">
          <cell r="B52" t="str">
            <v>Main Panel</v>
          </cell>
        </row>
      </sheetData>
      <sheetData sheetId="3891">
        <row r="52">
          <cell r="B52" t="str">
            <v>Main Panel</v>
          </cell>
        </row>
      </sheetData>
      <sheetData sheetId="3892">
        <row r="52">
          <cell r="B52" t="str">
            <v>Main Panel</v>
          </cell>
        </row>
      </sheetData>
      <sheetData sheetId="3893">
        <row r="52">
          <cell r="B52" t="str">
            <v>Main Panel</v>
          </cell>
        </row>
      </sheetData>
      <sheetData sheetId="3894">
        <row r="52">
          <cell r="B52" t="str">
            <v>Main Panel</v>
          </cell>
        </row>
      </sheetData>
      <sheetData sheetId="3895">
        <row r="52">
          <cell r="B52" t="str">
            <v>Main Panel</v>
          </cell>
        </row>
      </sheetData>
      <sheetData sheetId="3896">
        <row r="52">
          <cell r="B52" t="str">
            <v>Main Panel</v>
          </cell>
        </row>
      </sheetData>
      <sheetData sheetId="3897">
        <row r="52">
          <cell r="B52" t="str">
            <v>Main Panel</v>
          </cell>
        </row>
      </sheetData>
      <sheetData sheetId="3898">
        <row r="52">
          <cell r="B52" t="str">
            <v>Main Panel</v>
          </cell>
        </row>
      </sheetData>
      <sheetData sheetId="3899">
        <row r="52">
          <cell r="B52" t="str">
            <v>Main Panel</v>
          </cell>
        </row>
      </sheetData>
      <sheetData sheetId="3900">
        <row r="52">
          <cell r="B52" t="str">
            <v>Main Panel</v>
          </cell>
        </row>
      </sheetData>
      <sheetData sheetId="3901">
        <row r="52">
          <cell r="B52" t="str">
            <v>Main Panel</v>
          </cell>
        </row>
      </sheetData>
      <sheetData sheetId="3902">
        <row r="52">
          <cell r="B52" t="str">
            <v>Main Panel</v>
          </cell>
        </row>
      </sheetData>
      <sheetData sheetId="3903">
        <row r="52">
          <cell r="B52" t="str">
            <v>Main Panel</v>
          </cell>
        </row>
      </sheetData>
      <sheetData sheetId="3904">
        <row r="52">
          <cell r="B52" t="str">
            <v>Main Panel</v>
          </cell>
        </row>
      </sheetData>
      <sheetData sheetId="3905">
        <row r="52">
          <cell r="B52" t="str">
            <v>Main Panel</v>
          </cell>
        </row>
      </sheetData>
      <sheetData sheetId="3906">
        <row r="52">
          <cell r="B52" t="str">
            <v>Main Panel</v>
          </cell>
        </row>
      </sheetData>
      <sheetData sheetId="3907">
        <row r="52">
          <cell r="B52" t="str">
            <v>Main Panel</v>
          </cell>
        </row>
      </sheetData>
      <sheetData sheetId="3908">
        <row r="52">
          <cell r="B52" t="str">
            <v>Main Panel</v>
          </cell>
        </row>
      </sheetData>
      <sheetData sheetId="3909">
        <row r="52">
          <cell r="B52" t="str">
            <v>Main Panel</v>
          </cell>
        </row>
      </sheetData>
      <sheetData sheetId="3910">
        <row r="52">
          <cell r="B52" t="str">
            <v>Main Panel</v>
          </cell>
        </row>
      </sheetData>
      <sheetData sheetId="3911">
        <row r="52">
          <cell r="B52" t="str">
            <v>Main Panel</v>
          </cell>
        </row>
      </sheetData>
      <sheetData sheetId="3912">
        <row r="52">
          <cell r="B52" t="str">
            <v>Main Panel</v>
          </cell>
        </row>
      </sheetData>
      <sheetData sheetId="3913">
        <row r="52">
          <cell r="B52" t="str">
            <v>Main Panel</v>
          </cell>
        </row>
      </sheetData>
      <sheetData sheetId="3914">
        <row r="52">
          <cell r="B52" t="str">
            <v>Main Panel</v>
          </cell>
        </row>
      </sheetData>
      <sheetData sheetId="3915">
        <row r="52">
          <cell r="B52" t="str">
            <v>Main Panel</v>
          </cell>
        </row>
      </sheetData>
      <sheetData sheetId="3916">
        <row r="52">
          <cell r="B52" t="str">
            <v>Main Panel</v>
          </cell>
        </row>
      </sheetData>
      <sheetData sheetId="3917">
        <row r="52">
          <cell r="B52" t="str">
            <v>Main Panel</v>
          </cell>
        </row>
      </sheetData>
      <sheetData sheetId="3918">
        <row r="52">
          <cell r="B52" t="str">
            <v>Main Panel</v>
          </cell>
        </row>
      </sheetData>
      <sheetData sheetId="3919">
        <row r="52">
          <cell r="B52" t="str">
            <v>Main Panel</v>
          </cell>
        </row>
      </sheetData>
      <sheetData sheetId="3920">
        <row r="52">
          <cell r="B52" t="str">
            <v>Main Panel</v>
          </cell>
        </row>
      </sheetData>
      <sheetData sheetId="3921">
        <row r="52">
          <cell r="B52" t="str">
            <v>Main Panel</v>
          </cell>
        </row>
      </sheetData>
      <sheetData sheetId="3922">
        <row r="52">
          <cell r="B52" t="str">
            <v>Main Panel</v>
          </cell>
        </row>
      </sheetData>
      <sheetData sheetId="3923">
        <row r="52">
          <cell r="B52" t="str">
            <v>Main Panel</v>
          </cell>
        </row>
      </sheetData>
      <sheetData sheetId="3924">
        <row r="52">
          <cell r="B52" t="str">
            <v>Main Panel</v>
          </cell>
        </row>
      </sheetData>
      <sheetData sheetId="3925">
        <row r="52">
          <cell r="B52" t="str">
            <v>Main Panel</v>
          </cell>
        </row>
      </sheetData>
      <sheetData sheetId="3926">
        <row r="52">
          <cell r="B52" t="str">
            <v>Main Panel</v>
          </cell>
        </row>
      </sheetData>
      <sheetData sheetId="3927">
        <row r="52">
          <cell r="B52" t="str">
            <v>Main Panel</v>
          </cell>
        </row>
      </sheetData>
      <sheetData sheetId="3928">
        <row r="52">
          <cell r="B52" t="str">
            <v>Main Panel</v>
          </cell>
        </row>
      </sheetData>
      <sheetData sheetId="3929">
        <row r="52">
          <cell r="B52" t="str">
            <v>Main Panel</v>
          </cell>
        </row>
      </sheetData>
      <sheetData sheetId="3930">
        <row r="52">
          <cell r="B52" t="str">
            <v>Main Panel</v>
          </cell>
        </row>
      </sheetData>
      <sheetData sheetId="3931">
        <row r="52">
          <cell r="B52" t="str">
            <v>Main Panel</v>
          </cell>
        </row>
      </sheetData>
      <sheetData sheetId="3932">
        <row r="52">
          <cell r="B52" t="str">
            <v>Main Panel</v>
          </cell>
        </row>
      </sheetData>
      <sheetData sheetId="3933">
        <row r="52">
          <cell r="B52" t="str">
            <v>Main Panel</v>
          </cell>
        </row>
      </sheetData>
      <sheetData sheetId="3934">
        <row r="52">
          <cell r="B52" t="str">
            <v>Main Panel</v>
          </cell>
        </row>
      </sheetData>
      <sheetData sheetId="3935">
        <row r="52">
          <cell r="B52" t="str">
            <v>Main Panel</v>
          </cell>
        </row>
      </sheetData>
      <sheetData sheetId="3936">
        <row r="52">
          <cell r="B52" t="str">
            <v>Main Panel</v>
          </cell>
        </row>
      </sheetData>
      <sheetData sheetId="3937">
        <row r="52">
          <cell r="B52" t="str">
            <v>Main Panel</v>
          </cell>
        </row>
      </sheetData>
      <sheetData sheetId="3938">
        <row r="52">
          <cell r="B52" t="str">
            <v>Main Panel</v>
          </cell>
        </row>
      </sheetData>
      <sheetData sheetId="3939">
        <row r="52">
          <cell r="B52" t="str">
            <v>Main Panel</v>
          </cell>
        </row>
      </sheetData>
      <sheetData sheetId="3940">
        <row r="52">
          <cell r="B52" t="str">
            <v>Main Panel</v>
          </cell>
        </row>
      </sheetData>
      <sheetData sheetId="3941">
        <row r="52">
          <cell r="B52" t="str">
            <v>Main Panel</v>
          </cell>
        </row>
      </sheetData>
      <sheetData sheetId="3942">
        <row r="52">
          <cell r="B52" t="str">
            <v>Main Panel</v>
          </cell>
        </row>
      </sheetData>
      <sheetData sheetId="3943">
        <row r="52">
          <cell r="B52" t="str">
            <v>Main Panel</v>
          </cell>
        </row>
      </sheetData>
      <sheetData sheetId="3944">
        <row r="52">
          <cell r="B52" t="str">
            <v>Main Panel</v>
          </cell>
        </row>
      </sheetData>
      <sheetData sheetId="3945">
        <row r="52">
          <cell r="B52" t="str">
            <v>Main Panel</v>
          </cell>
        </row>
      </sheetData>
      <sheetData sheetId="3946">
        <row r="52">
          <cell r="B52" t="str">
            <v>Main Panel</v>
          </cell>
        </row>
      </sheetData>
      <sheetData sheetId="3947">
        <row r="52">
          <cell r="B52" t="str">
            <v>Main Panel</v>
          </cell>
        </row>
      </sheetData>
      <sheetData sheetId="3948">
        <row r="52">
          <cell r="B52" t="str">
            <v>Main Panel</v>
          </cell>
        </row>
      </sheetData>
      <sheetData sheetId="3949">
        <row r="52">
          <cell r="B52" t="str">
            <v>Main Panel</v>
          </cell>
        </row>
      </sheetData>
      <sheetData sheetId="3950">
        <row r="52">
          <cell r="B52" t="str">
            <v>Main Panel</v>
          </cell>
        </row>
      </sheetData>
      <sheetData sheetId="3951">
        <row r="52">
          <cell r="B52" t="str">
            <v>Main Panel</v>
          </cell>
        </row>
      </sheetData>
      <sheetData sheetId="3952">
        <row r="52">
          <cell r="B52" t="str">
            <v>Main Panel</v>
          </cell>
        </row>
      </sheetData>
      <sheetData sheetId="3953">
        <row r="52">
          <cell r="B52" t="str">
            <v>Main Panel</v>
          </cell>
        </row>
      </sheetData>
      <sheetData sheetId="3954">
        <row r="52">
          <cell r="B52" t="str">
            <v>Main Panel</v>
          </cell>
        </row>
      </sheetData>
      <sheetData sheetId="3955">
        <row r="52">
          <cell r="B52" t="str">
            <v>Main Panel</v>
          </cell>
        </row>
      </sheetData>
      <sheetData sheetId="3956">
        <row r="52">
          <cell r="B52" t="str">
            <v>Main Panel</v>
          </cell>
        </row>
      </sheetData>
      <sheetData sheetId="3957">
        <row r="52">
          <cell r="B52" t="str">
            <v>Main Panel</v>
          </cell>
        </row>
      </sheetData>
      <sheetData sheetId="3958">
        <row r="52">
          <cell r="B52" t="str">
            <v>Main Panel</v>
          </cell>
        </row>
      </sheetData>
      <sheetData sheetId="3959">
        <row r="52">
          <cell r="B52" t="str">
            <v>Main Panel</v>
          </cell>
        </row>
      </sheetData>
      <sheetData sheetId="3960">
        <row r="52">
          <cell r="B52" t="str">
            <v>Main Panel</v>
          </cell>
        </row>
      </sheetData>
      <sheetData sheetId="3961">
        <row r="52">
          <cell r="B52" t="str">
            <v>Main Panel</v>
          </cell>
        </row>
      </sheetData>
      <sheetData sheetId="3962">
        <row r="52">
          <cell r="B52" t="str">
            <v>Main Panel</v>
          </cell>
        </row>
      </sheetData>
      <sheetData sheetId="3963">
        <row r="52">
          <cell r="B52" t="str">
            <v>Main Panel</v>
          </cell>
        </row>
      </sheetData>
      <sheetData sheetId="3964">
        <row r="52">
          <cell r="B52" t="str">
            <v>Main Panel</v>
          </cell>
        </row>
      </sheetData>
      <sheetData sheetId="3965">
        <row r="52">
          <cell r="B52" t="str">
            <v>Main Panel</v>
          </cell>
        </row>
      </sheetData>
      <sheetData sheetId="3966">
        <row r="52">
          <cell r="B52" t="str">
            <v>Main Panel</v>
          </cell>
        </row>
      </sheetData>
      <sheetData sheetId="3967">
        <row r="52">
          <cell r="B52" t="str">
            <v>Main Panel</v>
          </cell>
        </row>
      </sheetData>
      <sheetData sheetId="3968">
        <row r="52">
          <cell r="B52" t="str">
            <v>Main Panel</v>
          </cell>
        </row>
      </sheetData>
      <sheetData sheetId="3969">
        <row r="52">
          <cell r="B52" t="str">
            <v>Main Panel</v>
          </cell>
        </row>
      </sheetData>
      <sheetData sheetId="3970">
        <row r="52">
          <cell r="B52" t="str">
            <v>Main Panel</v>
          </cell>
        </row>
      </sheetData>
      <sheetData sheetId="3971">
        <row r="52">
          <cell r="B52" t="str">
            <v>Main Panel</v>
          </cell>
        </row>
      </sheetData>
      <sheetData sheetId="3972">
        <row r="52">
          <cell r="B52" t="str">
            <v>Main Panel</v>
          </cell>
        </row>
      </sheetData>
      <sheetData sheetId="3973">
        <row r="52">
          <cell r="B52" t="str">
            <v>Main Panel</v>
          </cell>
        </row>
      </sheetData>
      <sheetData sheetId="3974">
        <row r="52">
          <cell r="B52" t="str">
            <v>Main Panel</v>
          </cell>
        </row>
      </sheetData>
      <sheetData sheetId="3975">
        <row r="52">
          <cell r="B52" t="str">
            <v>Main Panel</v>
          </cell>
        </row>
      </sheetData>
      <sheetData sheetId="3976">
        <row r="52">
          <cell r="B52" t="str">
            <v>Main Panel</v>
          </cell>
        </row>
      </sheetData>
      <sheetData sheetId="3977">
        <row r="52">
          <cell r="B52" t="str">
            <v>Main Panel</v>
          </cell>
        </row>
      </sheetData>
      <sheetData sheetId="3978">
        <row r="52">
          <cell r="B52" t="str">
            <v>Main Panel</v>
          </cell>
        </row>
      </sheetData>
      <sheetData sheetId="3979">
        <row r="52">
          <cell r="B52" t="str">
            <v>Main Panel</v>
          </cell>
        </row>
      </sheetData>
      <sheetData sheetId="3980">
        <row r="52">
          <cell r="B52" t="str">
            <v>Main Panel</v>
          </cell>
        </row>
      </sheetData>
      <sheetData sheetId="3981">
        <row r="52">
          <cell r="B52" t="str">
            <v>Main Panel</v>
          </cell>
        </row>
      </sheetData>
      <sheetData sheetId="3982">
        <row r="52">
          <cell r="B52" t="str">
            <v>Main Panel</v>
          </cell>
        </row>
      </sheetData>
      <sheetData sheetId="3983">
        <row r="52">
          <cell r="B52" t="str">
            <v>Main Panel</v>
          </cell>
        </row>
      </sheetData>
      <sheetData sheetId="3984">
        <row r="52">
          <cell r="B52" t="str">
            <v>Main Panel</v>
          </cell>
        </row>
      </sheetData>
      <sheetData sheetId="3985">
        <row r="52">
          <cell r="B52" t="str">
            <v>Main Panel</v>
          </cell>
        </row>
      </sheetData>
      <sheetData sheetId="3986">
        <row r="52">
          <cell r="B52" t="str">
            <v>Main Panel</v>
          </cell>
        </row>
      </sheetData>
      <sheetData sheetId="3987">
        <row r="52">
          <cell r="B52" t="str">
            <v>Main Panel</v>
          </cell>
        </row>
      </sheetData>
      <sheetData sheetId="3988">
        <row r="52">
          <cell r="B52" t="str">
            <v>Main Panel</v>
          </cell>
        </row>
      </sheetData>
      <sheetData sheetId="3989">
        <row r="52">
          <cell r="B52" t="str">
            <v>Main Panel</v>
          </cell>
        </row>
      </sheetData>
      <sheetData sheetId="3990">
        <row r="52">
          <cell r="B52" t="str">
            <v>Main Panel</v>
          </cell>
        </row>
      </sheetData>
      <sheetData sheetId="3991">
        <row r="52">
          <cell r="B52" t="str">
            <v>Main Panel</v>
          </cell>
        </row>
      </sheetData>
      <sheetData sheetId="3992">
        <row r="52">
          <cell r="B52" t="str">
            <v>Main Panel</v>
          </cell>
        </row>
      </sheetData>
      <sheetData sheetId="3993">
        <row r="52">
          <cell r="B52" t="str">
            <v>Main Panel</v>
          </cell>
        </row>
      </sheetData>
      <sheetData sheetId="3994">
        <row r="52">
          <cell r="B52" t="str">
            <v>Main Panel</v>
          </cell>
        </row>
      </sheetData>
      <sheetData sheetId="3995">
        <row r="52">
          <cell r="B52" t="str">
            <v>Main Panel</v>
          </cell>
        </row>
      </sheetData>
      <sheetData sheetId="3996">
        <row r="52">
          <cell r="B52" t="str">
            <v>Main Panel</v>
          </cell>
        </row>
      </sheetData>
      <sheetData sheetId="3997">
        <row r="52">
          <cell r="B52" t="str">
            <v>Main Panel</v>
          </cell>
        </row>
      </sheetData>
      <sheetData sheetId="3998">
        <row r="52">
          <cell r="B52" t="str">
            <v>Main Panel</v>
          </cell>
        </row>
      </sheetData>
      <sheetData sheetId="3999">
        <row r="52">
          <cell r="B52" t="str">
            <v>Main Panel</v>
          </cell>
        </row>
      </sheetData>
      <sheetData sheetId="4000">
        <row r="52">
          <cell r="B52" t="str">
            <v>Main Panel</v>
          </cell>
        </row>
      </sheetData>
      <sheetData sheetId="4001">
        <row r="52">
          <cell r="B52" t="str">
            <v>Main Panel</v>
          </cell>
        </row>
      </sheetData>
      <sheetData sheetId="4002">
        <row r="52">
          <cell r="B52" t="str">
            <v>Main Panel</v>
          </cell>
        </row>
      </sheetData>
      <sheetData sheetId="4003">
        <row r="52">
          <cell r="B52" t="str">
            <v>Main Panel</v>
          </cell>
        </row>
      </sheetData>
      <sheetData sheetId="4004">
        <row r="52">
          <cell r="B52" t="str">
            <v>Main Panel</v>
          </cell>
        </row>
      </sheetData>
      <sheetData sheetId="4005">
        <row r="52">
          <cell r="B52" t="str">
            <v>Main Panel</v>
          </cell>
        </row>
      </sheetData>
      <sheetData sheetId="4006">
        <row r="52">
          <cell r="B52" t="str">
            <v>Main Panel</v>
          </cell>
        </row>
      </sheetData>
      <sheetData sheetId="4007">
        <row r="52">
          <cell r="B52" t="str">
            <v>Main Panel</v>
          </cell>
        </row>
      </sheetData>
      <sheetData sheetId="4008">
        <row r="52">
          <cell r="B52" t="str">
            <v>Main Panel</v>
          </cell>
        </row>
      </sheetData>
      <sheetData sheetId="4009">
        <row r="52">
          <cell r="B52" t="str">
            <v>Main Panel</v>
          </cell>
        </row>
      </sheetData>
      <sheetData sheetId="4010">
        <row r="52">
          <cell r="B52" t="str">
            <v>Main Panel</v>
          </cell>
        </row>
      </sheetData>
      <sheetData sheetId="4011">
        <row r="52">
          <cell r="B52" t="str">
            <v>Main Panel</v>
          </cell>
        </row>
      </sheetData>
      <sheetData sheetId="4012">
        <row r="52">
          <cell r="B52" t="str">
            <v>Main Panel</v>
          </cell>
        </row>
      </sheetData>
      <sheetData sheetId="4013">
        <row r="52">
          <cell r="B52" t="str">
            <v>Main Panel</v>
          </cell>
        </row>
      </sheetData>
      <sheetData sheetId="4014">
        <row r="52">
          <cell r="B52" t="str">
            <v>Main Panel</v>
          </cell>
        </row>
      </sheetData>
      <sheetData sheetId="4015">
        <row r="52">
          <cell r="B52" t="str">
            <v>Main Panel</v>
          </cell>
        </row>
      </sheetData>
      <sheetData sheetId="4016">
        <row r="52">
          <cell r="B52" t="str">
            <v>Main Panel</v>
          </cell>
        </row>
      </sheetData>
      <sheetData sheetId="4017">
        <row r="52">
          <cell r="B52" t="str">
            <v>Main Panel</v>
          </cell>
        </row>
      </sheetData>
      <sheetData sheetId="4018">
        <row r="52">
          <cell r="B52" t="str">
            <v>Main Panel</v>
          </cell>
        </row>
      </sheetData>
      <sheetData sheetId="4019">
        <row r="52">
          <cell r="B52" t="str">
            <v>Main Panel</v>
          </cell>
        </row>
      </sheetData>
      <sheetData sheetId="4020">
        <row r="52">
          <cell r="B52" t="str">
            <v>Main Panel</v>
          </cell>
        </row>
      </sheetData>
      <sheetData sheetId="4021">
        <row r="52">
          <cell r="B52" t="str">
            <v>Main Panel</v>
          </cell>
        </row>
      </sheetData>
      <sheetData sheetId="4022">
        <row r="52">
          <cell r="B52" t="str">
            <v>Main Panel</v>
          </cell>
        </row>
      </sheetData>
      <sheetData sheetId="4023">
        <row r="52">
          <cell r="B52" t="str">
            <v>Main Panel</v>
          </cell>
        </row>
      </sheetData>
      <sheetData sheetId="4024">
        <row r="52">
          <cell r="B52" t="str">
            <v>Main Panel</v>
          </cell>
        </row>
      </sheetData>
      <sheetData sheetId="4025">
        <row r="52">
          <cell r="B52" t="str">
            <v>Main Panel</v>
          </cell>
        </row>
      </sheetData>
      <sheetData sheetId="4026">
        <row r="52">
          <cell r="B52" t="str">
            <v>Main Panel</v>
          </cell>
        </row>
      </sheetData>
      <sheetData sheetId="4027">
        <row r="52">
          <cell r="B52" t="str">
            <v>Main Panel</v>
          </cell>
        </row>
      </sheetData>
      <sheetData sheetId="4028">
        <row r="52">
          <cell r="B52" t="str">
            <v>Main Panel</v>
          </cell>
        </row>
      </sheetData>
      <sheetData sheetId="4029">
        <row r="52">
          <cell r="B52" t="str">
            <v>Main Panel</v>
          </cell>
        </row>
      </sheetData>
      <sheetData sheetId="4030">
        <row r="52">
          <cell r="B52" t="str">
            <v>Main Panel</v>
          </cell>
        </row>
      </sheetData>
      <sheetData sheetId="4031">
        <row r="52">
          <cell r="B52" t="str">
            <v>Main Panel</v>
          </cell>
        </row>
      </sheetData>
      <sheetData sheetId="4032">
        <row r="52">
          <cell r="B52" t="str">
            <v>Main Panel</v>
          </cell>
        </row>
      </sheetData>
      <sheetData sheetId="4033">
        <row r="52">
          <cell r="B52" t="str">
            <v>Main Panel</v>
          </cell>
        </row>
      </sheetData>
      <sheetData sheetId="4034">
        <row r="52">
          <cell r="B52" t="str">
            <v>Main Panel</v>
          </cell>
        </row>
      </sheetData>
      <sheetData sheetId="4035">
        <row r="52">
          <cell r="B52" t="str">
            <v>Main Panel</v>
          </cell>
        </row>
      </sheetData>
      <sheetData sheetId="4036">
        <row r="52">
          <cell r="B52" t="str">
            <v>Main Panel</v>
          </cell>
        </row>
      </sheetData>
      <sheetData sheetId="4037">
        <row r="52">
          <cell r="B52" t="str">
            <v>Main Panel</v>
          </cell>
        </row>
      </sheetData>
      <sheetData sheetId="4038">
        <row r="52">
          <cell r="B52" t="str">
            <v>Main Panel</v>
          </cell>
        </row>
      </sheetData>
      <sheetData sheetId="4039">
        <row r="52">
          <cell r="B52" t="str">
            <v>Main Panel</v>
          </cell>
        </row>
      </sheetData>
      <sheetData sheetId="4040">
        <row r="52">
          <cell r="B52" t="str">
            <v>Main Panel</v>
          </cell>
        </row>
      </sheetData>
      <sheetData sheetId="4041">
        <row r="52">
          <cell r="B52" t="str">
            <v>Main Panel</v>
          </cell>
        </row>
      </sheetData>
      <sheetData sheetId="4042">
        <row r="52">
          <cell r="B52" t="str">
            <v>Main Panel</v>
          </cell>
        </row>
      </sheetData>
      <sheetData sheetId="4043">
        <row r="52">
          <cell r="B52" t="str">
            <v>Main Panel</v>
          </cell>
        </row>
      </sheetData>
      <sheetData sheetId="4044">
        <row r="52">
          <cell r="B52" t="str">
            <v>Main Panel</v>
          </cell>
        </row>
      </sheetData>
      <sheetData sheetId="4045">
        <row r="52">
          <cell r="B52" t="str">
            <v>Main Panel</v>
          </cell>
        </row>
      </sheetData>
      <sheetData sheetId="4046">
        <row r="52">
          <cell r="B52" t="str">
            <v>Main Panel</v>
          </cell>
        </row>
      </sheetData>
      <sheetData sheetId="4047">
        <row r="52">
          <cell r="B52" t="str">
            <v>Main Panel</v>
          </cell>
        </row>
      </sheetData>
      <sheetData sheetId="4048">
        <row r="52">
          <cell r="B52" t="str">
            <v>Main Panel</v>
          </cell>
        </row>
      </sheetData>
      <sheetData sheetId="4049">
        <row r="52">
          <cell r="B52" t="str">
            <v>Main Panel</v>
          </cell>
        </row>
      </sheetData>
      <sheetData sheetId="4050">
        <row r="52">
          <cell r="B52" t="str">
            <v>Main Panel</v>
          </cell>
        </row>
      </sheetData>
      <sheetData sheetId="4051">
        <row r="52">
          <cell r="B52" t="str">
            <v>Main Panel</v>
          </cell>
        </row>
      </sheetData>
      <sheetData sheetId="4052">
        <row r="52">
          <cell r="B52" t="str">
            <v>Main Panel</v>
          </cell>
        </row>
      </sheetData>
      <sheetData sheetId="4053">
        <row r="52">
          <cell r="B52" t="str">
            <v>Main Panel</v>
          </cell>
        </row>
      </sheetData>
      <sheetData sheetId="4054">
        <row r="52">
          <cell r="B52" t="str">
            <v>Main Panel</v>
          </cell>
        </row>
      </sheetData>
      <sheetData sheetId="4055">
        <row r="52">
          <cell r="B52" t="str">
            <v>Main Panel</v>
          </cell>
        </row>
      </sheetData>
      <sheetData sheetId="4056">
        <row r="52">
          <cell r="B52" t="str">
            <v>Main Panel</v>
          </cell>
        </row>
      </sheetData>
      <sheetData sheetId="4057">
        <row r="52">
          <cell r="B52" t="str">
            <v>Main Panel</v>
          </cell>
        </row>
      </sheetData>
      <sheetData sheetId="4058">
        <row r="52">
          <cell r="B52" t="str">
            <v>Main Panel</v>
          </cell>
        </row>
      </sheetData>
      <sheetData sheetId="4059">
        <row r="52">
          <cell r="B52" t="str">
            <v>Main Panel</v>
          </cell>
        </row>
      </sheetData>
      <sheetData sheetId="4060">
        <row r="52">
          <cell r="B52" t="str">
            <v>Main Panel</v>
          </cell>
        </row>
      </sheetData>
      <sheetData sheetId="4061">
        <row r="52">
          <cell r="B52" t="str">
            <v>Main Panel</v>
          </cell>
        </row>
      </sheetData>
      <sheetData sheetId="4062">
        <row r="52">
          <cell r="B52" t="str">
            <v>Main Panel</v>
          </cell>
        </row>
      </sheetData>
      <sheetData sheetId="4063">
        <row r="52">
          <cell r="B52" t="str">
            <v>Main Panel</v>
          </cell>
        </row>
      </sheetData>
      <sheetData sheetId="4064">
        <row r="52">
          <cell r="B52" t="str">
            <v>Main Panel</v>
          </cell>
        </row>
      </sheetData>
      <sheetData sheetId="4065">
        <row r="52">
          <cell r="B52" t="str">
            <v>Main Panel</v>
          </cell>
        </row>
      </sheetData>
      <sheetData sheetId="4066">
        <row r="52">
          <cell r="B52" t="str">
            <v>Main Panel</v>
          </cell>
        </row>
      </sheetData>
      <sheetData sheetId="4067">
        <row r="52">
          <cell r="B52" t="str">
            <v>Main Panel</v>
          </cell>
        </row>
      </sheetData>
      <sheetData sheetId="4068">
        <row r="52">
          <cell r="B52" t="str">
            <v>Main Panel</v>
          </cell>
        </row>
      </sheetData>
      <sheetData sheetId="4069">
        <row r="52">
          <cell r="B52" t="str">
            <v>Main Panel</v>
          </cell>
        </row>
      </sheetData>
      <sheetData sheetId="4070">
        <row r="52">
          <cell r="B52" t="str">
            <v>Main Panel</v>
          </cell>
        </row>
      </sheetData>
      <sheetData sheetId="4071">
        <row r="52">
          <cell r="B52" t="str">
            <v>Main Panel</v>
          </cell>
        </row>
      </sheetData>
      <sheetData sheetId="4072">
        <row r="52">
          <cell r="B52" t="str">
            <v>Main Panel</v>
          </cell>
        </row>
      </sheetData>
      <sheetData sheetId="4073">
        <row r="52">
          <cell r="B52" t="str">
            <v>Main Panel</v>
          </cell>
        </row>
      </sheetData>
      <sheetData sheetId="4074">
        <row r="52">
          <cell r="B52" t="str">
            <v>Main Panel</v>
          </cell>
        </row>
      </sheetData>
      <sheetData sheetId="4075">
        <row r="52">
          <cell r="B52" t="str">
            <v>Main Panel</v>
          </cell>
        </row>
      </sheetData>
      <sheetData sheetId="4076">
        <row r="52">
          <cell r="B52" t="str">
            <v>Main Panel</v>
          </cell>
        </row>
      </sheetData>
      <sheetData sheetId="4077">
        <row r="52">
          <cell r="B52" t="str">
            <v>Main Panel</v>
          </cell>
        </row>
      </sheetData>
      <sheetData sheetId="4078">
        <row r="52">
          <cell r="B52" t="str">
            <v>Main Panel</v>
          </cell>
        </row>
      </sheetData>
      <sheetData sheetId="4079">
        <row r="52">
          <cell r="B52" t="str">
            <v>Main Panel</v>
          </cell>
        </row>
      </sheetData>
      <sheetData sheetId="4080">
        <row r="52">
          <cell r="B52" t="str">
            <v>Main Panel</v>
          </cell>
        </row>
      </sheetData>
      <sheetData sheetId="4081">
        <row r="52">
          <cell r="B52" t="str">
            <v>Main Panel</v>
          </cell>
        </row>
      </sheetData>
      <sheetData sheetId="4082">
        <row r="52">
          <cell r="B52" t="str">
            <v>Main Panel</v>
          </cell>
        </row>
      </sheetData>
      <sheetData sheetId="4083">
        <row r="52">
          <cell r="B52" t="str">
            <v>Main Panel</v>
          </cell>
        </row>
      </sheetData>
      <sheetData sheetId="4084">
        <row r="52">
          <cell r="B52" t="str">
            <v>Main Panel</v>
          </cell>
        </row>
      </sheetData>
      <sheetData sheetId="4085">
        <row r="52">
          <cell r="B52" t="str">
            <v>Main Panel</v>
          </cell>
        </row>
      </sheetData>
      <sheetData sheetId="4086">
        <row r="52">
          <cell r="B52" t="str">
            <v>Main Panel</v>
          </cell>
        </row>
      </sheetData>
      <sheetData sheetId="4087">
        <row r="52">
          <cell r="B52" t="str">
            <v>Main Panel</v>
          </cell>
        </row>
      </sheetData>
      <sheetData sheetId="4088">
        <row r="52">
          <cell r="B52" t="str">
            <v>Main Panel</v>
          </cell>
        </row>
      </sheetData>
      <sheetData sheetId="4089">
        <row r="52">
          <cell r="B52" t="str">
            <v>Main Panel</v>
          </cell>
        </row>
      </sheetData>
      <sheetData sheetId="4090">
        <row r="52">
          <cell r="B52" t="str">
            <v>Main Panel</v>
          </cell>
        </row>
      </sheetData>
      <sheetData sheetId="4091">
        <row r="52">
          <cell r="B52" t="str">
            <v>Main Panel</v>
          </cell>
        </row>
      </sheetData>
      <sheetData sheetId="4092">
        <row r="52">
          <cell r="B52" t="str">
            <v>Main Panel</v>
          </cell>
        </row>
      </sheetData>
      <sheetData sheetId="4093">
        <row r="52">
          <cell r="B52" t="str">
            <v>Main Panel</v>
          </cell>
        </row>
      </sheetData>
      <sheetData sheetId="4094">
        <row r="52">
          <cell r="B52" t="str">
            <v>Main Panel</v>
          </cell>
        </row>
      </sheetData>
      <sheetData sheetId="4095">
        <row r="52">
          <cell r="B52" t="str">
            <v>Main Panel</v>
          </cell>
        </row>
      </sheetData>
      <sheetData sheetId="4096">
        <row r="52">
          <cell r="B52" t="str">
            <v>Main Panel</v>
          </cell>
        </row>
      </sheetData>
      <sheetData sheetId="4097">
        <row r="52">
          <cell r="B52" t="str">
            <v>Main Panel</v>
          </cell>
        </row>
      </sheetData>
      <sheetData sheetId="4098" refreshError="1"/>
      <sheetData sheetId="4099">
        <row r="52">
          <cell r="B52" t="str">
            <v>Main Panel</v>
          </cell>
        </row>
      </sheetData>
      <sheetData sheetId="4100">
        <row r="52">
          <cell r="B52" t="str">
            <v>Main Panel</v>
          </cell>
        </row>
      </sheetData>
      <sheetData sheetId="4101" refreshError="1"/>
      <sheetData sheetId="4102" refreshError="1"/>
      <sheetData sheetId="4103" refreshError="1"/>
      <sheetData sheetId="4104" refreshError="1"/>
      <sheetData sheetId="4105" refreshError="1"/>
      <sheetData sheetId="4106" refreshError="1"/>
      <sheetData sheetId="4107" refreshError="1"/>
      <sheetData sheetId="4108" refreshError="1"/>
      <sheetData sheetId="4109" refreshError="1"/>
      <sheetData sheetId="4110" refreshError="1"/>
      <sheetData sheetId="4111" refreshError="1"/>
      <sheetData sheetId="4112" refreshError="1"/>
      <sheetData sheetId="4113" refreshError="1"/>
      <sheetData sheetId="4114" refreshError="1"/>
      <sheetData sheetId="4115" refreshError="1"/>
      <sheetData sheetId="4116" refreshError="1"/>
      <sheetData sheetId="4117" refreshError="1"/>
      <sheetData sheetId="4118" refreshError="1"/>
      <sheetData sheetId="4119" refreshError="1"/>
      <sheetData sheetId="4120" refreshError="1"/>
      <sheetData sheetId="4121" refreshError="1"/>
      <sheetData sheetId="4122" refreshError="1"/>
      <sheetData sheetId="4123" refreshError="1"/>
      <sheetData sheetId="4124" refreshError="1"/>
      <sheetData sheetId="4125" refreshError="1"/>
      <sheetData sheetId="4126" refreshError="1"/>
      <sheetData sheetId="4127" refreshError="1"/>
      <sheetData sheetId="4128" refreshError="1"/>
      <sheetData sheetId="4129" refreshError="1"/>
      <sheetData sheetId="4130" refreshError="1"/>
      <sheetData sheetId="4131" refreshError="1"/>
      <sheetData sheetId="4132" refreshError="1"/>
      <sheetData sheetId="4133" refreshError="1"/>
      <sheetData sheetId="4134" refreshError="1"/>
      <sheetData sheetId="4135" refreshError="1"/>
      <sheetData sheetId="4136"/>
      <sheetData sheetId="4137" refreshError="1"/>
      <sheetData sheetId="4138" refreshError="1"/>
      <sheetData sheetId="4139" refreshError="1"/>
      <sheetData sheetId="4140" refreshError="1"/>
      <sheetData sheetId="4141">
        <row r="52">
          <cell r="B52" t="str">
            <v>Main Panel</v>
          </cell>
        </row>
      </sheetData>
      <sheetData sheetId="4142" refreshError="1"/>
      <sheetData sheetId="4143" refreshError="1"/>
      <sheetData sheetId="4144" refreshError="1"/>
      <sheetData sheetId="4145" refreshError="1"/>
      <sheetData sheetId="4146" refreshError="1"/>
      <sheetData sheetId="4147" refreshError="1"/>
      <sheetData sheetId="4148" refreshError="1"/>
      <sheetData sheetId="4149" refreshError="1"/>
      <sheetData sheetId="4150" refreshError="1"/>
      <sheetData sheetId="4151">
        <row r="52">
          <cell r="B52" t="str">
            <v>Main Panel</v>
          </cell>
        </row>
      </sheetData>
      <sheetData sheetId="4152">
        <row r="52">
          <cell r="B52" t="str">
            <v>Main Panel</v>
          </cell>
        </row>
      </sheetData>
      <sheetData sheetId="4153">
        <row r="52">
          <cell r="B52" t="str">
            <v>Main Panel</v>
          </cell>
        </row>
      </sheetData>
      <sheetData sheetId="4154">
        <row r="52">
          <cell r="B52" t="str">
            <v>Main Panel</v>
          </cell>
        </row>
      </sheetData>
      <sheetData sheetId="4155">
        <row r="52">
          <cell r="B52" t="str">
            <v>Main Panel</v>
          </cell>
        </row>
      </sheetData>
      <sheetData sheetId="4156">
        <row r="52">
          <cell r="B52" t="str">
            <v>Main Panel</v>
          </cell>
        </row>
      </sheetData>
      <sheetData sheetId="4157">
        <row r="52">
          <cell r="B52" t="str">
            <v>Main Panel</v>
          </cell>
        </row>
      </sheetData>
      <sheetData sheetId="4158">
        <row r="52">
          <cell r="B52" t="str">
            <v>Main Panel</v>
          </cell>
        </row>
      </sheetData>
      <sheetData sheetId="4159">
        <row r="52">
          <cell r="B52" t="str">
            <v>Main Panel</v>
          </cell>
        </row>
      </sheetData>
      <sheetData sheetId="4160">
        <row r="52">
          <cell r="B52" t="str">
            <v>Main Panel</v>
          </cell>
        </row>
      </sheetData>
      <sheetData sheetId="4161">
        <row r="52">
          <cell r="B52" t="str">
            <v>Main Panel</v>
          </cell>
        </row>
      </sheetData>
      <sheetData sheetId="4162">
        <row r="52">
          <cell r="B52" t="str">
            <v>Main Panel</v>
          </cell>
        </row>
      </sheetData>
      <sheetData sheetId="4163" refreshError="1"/>
      <sheetData sheetId="4164" refreshError="1"/>
      <sheetData sheetId="4165" refreshError="1"/>
      <sheetData sheetId="4166" refreshError="1"/>
      <sheetData sheetId="4167" refreshError="1"/>
      <sheetData sheetId="4168" refreshError="1"/>
      <sheetData sheetId="4169" refreshError="1"/>
      <sheetData sheetId="4170" refreshError="1"/>
      <sheetData sheetId="4171" refreshError="1"/>
      <sheetData sheetId="4172" refreshError="1"/>
      <sheetData sheetId="4173" refreshError="1"/>
      <sheetData sheetId="4174" refreshError="1"/>
      <sheetData sheetId="4175" refreshError="1"/>
      <sheetData sheetId="4176" refreshError="1"/>
      <sheetData sheetId="4177" refreshError="1"/>
      <sheetData sheetId="4178">
        <row r="52">
          <cell r="B52" t="str">
            <v>Main Panel</v>
          </cell>
        </row>
      </sheetData>
      <sheetData sheetId="4179">
        <row r="52">
          <cell r="B52" t="str">
            <v>Main Panel</v>
          </cell>
        </row>
      </sheetData>
      <sheetData sheetId="4180">
        <row r="52">
          <cell r="B52" t="str">
            <v>Main Panel</v>
          </cell>
        </row>
      </sheetData>
      <sheetData sheetId="4181">
        <row r="52">
          <cell r="B52" t="str">
            <v>Main Panel</v>
          </cell>
        </row>
      </sheetData>
      <sheetData sheetId="4182">
        <row r="52">
          <cell r="B52" t="str">
            <v>Main Panel</v>
          </cell>
        </row>
      </sheetData>
      <sheetData sheetId="4183">
        <row r="52">
          <cell r="B52" t="str">
            <v>Main Panel</v>
          </cell>
        </row>
      </sheetData>
      <sheetData sheetId="4184">
        <row r="52">
          <cell r="B52" t="str">
            <v>Main Panel</v>
          </cell>
        </row>
      </sheetData>
      <sheetData sheetId="4185">
        <row r="52">
          <cell r="B52" t="str">
            <v>Main Panel</v>
          </cell>
        </row>
      </sheetData>
      <sheetData sheetId="4186">
        <row r="52">
          <cell r="B52" t="str">
            <v>Main Panel</v>
          </cell>
        </row>
      </sheetData>
      <sheetData sheetId="4187">
        <row r="52">
          <cell r="B52" t="str">
            <v>Main Panel</v>
          </cell>
        </row>
      </sheetData>
      <sheetData sheetId="4188">
        <row r="52">
          <cell r="B52" t="str">
            <v>Main Panel</v>
          </cell>
        </row>
      </sheetData>
      <sheetData sheetId="4189">
        <row r="52">
          <cell r="B52" t="str">
            <v>Main Panel</v>
          </cell>
        </row>
      </sheetData>
      <sheetData sheetId="4190">
        <row r="52">
          <cell r="B52" t="str">
            <v>Main Panel</v>
          </cell>
        </row>
      </sheetData>
      <sheetData sheetId="4191">
        <row r="52">
          <cell r="B52" t="str">
            <v>Main Panel</v>
          </cell>
        </row>
      </sheetData>
      <sheetData sheetId="4192">
        <row r="52">
          <cell r="B52" t="str">
            <v>Main Panel</v>
          </cell>
        </row>
      </sheetData>
      <sheetData sheetId="4193">
        <row r="52">
          <cell r="B52" t="str">
            <v>Main Panel</v>
          </cell>
        </row>
      </sheetData>
      <sheetData sheetId="4194">
        <row r="52">
          <cell r="B52" t="str">
            <v>Main Panel</v>
          </cell>
        </row>
      </sheetData>
      <sheetData sheetId="4195">
        <row r="52">
          <cell r="B52" t="str">
            <v>Main Panel</v>
          </cell>
        </row>
      </sheetData>
      <sheetData sheetId="4196">
        <row r="52">
          <cell r="B52" t="str">
            <v>Main Panel</v>
          </cell>
        </row>
      </sheetData>
      <sheetData sheetId="4197">
        <row r="52">
          <cell r="B52" t="str">
            <v>Main Panel</v>
          </cell>
        </row>
      </sheetData>
      <sheetData sheetId="4198">
        <row r="52">
          <cell r="B52" t="str">
            <v>Main Panel</v>
          </cell>
        </row>
      </sheetData>
      <sheetData sheetId="4199">
        <row r="52">
          <cell r="B52" t="str">
            <v>Main Panel</v>
          </cell>
        </row>
      </sheetData>
      <sheetData sheetId="4200">
        <row r="52">
          <cell r="B52" t="str">
            <v>Main Panel</v>
          </cell>
        </row>
      </sheetData>
      <sheetData sheetId="4201">
        <row r="52">
          <cell r="B52" t="str">
            <v>Main Panel</v>
          </cell>
        </row>
      </sheetData>
      <sheetData sheetId="4202">
        <row r="52">
          <cell r="B52" t="str">
            <v>Main Panel</v>
          </cell>
        </row>
      </sheetData>
      <sheetData sheetId="4203">
        <row r="52">
          <cell r="B52" t="str">
            <v>Main Panel</v>
          </cell>
        </row>
      </sheetData>
      <sheetData sheetId="4204">
        <row r="52">
          <cell r="B52" t="str">
            <v>Main Panel</v>
          </cell>
        </row>
      </sheetData>
      <sheetData sheetId="4205">
        <row r="52">
          <cell r="B52" t="str">
            <v>Main Panel</v>
          </cell>
        </row>
      </sheetData>
      <sheetData sheetId="4206">
        <row r="52">
          <cell r="B52" t="str">
            <v>Main Panel</v>
          </cell>
        </row>
      </sheetData>
      <sheetData sheetId="4207">
        <row r="52">
          <cell r="B52" t="str">
            <v>Main Panel</v>
          </cell>
        </row>
      </sheetData>
      <sheetData sheetId="4208">
        <row r="52">
          <cell r="B52" t="str">
            <v>Main Panel</v>
          </cell>
        </row>
      </sheetData>
      <sheetData sheetId="4209">
        <row r="52">
          <cell r="B52" t="str">
            <v>Main Panel</v>
          </cell>
        </row>
      </sheetData>
      <sheetData sheetId="4210">
        <row r="52">
          <cell r="B52" t="str">
            <v>Main Panel</v>
          </cell>
        </row>
      </sheetData>
      <sheetData sheetId="4211">
        <row r="52">
          <cell r="B52" t="str">
            <v>Main Panel</v>
          </cell>
        </row>
      </sheetData>
      <sheetData sheetId="4212">
        <row r="52">
          <cell r="B52" t="str">
            <v>Main Panel</v>
          </cell>
        </row>
      </sheetData>
      <sheetData sheetId="4213">
        <row r="52">
          <cell r="B52" t="str">
            <v>Main Panel</v>
          </cell>
        </row>
      </sheetData>
      <sheetData sheetId="4214">
        <row r="52">
          <cell r="B52" t="str">
            <v>Main Panel</v>
          </cell>
        </row>
      </sheetData>
      <sheetData sheetId="4215">
        <row r="52">
          <cell r="B52" t="str">
            <v>Main Panel</v>
          </cell>
        </row>
      </sheetData>
      <sheetData sheetId="4216">
        <row r="52">
          <cell r="B52" t="str">
            <v>Main Panel</v>
          </cell>
        </row>
      </sheetData>
      <sheetData sheetId="4217">
        <row r="52">
          <cell r="B52" t="str">
            <v>Main Panel</v>
          </cell>
        </row>
      </sheetData>
      <sheetData sheetId="4218">
        <row r="52">
          <cell r="B52" t="str">
            <v>Main Panel</v>
          </cell>
        </row>
      </sheetData>
      <sheetData sheetId="4219">
        <row r="52">
          <cell r="B52" t="str">
            <v>Main Panel</v>
          </cell>
        </row>
      </sheetData>
      <sheetData sheetId="4220">
        <row r="52">
          <cell r="B52" t="str">
            <v>Main Panel</v>
          </cell>
        </row>
      </sheetData>
      <sheetData sheetId="4221">
        <row r="52">
          <cell r="B52" t="str">
            <v>Main Panel</v>
          </cell>
        </row>
      </sheetData>
      <sheetData sheetId="4222">
        <row r="52">
          <cell r="B52" t="str">
            <v>Main Panel</v>
          </cell>
        </row>
      </sheetData>
      <sheetData sheetId="4223">
        <row r="52">
          <cell r="B52" t="str">
            <v>Main Panel</v>
          </cell>
        </row>
      </sheetData>
      <sheetData sheetId="4224">
        <row r="52">
          <cell r="B52" t="str">
            <v>Main Panel</v>
          </cell>
        </row>
      </sheetData>
      <sheetData sheetId="4225">
        <row r="52">
          <cell r="B52" t="str">
            <v>Main Panel</v>
          </cell>
        </row>
      </sheetData>
      <sheetData sheetId="4226">
        <row r="52">
          <cell r="B52" t="str">
            <v>Main Panel</v>
          </cell>
        </row>
      </sheetData>
      <sheetData sheetId="4227">
        <row r="52">
          <cell r="B52" t="str">
            <v>Main Panel</v>
          </cell>
        </row>
      </sheetData>
      <sheetData sheetId="4228">
        <row r="52">
          <cell r="B52" t="str">
            <v>Main Panel</v>
          </cell>
        </row>
      </sheetData>
      <sheetData sheetId="4229">
        <row r="52">
          <cell r="B52" t="str">
            <v>Main Panel</v>
          </cell>
        </row>
      </sheetData>
      <sheetData sheetId="4230">
        <row r="52">
          <cell r="B52" t="str">
            <v>Main Panel</v>
          </cell>
        </row>
      </sheetData>
      <sheetData sheetId="4231">
        <row r="52">
          <cell r="B52" t="str">
            <v>Main Panel</v>
          </cell>
        </row>
      </sheetData>
      <sheetData sheetId="4232">
        <row r="52">
          <cell r="B52" t="str">
            <v>Main Panel</v>
          </cell>
        </row>
      </sheetData>
      <sheetData sheetId="4233">
        <row r="52">
          <cell r="B52" t="str">
            <v>Main Panel</v>
          </cell>
        </row>
      </sheetData>
      <sheetData sheetId="4234">
        <row r="52">
          <cell r="B52" t="str">
            <v>Main Panel</v>
          </cell>
        </row>
      </sheetData>
      <sheetData sheetId="4235">
        <row r="52">
          <cell r="B52" t="str">
            <v>Main Panel</v>
          </cell>
        </row>
      </sheetData>
      <sheetData sheetId="4236">
        <row r="52">
          <cell r="B52" t="str">
            <v>Main Panel</v>
          </cell>
        </row>
      </sheetData>
      <sheetData sheetId="4237">
        <row r="52">
          <cell r="B52" t="str">
            <v>Main Panel</v>
          </cell>
        </row>
      </sheetData>
      <sheetData sheetId="4238">
        <row r="52">
          <cell r="B52" t="str">
            <v>Main Panel</v>
          </cell>
        </row>
      </sheetData>
      <sheetData sheetId="4239">
        <row r="52">
          <cell r="B52" t="str">
            <v>Main Panel</v>
          </cell>
        </row>
      </sheetData>
      <sheetData sheetId="4240">
        <row r="52">
          <cell r="B52" t="str">
            <v>Main Panel</v>
          </cell>
        </row>
      </sheetData>
      <sheetData sheetId="4241">
        <row r="52">
          <cell r="B52" t="str">
            <v>Main Panel</v>
          </cell>
        </row>
      </sheetData>
      <sheetData sheetId="4242">
        <row r="52">
          <cell r="B52" t="str">
            <v>Main Panel</v>
          </cell>
        </row>
      </sheetData>
      <sheetData sheetId="4243">
        <row r="52">
          <cell r="B52" t="str">
            <v>Main Panel</v>
          </cell>
        </row>
      </sheetData>
      <sheetData sheetId="4244">
        <row r="52">
          <cell r="B52" t="str">
            <v>Main Panel</v>
          </cell>
        </row>
      </sheetData>
      <sheetData sheetId="4245">
        <row r="52">
          <cell r="B52" t="str">
            <v>Main Panel</v>
          </cell>
        </row>
      </sheetData>
      <sheetData sheetId="4246">
        <row r="52">
          <cell r="B52" t="str">
            <v>Main Panel</v>
          </cell>
        </row>
      </sheetData>
      <sheetData sheetId="4247">
        <row r="52">
          <cell r="B52" t="str">
            <v>Main Panel</v>
          </cell>
        </row>
      </sheetData>
      <sheetData sheetId="4248">
        <row r="52">
          <cell r="B52" t="str">
            <v>Main Panel</v>
          </cell>
        </row>
      </sheetData>
      <sheetData sheetId="4249" refreshError="1"/>
      <sheetData sheetId="4250">
        <row r="52">
          <cell r="B52" t="str">
            <v>Main Panel</v>
          </cell>
        </row>
      </sheetData>
      <sheetData sheetId="4251" refreshError="1"/>
      <sheetData sheetId="4252">
        <row r="52">
          <cell r="B52" t="str">
            <v>Main Panel</v>
          </cell>
        </row>
      </sheetData>
      <sheetData sheetId="4253">
        <row r="52">
          <cell r="B52" t="str">
            <v>Main Panel</v>
          </cell>
        </row>
      </sheetData>
      <sheetData sheetId="4254">
        <row r="52">
          <cell r="B52" t="str">
            <v>Main Panel</v>
          </cell>
        </row>
      </sheetData>
      <sheetData sheetId="4255">
        <row r="52">
          <cell r="B52" t="str">
            <v>Main Panel</v>
          </cell>
        </row>
      </sheetData>
      <sheetData sheetId="4256">
        <row r="52">
          <cell r="B52" t="str">
            <v>Main Panel</v>
          </cell>
        </row>
      </sheetData>
      <sheetData sheetId="4257">
        <row r="52">
          <cell r="B52" t="str">
            <v>Main Panel</v>
          </cell>
        </row>
      </sheetData>
      <sheetData sheetId="4258">
        <row r="52">
          <cell r="B52" t="str">
            <v>Main Panel</v>
          </cell>
        </row>
      </sheetData>
      <sheetData sheetId="4259" refreshError="1"/>
      <sheetData sheetId="4260" refreshError="1"/>
      <sheetData sheetId="4261" refreshError="1"/>
      <sheetData sheetId="4262" refreshError="1"/>
      <sheetData sheetId="4263" refreshError="1"/>
      <sheetData sheetId="4264" refreshError="1"/>
      <sheetData sheetId="4265" refreshError="1"/>
      <sheetData sheetId="4266" refreshError="1"/>
      <sheetData sheetId="4267" refreshError="1"/>
      <sheetData sheetId="4268" refreshError="1"/>
      <sheetData sheetId="4269" refreshError="1"/>
      <sheetData sheetId="4270" refreshError="1"/>
      <sheetData sheetId="4271" refreshError="1"/>
      <sheetData sheetId="4272" refreshError="1"/>
      <sheetData sheetId="4273" refreshError="1"/>
      <sheetData sheetId="4274" refreshError="1"/>
      <sheetData sheetId="4275" refreshError="1"/>
      <sheetData sheetId="4276" refreshError="1"/>
      <sheetData sheetId="4277" refreshError="1"/>
      <sheetData sheetId="4278" refreshError="1"/>
      <sheetData sheetId="4279" refreshError="1"/>
      <sheetData sheetId="4280" refreshError="1"/>
      <sheetData sheetId="4281" refreshError="1"/>
      <sheetData sheetId="4282" refreshError="1"/>
      <sheetData sheetId="4283" refreshError="1"/>
      <sheetData sheetId="4284" refreshError="1"/>
      <sheetData sheetId="4285" refreshError="1"/>
      <sheetData sheetId="4286" refreshError="1"/>
      <sheetData sheetId="4287" refreshError="1"/>
      <sheetData sheetId="4288" refreshError="1"/>
      <sheetData sheetId="4289" refreshError="1"/>
      <sheetData sheetId="4290" refreshError="1"/>
      <sheetData sheetId="4291" refreshError="1"/>
      <sheetData sheetId="4292" refreshError="1"/>
      <sheetData sheetId="4293" refreshError="1"/>
      <sheetData sheetId="4294" refreshError="1"/>
      <sheetData sheetId="4295" refreshError="1"/>
      <sheetData sheetId="4296" refreshError="1"/>
      <sheetData sheetId="4297" refreshError="1"/>
      <sheetData sheetId="4298" refreshError="1"/>
      <sheetData sheetId="4299" refreshError="1"/>
      <sheetData sheetId="4300" refreshError="1"/>
      <sheetData sheetId="4301" refreshError="1"/>
      <sheetData sheetId="4302" refreshError="1"/>
      <sheetData sheetId="4303" refreshError="1"/>
      <sheetData sheetId="4304" refreshError="1"/>
      <sheetData sheetId="4305" refreshError="1"/>
      <sheetData sheetId="4306" refreshError="1"/>
      <sheetData sheetId="4307" refreshError="1"/>
      <sheetData sheetId="4308" refreshError="1"/>
      <sheetData sheetId="4309" refreshError="1"/>
      <sheetData sheetId="4310" refreshError="1"/>
      <sheetData sheetId="4311" refreshError="1"/>
      <sheetData sheetId="4312" refreshError="1"/>
      <sheetData sheetId="4313" refreshError="1"/>
      <sheetData sheetId="4314" refreshError="1"/>
      <sheetData sheetId="4315" refreshError="1"/>
      <sheetData sheetId="4316" refreshError="1"/>
      <sheetData sheetId="4317" refreshError="1"/>
      <sheetData sheetId="4318" refreshError="1"/>
      <sheetData sheetId="4319" refreshError="1"/>
      <sheetData sheetId="4320" refreshError="1"/>
      <sheetData sheetId="4321" refreshError="1"/>
      <sheetData sheetId="4322" refreshError="1"/>
      <sheetData sheetId="4323" refreshError="1"/>
      <sheetData sheetId="4324" refreshError="1"/>
      <sheetData sheetId="4325" refreshError="1"/>
      <sheetData sheetId="4326" refreshError="1"/>
      <sheetData sheetId="4327" refreshError="1"/>
      <sheetData sheetId="4328" refreshError="1"/>
      <sheetData sheetId="4329" refreshError="1"/>
      <sheetData sheetId="4330" refreshError="1"/>
      <sheetData sheetId="4331" refreshError="1"/>
      <sheetData sheetId="4332" refreshError="1"/>
      <sheetData sheetId="4333" refreshError="1"/>
      <sheetData sheetId="4334" refreshError="1"/>
      <sheetData sheetId="4335" refreshError="1"/>
      <sheetData sheetId="4336" refreshError="1"/>
      <sheetData sheetId="4337" refreshError="1"/>
      <sheetData sheetId="4338" refreshError="1"/>
      <sheetData sheetId="4339" refreshError="1"/>
      <sheetData sheetId="434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6pave"/>
      <sheetName val="F7hp900"/>
      <sheetName val="F7hp600"/>
      <sheetName val="F7slb3m"/>
      <sheetName val="F7slb4m"/>
      <sheetName val="F8rate"/>
      <sheetName val="Sheet2"/>
      <sheetName val="CDdata"/>
      <sheetName val="Sheet1"/>
      <sheetName val="lead-st"/>
      <sheetName val="rdamdata"/>
      <sheetName val="leads"/>
      <sheetName val="v"/>
      <sheetName val="r"/>
      <sheetName val="HDPE"/>
      <sheetName val="pvc_basic"/>
      <sheetName val="Lead"/>
      <sheetName val="wh"/>
      <sheetName val="DATA_PRG"/>
      <sheetName val="Labour"/>
      <sheetName val="Material"/>
      <sheetName val="Plant &amp;  Machinery"/>
      <sheetName val="GEN-ABS Del"/>
      <sheetName val="Rates SSR 2008-09"/>
      <sheetName val="m"/>
      <sheetName val="mlead"/>
      <sheetName val="MRATES"/>
      <sheetName val="Cover"/>
      <sheetName val="BALAN1"/>
      <sheetName val="Voucher"/>
      <sheetName val="FORM7"/>
      <sheetName val="DI"/>
      <sheetName val="pvc"/>
      <sheetName val="abs road"/>
      <sheetName val="DATA"/>
      <sheetName val="mas_hab"/>
      <sheetName val="Staff Acco."/>
      <sheetName val="RMR"/>
      <sheetName val="BHANDUP"/>
      <sheetName val="Plant_&amp;__Machinery"/>
      <sheetName val="GEN-ABS_Del"/>
      <sheetName val="Rates_SSR_2008-09"/>
      <sheetName val=" Doors-Window (2)"/>
      <sheetName val="Rates"/>
      <sheetName val="BTR"/>
      <sheetName val="Road data"/>
      <sheetName val="coverpage"/>
      <sheetName val="R_Det"/>
      <sheetName val="TS memo"/>
      <sheetName val="GF SB Ok "/>
      <sheetName val="DATA-BASE"/>
      <sheetName val="DATA-ABSTRACT"/>
      <sheetName val="ewst"/>
      <sheetName val="DATA-2005-06"/>
      <sheetName val="civ data"/>
      <sheetName val="PRECAST lightconc-II"/>
      <sheetName val="m1"/>
      <sheetName val="not req 3"/>
      <sheetName val="C-data"/>
      <sheetName val="hdpe weights"/>
      <sheetName val="PVC weights"/>
      <sheetName val="index"/>
      <sheetName val="GT DUMP"/>
      <sheetName val="sancdump"/>
      <sheetName val="Sub -  Analysis"/>
      <sheetName val="Labour rates"/>
      <sheetName val="Lead statement ss5"/>
      <sheetName val="CABLE DATA"/>
      <sheetName val="Lead statement"/>
      <sheetName val="ONLINE DUMP"/>
      <sheetName val="pv cement"/>
      <sheetName val="POL"/>
      <sheetName val="PH RATE"/>
      <sheetName val="hdpe_basic"/>
    </sheetNames>
    <sheetDataSet>
      <sheetData sheetId="0">
        <row r="1">
          <cell r="JB1">
            <v>0</v>
          </cell>
        </row>
      </sheetData>
      <sheetData sheetId="1"/>
      <sheetData sheetId="2"/>
      <sheetData sheetId="3" refreshError="1"/>
      <sheetData sheetId="4"/>
      <sheetData sheetId="5"/>
      <sheetData sheetId="6"/>
      <sheetData sheetId="7" refreshError="1"/>
      <sheetData sheetId="8" refreshError="1">
        <row r="2">
          <cell r="W2" t="str">
            <v>KM</v>
          </cell>
          <cell r="X2" t="str">
            <v>Metal</v>
          </cell>
          <cell r="Y2" t="str">
            <v>Gravel, Sand, earth</v>
          </cell>
        </row>
        <row r="3">
          <cell r="W3">
            <v>0.5</v>
          </cell>
          <cell r="X3">
            <v>64</v>
          </cell>
          <cell r="Y3">
            <v>56</v>
          </cell>
        </row>
        <row r="4">
          <cell r="W4">
            <v>1</v>
          </cell>
          <cell r="X4">
            <v>67</v>
          </cell>
          <cell r="Y4">
            <v>58</v>
          </cell>
        </row>
        <row r="5">
          <cell r="W5">
            <v>2</v>
          </cell>
          <cell r="X5">
            <v>69</v>
          </cell>
          <cell r="Y5">
            <v>61</v>
          </cell>
        </row>
        <row r="6">
          <cell r="W6">
            <v>3</v>
          </cell>
          <cell r="X6">
            <v>72</v>
          </cell>
          <cell r="Y6">
            <v>64</v>
          </cell>
        </row>
        <row r="7">
          <cell r="W7">
            <v>4</v>
          </cell>
          <cell r="X7">
            <v>75</v>
          </cell>
          <cell r="Y7">
            <v>67</v>
          </cell>
        </row>
        <row r="8">
          <cell r="W8">
            <v>5</v>
          </cell>
          <cell r="X8">
            <v>78</v>
          </cell>
          <cell r="Y8">
            <v>70</v>
          </cell>
        </row>
        <row r="9">
          <cell r="W9">
            <v>6</v>
          </cell>
          <cell r="X9">
            <v>82</v>
          </cell>
          <cell r="Y9">
            <v>72</v>
          </cell>
        </row>
        <row r="10">
          <cell r="W10">
            <v>7</v>
          </cell>
          <cell r="X10">
            <v>84</v>
          </cell>
          <cell r="Y10">
            <v>76</v>
          </cell>
        </row>
        <row r="11">
          <cell r="W11">
            <v>8</v>
          </cell>
          <cell r="X11">
            <v>86</v>
          </cell>
          <cell r="Y11">
            <v>79</v>
          </cell>
        </row>
        <row r="12">
          <cell r="W12">
            <v>9</v>
          </cell>
          <cell r="X12">
            <v>90</v>
          </cell>
          <cell r="Y12">
            <v>82</v>
          </cell>
        </row>
        <row r="13">
          <cell r="W13">
            <v>10</v>
          </cell>
          <cell r="X13">
            <v>92</v>
          </cell>
          <cell r="Y13">
            <v>85</v>
          </cell>
        </row>
        <row r="14">
          <cell r="W14">
            <v>11</v>
          </cell>
          <cell r="X14">
            <v>95</v>
          </cell>
          <cell r="Y14">
            <v>89</v>
          </cell>
        </row>
        <row r="15">
          <cell r="W15">
            <v>12</v>
          </cell>
          <cell r="X15">
            <v>99</v>
          </cell>
          <cell r="Y15">
            <v>91</v>
          </cell>
        </row>
        <row r="16">
          <cell r="W16">
            <v>13</v>
          </cell>
          <cell r="X16">
            <v>102</v>
          </cell>
          <cell r="Y16">
            <v>94</v>
          </cell>
        </row>
        <row r="17">
          <cell r="W17">
            <v>14</v>
          </cell>
          <cell r="X17">
            <v>105</v>
          </cell>
          <cell r="Y17">
            <v>97</v>
          </cell>
        </row>
        <row r="18">
          <cell r="W18">
            <v>15</v>
          </cell>
          <cell r="X18">
            <v>107</v>
          </cell>
          <cell r="Y18">
            <v>100</v>
          </cell>
        </row>
        <row r="19">
          <cell r="W19">
            <v>16</v>
          </cell>
          <cell r="X19">
            <v>110</v>
          </cell>
          <cell r="Y19">
            <v>102</v>
          </cell>
        </row>
        <row r="20">
          <cell r="W20">
            <v>17</v>
          </cell>
          <cell r="X20">
            <v>113</v>
          </cell>
          <cell r="Y20">
            <v>106</v>
          </cell>
        </row>
        <row r="21">
          <cell r="W21">
            <v>18</v>
          </cell>
          <cell r="X21">
            <v>116</v>
          </cell>
          <cell r="Y21">
            <v>109</v>
          </cell>
        </row>
        <row r="22">
          <cell r="W22">
            <v>19</v>
          </cell>
          <cell r="X22">
            <v>118</v>
          </cell>
          <cell r="Y22">
            <v>112</v>
          </cell>
        </row>
        <row r="23">
          <cell r="W23">
            <v>20</v>
          </cell>
          <cell r="X23">
            <v>122</v>
          </cell>
          <cell r="Y23">
            <v>115</v>
          </cell>
        </row>
        <row r="24">
          <cell r="W24">
            <v>21</v>
          </cell>
          <cell r="X24">
            <v>125</v>
          </cell>
          <cell r="Y24">
            <v>117.3</v>
          </cell>
        </row>
        <row r="25">
          <cell r="W25">
            <v>22</v>
          </cell>
          <cell r="X25">
            <v>128</v>
          </cell>
          <cell r="Y25">
            <v>119.6</v>
          </cell>
        </row>
        <row r="26">
          <cell r="W26">
            <v>23</v>
          </cell>
          <cell r="X26">
            <v>131</v>
          </cell>
          <cell r="Y26">
            <v>121.9</v>
          </cell>
        </row>
        <row r="27">
          <cell r="W27">
            <v>24</v>
          </cell>
          <cell r="X27">
            <v>134</v>
          </cell>
          <cell r="Y27">
            <v>124.2</v>
          </cell>
        </row>
        <row r="28">
          <cell r="W28">
            <v>25</v>
          </cell>
          <cell r="X28">
            <v>137</v>
          </cell>
          <cell r="Y28">
            <v>126.5</v>
          </cell>
        </row>
        <row r="29">
          <cell r="W29">
            <v>26</v>
          </cell>
          <cell r="X29">
            <v>140</v>
          </cell>
          <cell r="Y29">
            <v>128.80000000000001</v>
          </cell>
        </row>
        <row r="30">
          <cell r="W30">
            <v>27</v>
          </cell>
          <cell r="X30">
            <v>143</v>
          </cell>
          <cell r="Y30">
            <v>131.1</v>
          </cell>
        </row>
        <row r="31">
          <cell r="W31">
            <v>28</v>
          </cell>
          <cell r="X31">
            <v>146</v>
          </cell>
          <cell r="Y31">
            <v>133.4</v>
          </cell>
        </row>
        <row r="32">
          <cell r="W32">
            <v>29</v>
          </cell>
          <cell r="X32">
            <v>149</v>
          </cell>
          <cell r="Y32">
            <v>135.69999999999999</v>
          </cell>
        </row>
        <row r="33">
          <cell r="W33">
            <v>30</v>
          </cell>
          <cell r="X33">
            <v>152</v>
          </cell>
          <cell r="Y33">
            <v>138</v>
          </cell>
        </row>
        <row r="34">
          <cell r="W34">
            <v>31</v>
          </cell>
          <cell r="X34">
            <v>155</v>
          </cell>
          <cell r="Y34">
            <v>140.30000000000001</v>
          </cell>
        </row>
        <row r="35">
          <cell r="W35">
            <v>32</v>
          </cell>
          <cell r="X35">
            <v>158</v>
          </cell>
          <cell r="Y35">
            <v>142.6</v>
          </cell>
        </row>
        <row r="36">
          <cell r="W36">
            <v>33</v>
          </cell>
          <cell r="X36">
            <v>161</v>
          </cell>
          <cell r="Y36">
            <v>144.9</v>
          </cell>
        </row>
        <row r="37">
          <cell r="W37">
            <v>34</v>
          </cell>
          <cell r="X37">
            <v>164</v>
          </cell>
          <cell r="Y37">
            <v>147.19999999999999</v>
          </cell>
        </row>
        <row r="38">
          <cell r="W38">
            <v>35</v>
          </cell>
          <cell r="X38">
            <v>167</v>
          </cell>
          <cell r="Y38">
            <v>149.5</v>
          </cell>
        </row>
        <row r="39">
          <cell r="W39">
            <v>36</v>
          </cell>
          <cell r="X39">
            <v>170</v>
          </cell>
          <cell r="Y39">
            <v>151.80000000000001</v>
          </cell>
        </row>
        <row r="40">
          <cell r="W40">
            <v>37</v>
          </cell>
          <cell r="X40">
            <v>173</v>
          </cell>
          <cell r="Y40">
            <v>154.1</v>
          </cell>
        </row>
        <row r="41">
          <cell r="W41">
            <v>38</v>
          </cell>
          <cell r="X41">
            <v>176</v>
          </cell>
          <cell r="Y41">
            <v>156.4</v>
          </cell>
        </row>
        <row r="42">
          <cell r="W42">
            <v>39</v>
          </cell>
          <cell r="X42">
            <v>179</v>
          </cell>
          <cell r="Y42">
            <v>158.69999999999999</v>
          </cell>
        </row>
        <row r="43">
          <cell r="W43">
            <v>40</v>
          </cell>
          <cell r="X43">
            <v>182</v>
          </cell>
          <cell r="Y43">
            <v>161</v>
          </cell>
        </row>
        <row r="44">
          <cell r="W44">
            <v>41</v>
          </cell>
          <cell r="X44">
            <v>185</v>
          </cell>
          <cell r="Y44">
            <v>163.30000000000001</v>
          </cell>
        </row>
        <row r="45">
          <cell r="W45">
            <v>42</v>
          </cell>
          <cell r="X45">
            <v>188</v>
          </cell>
          <cell r="Y45">
            <v>165.6</v>
          </cell>
        </row>
        <row r="46">
          <cell r="W46">
            <v>43</v>
          </cell>
          <cell r="X46">
            <v>191</v>
          </cell>
          <cell r="Y46">
            <v>167.9</v>
          </cell>
        </row>
        <row r="47">
          <cell r="W47">
            <v>44</v>
          </cell>
          <cell r="X47">
            <v>194</v>
          </cell>
          <cell r="Y47">
            <v>170.2</v>
          </cell>
        </row>
        <row r="48">
          <cell r="W48">
            <v>45</v>
          </cell>
          <cell r="X48">
            <v>197</v>
          </cell>
          <cell r="Y48">
            <v>172.5</v>
          </cell>
        </row>
        <row r="49">
          <cell r="W49">
            <v>46</v>
          </cell>
          <cell r="X49">
            <v>200</v>
          </cell>
          <cell r="Y49">
            <v>174.8</v>
          </cell>
        </row>
        <row r="50">
          <cell r="W50">
            <v>47</v>
          </cell>
          <cell r="X50">
            <v>203</v>
          </cell>
          <cell r="Y50">
            <v>177.1</v>
          </cell>
        </row>
        <row r="51">
          <cell r="W51">
            <v>48</v>
          </cell>
          <cell r="X51">
            <v>206</v>
          </cell>
          <cell r="Y51">
            <v>179.4</v>
          </cell>
        </row>
        <row r="52">
          <cell r="W52">
            <v>49</v>
          </cell>
          <cell r="X52">
            <v>209</v>
          </cell>
          <cell r="Y52">
            <v>181.7</v>
          </cell>
        </row>
        <row r="53">
          <cell r="W53">
            <v>50</v>
          </cell>
          <cell r="X53">
            <v>212</v>
          </cell>
          <cell r="Y53">
            <v>184</v>
          </cell>
        </row>
        <row r="54">
          <cell r="W54">
            <v>51</v>
          </cell>
          <cell r="X54">
            <v>214.8</v>
          </cell>
          <cell r="Y54">
            <v>186.3</v>
          </cell>
        </row>
        <row r="55">
          <cell r="W55">
            <v>52</v>
          </cell>
          <cell r="X55">
            <v>217.6</v>
          </cell>
          <cell r="Y55">
            <v>188.6</v>
          </cell>
        </row>
        <row r="56">
          <cell r="W56">
            <v>53</v>
          </cell>
          <cell r="X56">
            <v>220.4</v>
          </cell>
          <cell r="Y56">
            <v>190.9</v>
          </cell>
        </row>
        <row r="57">
          <cell r="W57">
            <v>54</v>
          </cell>
          <cell r="X57">
            <v>223.2</v>
          </cell>
          <cell r="Y57">
            <v>193.2</v>
          </cell>
        </row>
        <row r="58">
          <cell r="W58">
            <v>55</v>
          </cell>
          <cell r="X58">
            <v>226</v>
          </cell>
          <cell r="Y58">
            <v>195.5</v>
          </cell>
        </row>
        <row r="59">
          <cell r="W59">
            <v>56</v>
          </cell>
          <cell r="X59">
            <v>228.8</v>
          </cell>
          <cell r="Y59">
            <v>197.8</v>
          </cell>
        </row>
        <row r="60">
          <cell r="W60">
            <v>57</v>
          </cell>
          <cell r="X60">
            <v>231.6</v>
          </cell>
          <cell r="Y60">
            <v>200.1</v>
          </cell>
        </row>
        <row r="61">
          <cell r="W61">
            <v>58</v>
          </cell>
          <cell r="X61">
            <v>234.4</v>
          </cell>
          <cell r="Y61">
            <v>202.4</v>
          </cell>
        </row>
        <row r="62">
          <cell r="W62">
            <v>59</v>
          </cell>
          <cell r="X62">
            <v>237.2</v>
          </cell>
          <cell r="Y62">
            <v>204.7</v>
          </cell>
        </row>
        <row r="63">
          <cell r="W63">
            <v>60</v>
          </cell>
          <cell r="X63">
            <v>240</v>
          </cell>
          <cell r="Y63">
            <v>207</v>
          </cell>
        </row>
        <row r="64">
          <cell r="W64">
            <v>61</v>
          </cell>
          <cell r="X64">
            <v>242.8</v>
          </cell>
          <cell r="Y64">
            <v>209.3</v>
          </cell>
        </row>
        <row r="65">
          <cell r="W65">
            <v>62</v>
          </cell>
          <cell r="X65">
            <v>245.6</v>
          </cell>
          <cell r="Y65">
            <v>211.6</v>
          </cell>
        </row>
        <row r="66">
          <cell r="W66">
            <v>63</v>
          </cell>
          <cell r="X66">
            <v>248.4</v>
          </cell>
          <cell r="Y66">
            <v>213.9</v>
          </cell>
        </row>
        <row r="67">
          <cell r="W67">
            <v>64</v>
          </cell>
          <cell r="X67">
            <v>251.2</v>
          </cell>
          <cell r="Y67">
            <v>216.2</v>
          </cell>
        </row>
        <row r="68">
          <cell r="W68">
            <v>65</v>
          </cell>
          <cell r="X68">
            <v>254</v>
          </cell>
          <cell r="Y68">
            <v>218.5</v>
          </cell>
        </row>
        <row r="69">
          <cell r="W69">
            <v>66</v>
          </cell>
          <cell r="X69">
            <v>256.8</v>
          </cell>
          <cell r="Y69">
            <v>220.8</v>
          </cell>
        </row>
        <row r="70">
          <cell r="W70">
            <v>67</v>
          </cell>
          <cell r="X70">
            <v>259.60000000000002</v>
          </cell>
          <cell r="Y70">
            <v>223.1</v>
          </cell>
        </row>
        <row r="71">
          <cell r="W71">
            <v>68</v>
          </cell>
          <cell r="X71">
            <v>262.39999999999998</v>
          </cell>
          <cell r="Y71">
            <v>225.4</v>
          </cell>
        </row>
        <row r="72">
          <cell r="W72">
            <v>69</v>
          </cell>
          <cell r="X72">
            <v>265.2</v>
          </cell>
          <cell r="Y72">
            <v>227.7</v>
          </cell>
        </row>
        <row r="73">
          <cell r="W73">
            <v>70</v>
          </cell>
          <cell r="X73">
            <v>268</v>
          </cell>
          <cell r="Y73">
            <v>230</v>
          </cell>
        </row>
        <row r="74">
          <cell r="W74">
            <v>71</v>
          </cell>
          <cell r="X74">
            <v>270.8</v>
          </cell>
          <cell r="Y74">
            <v>232.3</v>
          </cell>
        </row>
        <row r="75">
          <cell r="W75">
            <v>72</v>
          </cell>
          <cell r="X75">
            <v>273.60000000000002</v>
          </cell>
          <cell r="Y75">
            <v>234.6</v>
          </cell>
        </row>
        <row r="76">
          <cell r="W76">
            <v>73</v>
          </cell>
          <cell r="X76">
            <v>276.39999999999998</v>
          </cell>
          <cell r="Y76">
            <v>236.9</v>
          </cell>
        </row>
        <row r="77">
          <cell r="W77">
            <v>74</v>
          </cell>
          <cell r="X77">
            <v>279.2</v>
          </cell>
          <cell r="Y77">
            <v>239.2</v>
          </cell>
        </row>
        <row r="78">
          <cell r="W78">
            <v>75</v>
          </cell>
          <cell r="X78">
            <v>282</v>
          </cell>
          <cell r="Y78">
            <v>241.5</v>
          </cell>
        </row>
        <row r="79">
          <cell r="W79">
            <v>76</v>
          </cell>
          <cell r="X79">
            <v>284.8</v>
          </cell>
          <cell r="Y79">
            <v>243.8</v>
          </cell>
        </row>
        <row r="80">
          <cell r="W80">
            <v>77</v>
          </cell>
          <cell r="X80">
            <v>287.60000000000002</v>
          </cell>
          <cell r="Y80">
            <v>246.1</v>
          </cell>
        </row>
        <row r="81">
          <cell r="W81">
            <v>78</v>
          </cell>
          <cell r="X81">
            <v>290.39999999999998</v>
          </cell>
          <cell r="Y81">
            <v>248.4</v>
          </cell>
        </row>
        <row r="82">
          <cell r="W82">
            <v>79</v>
          </cell>
          <cell r="X82">
            <v>293.2</v>
          </cell>
          <cell r="Y82">
            <v>250.7</v>
          </cell>
        </row>
        <row r="83">
          <cell r="W83">
            <v>80</v>
          </cell>
          <cell r="X83">
            <v>296</v>
          </cell>
          <cell r="Y83">
            <v>253</v>
          </cell>
        </row>
        <row r="84">
          <cell r="W84">
            <v>81</v>
          </cell>
          <cell r="X84">
            <v>298.8</v>
          </cell>
          <cell r="Y84">
            <v>255.3</v>
          </cell>
        </row>
        <row r="85">
          <cell r="W85">
            <v>82</v>
          </cell>
          <cell r="X85">
            <v>301.60000000000002</v>
          </cell>
          <cell r="Y85">
            <v>257.60000000000002</v>
          </cell>
        </row>
        <row r="86">
          <cell r="W86">
            <v>83</v>
          </cell>
          <cell r="X86">
            <v>304.39999999999998</v>
          </cell>
          <cell r="Y86">
            <v>259.89999999999998</v>
          </cell>
        </row>
        <row r="87">
          <cell r="W87">
            <v>84</v>
          </cell>
          <cell r="X87">
            <v>307.2</v>
          </cell>
          <cell r="Y87">
            <v>262.2</v>
          </cell>
        </row>
        <row r="88">
          <cell r="W88">
            <v>85</v>
          </cell>
          <cell r="X88">
            <v>310</v>
          </cell>
          <cell r="Y88">
            <v>264.5</v>
          </cell>
        </row>
        <row r="89">
          <cell r="W89">
            <v>86</v>
          </cell>
          <cell r="X89">
            <v>312.8</v>
          </cell>
          <cell r="Y89">
            <v>266.8</v>
          </cell>
        </row>
        <row r="90">
          <cell r="W90">
            <v>87</v>
          </cell>
          <cell r="X90">
            <v>315.60000000000002</v>
          </cell>
          <cell r="Y90">
            <v>269.10000000000002</v>
          </cell>
        </row>
        <row r="91">
          <cell r="W91">
            <v>88</v>
          </cell>
          <cell r="X91">
            <v>318.39999999999998</v>
          </cell>
          <cell r="Y91">
            <v>271.39999999999998</v>
          </cell>
        </row>
        <row r="92">
          <cell r="W92">
            <v>89</v>
          </cell>
          <cell r="X92">
            <v>321.2</v>
          </cell>
          <cell r="Y92">
            <v>273.7</v>
          </cell>
        </row>
        <row r="93">
          <cell r="W93">
            <v>90</v>
          </cell>
          <cell r="X93">
            <v>324</v>
          </cell>
          <cell r="Y93">
            <v>276</v>
          </cell>
        </row>
        <row r="94">
          <cell r="W94">
            <v>91</v>
          </cell>
          <cell r="X94">
            <v>326.8</v>
          </cell>
          <cell r="Y94">
            <v>278.3</v>
          </cell>
        </row>
        <row r="95">
          <cell r="W95">
            <v>92</v>
          </cell>
          <cell r="X95">
            <v>329.6</v>
          </cell>
          <cell r="Y95">
            <v>280.60000000000002</v>
          </cell>
        </row>
        <row r="96">
          <cell r="W96">
            <v>93</v>
          </cell>
          <cell r="X96">
            <v>332.4</v>
          </cell>
          <cell r="Y96">
            <v>282.89999999999998</v>
          </cell>
        </row>
        <row r="97">
          <cell r="W97">
            <v>94</v>
          </cell>
          <cell r="X97">
            <v>335.2</v>
          </cell>
          <cell r="Y97">
            <v>285.2</v>
          </cell>
        </row>
        <row r="98">
          <cell r="W98">
            <v>95</v>
          </cell>
          <cell r="X98">
            <v>338</v>
          </cell>
          <cell r="Y98">
            <v>287.5</v>
          </cell>
        </row>
        <row r="99">
          <cell r="W99">
            <v>96</v>
          </cell>
          <cell r="X99">
            <v>340.8</v>
          </cell>
          <cell r="Y99">
            <v>289.8</v>
          </cell>
        </row>
        <row r="100">
          <cell r="W100">
            <v>97</v>
          </cell>
          <cell r="X100">
            <v>343.6</v>
          </cell>
          <cell r="Y100">
            <v>292.10000000000002</v>
          </cell>
        </row>
        <row r="101">
          <cell r="W101">
            <v>98</v>
          </cell>
          <cell r="X101">
            <v>346.4</v>
          </cell>
          <cell r="Y101">
            <v>294.39999999999998</v>
          </cell>
        </row>
        <row r="102">
          <cell r="W102">
            <v>99</v>
          </cell>
          <cell r="X102">
            <v>349.2</v>
          </cell>
          <cell r="Y102">
            <v>296.7</v>
          </cell>
        </row>
        <row r="103">
          <cell r="W103">
            <v>100</v>
          </cell>
          <cell r="X103">
            <v>352</v>
          </cell>
          <cell r="Y103">
            <v>299</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
      <sheetName val="TS Memo"/>
      <sheetName val="Sp Report"/>
      <sheetName val="note"/>
      <sheetName val="BTR"/>
      <sheetName val="mlead"/>
      <sheetName val="lead"/>
      <sheetName val="RMR"/>
      <sheetName val="CD Data (Morth)"/>
      <sheetName val="Rd Det Est"/>
      <sheetName val="Rd abs Est"/>
      <sheetName val="HP Det est"/>
      <sheetName val="HP Abs Est"/>
      <sheetName val="CBR"/>
      <sheetName val="Gen Abs"/>
      <sheetName val="DATA_PRG"/>
      <sheetName val="DATA"/>
      <sheetName val="leads"/>
      <sheetName val="Rates-May-14"/>
    </sheetNames>
    <sheetDataSet>
      <sheetData sheetId="0"/>
      <sheetData sheetId="1"/>
      <sheetData sheetId="2">
        <row r="27">
          <cell r="E27" t="str">
            <v>VIJAYAWADA</v>
          </cell>
        </row>
        <row r="28">
          <cell r="E28" t="str">
            <v>VIJAYAWADA</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Ret wall"/>
      <sheetName val="Road data"/>
      <sheetName val="BTR"/>
      <sheetName val="RMR"/>
      <sheetName val="certificates"/>
      <sheetName val="mlead"/>
      <sheetName val="Cover"/>
      <sheetName val="SPT vs PHI"/>
      <sheetName val="Input"/>
      <sheetName val="Lead stateme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8">
          <cell r="C8">
            <v>75</v>
          </cell>
        </row>
        <row r="18">
          <cell r="C18">
            <v>113.5</v>
          </cell>
        </row>
        <row r="23">
          <cell r="D23">
            <v>146.6</v>
          </cell>
        </row>
        <row r="44">
          <cell r="D44">
            <v>226.9</v>
          </cell>
        </row>
      </sheetData>
      <sheetData sheetId="16" refreshError="1"/>
      <sheetData sheetId="17" refreshError="1"/>
      <sheetData sheetId="18" refreshError="1"/>
      <sheetData sheetId="19"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Line_Est"/>
      <sheetName val="certificates"/>
      <sheetName val="coverpage"/>
      <sheetName val="TS memo"/>
      <sheetName val="Spn report"/>
      <sheetName val="BTR"/>
      <sheetName val="RMR"/>
      <sheetName val="Road data"/>
      <sheetName val="R_Det"/>
      <sheetName val="abs road"/>
      <sheetName val="Abs CD"/>
      <sheetName val="2R 800"/>
      <sheetName val="Gen abs"/>
      <sheetName val="mlea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1">
          <cell r="C11">
            <v>86.4</v>
          </cell>
        </row>
        <row r="73">
          <cell r="D73">
            <v>326.20000000000005</v>
          </cell>
        </row>
      </sheetData>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Gen abs"/>
      <sheetName val="Spn report"/>
      <sheetName val="abs road"/>
      <sheetName val="HP abs"/>
      <sheetName val="HP det"/>
      <sheetName val="R_Det"/>
      <sheetName val="BTR"/>
      <sheetName val="RMR"/>
      <sheetName val="Road data"/>
      <sheetName val="certificates"/>
      <sheetName val="Line"/>
      <sheetName val="ECV"/>
      <sheetName val="Material_Rates"/>
      <sheetName val="mlead"/>
      <sheetName val="TS_memo"/>
      <sheetName val="Gen_abs"/>
      <sheetName val="Spn_report"/>
      <sheetName val="abs_road"/>
      <sheetName val="HP_abs"/>
      <sheetName val="HP_det"/>
      <sheetName val="Road_data"/>
      <sheetName val="Cover"/>
      <sheetName val="MRATES"/>
      <sheetName val="Specification"/>
      <sheetName val="detls"/>
      <sheetName val="Sheet1"/>
      <sheetName val="Data"/>
      <sheetName val="final abstract"/>
      <sheetName val="Lead statement"/>
      <sheetName val="Bitumen trunk"/>
      <sheetName val="Feeder"/>
      <sheetName val="R99 etc"/>
      <sheetName val="Trunk unpaved"/>
      <sheetName val="HDPE"/>
      <sheetName val="pvc_basic"/>
      <sheetName val="SSR 2010-11 Rates"/>
      <sheetName val="Material"/>
      <sheetName val="Works"/>
      <sheetName val="General"/>
      <sheetName val="wh_data"/>
      <sheetName val="wh_data_R"/>
      <sheetName val="CPHEEO"/>
      <sheetName val="input"/>
      <sheetName val="rdamdata"/>
      <sheetName val="Plant &amp;  Machinery"/>
      <sheetName val="Estimate "/>
      <sheetName val="DATA-2005-06"/>
      <sheetName val="col-reinft1"/>
      <sheetName val="labour"/>
      <sheetName val="Rates"/>
      <sheetName val="upa"/>
      <sheetName val="COLUMN"/>
      <sheetName val="data existing_do not delete"/>
      <sheetName val="Analysis"/>
      <sheetName val="Elect."/>
      <sheetName val="office"/>
      <sheetName val="Lab"/>
      <sheetName val="Material&amp;equipment"/>
      <sheetName val="SPT vs PHI"/>
      <sheetName val="SSR 2014-15 Rates"/>
      <sheetName val="Data_Base"/>
      <sheetName val="m"/>
      <sheetName val="habs-list"/>
      <sheetName val="nodes"/>
      <sheetName val="Sheet2"/>
      <sheetName val="lead-st"/>
      <sheetName val="Lead"/>
      <sheetName val="r"/>
      <sheetName val="l"/>
      <sheetName val="Sheet5"/>
      <sheetName val="DATA_PRG"/>
      <sheetName val="civ data"/>
      <sheetName val="segments-details"/>
      <sheetName val="int-Dia-hdpe"/>
      <sheetName val="int-Dia-pvc"/>
      <sheetName val="sup dat"/>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 sheetId="9" refreshError="1">
        <row r="48">
          <cell r="I48">
            <v>470</v>
          </cell>
        </row>
      </sheetData>
      <sheetData sheetId="10" refreshError="1"/>
      <sheetData sheetId="11" refreshError="1">
        <row r="31">
          <cell r="D31">
            <v>20</v>
          </cell>
        </row>
      </sheetData>
      <sheetData sheetId="12" refreshError="1">
        <row r="7">
          <cell r="C7" t="str">
            <v>Forming embankment with Side earth by mechanical means upto SDR including pre-watering of soil , removal of top soil, excavation of soils , depositing the soils on the embankment, spreading soil, breaking clods, sectioning , grading and consolidation with</v>
          </cell>
        </row>
        <row r="32">
          <cell r="C32" t="str">
            <v>Forming embankment with borrowed useful earth from outside road boundary by mechanical means upto SDR with all leads and lifts including pre-watering of soil at borrow area, removal of top soil, excavation of soils at borrowed area, conveyance of soil, de</v>
          </cell>
        </row>
        <row r="60">
          <cell r="C60" t="str">
            <v>Construction of Granular sub-base by providing   HBG material confirming to Grading - III of MoRT&amp;H Table 400-2 including cost,  seigniorage charges and conveyance of all materials to work site and spreading in uniform layers with motor grader or by appro</v>
          </cell>
        </row>
        <row r="84">
          <cell r="C84" t="str">
            <v xml:space="preserve">Scarifying the existing granular  surface   to a depth of 50 mm by  Manual means including all labour charges etc., complete as per MoRT&amp;H (4th Revision) Specn. No.305.4.3  for finished item of work.  </v>
          </cell>
        </row>
        <row r="99">
          <cell r="C99" t="str">
            <v>Providing, Laying, Spreading for a compacted thickness of 75 mm, using  stone aggregates of Grade - II - H.B.G. ( IRC ) Metal (Machine crushed metal for 22.40mm and below) as per Table 400-7&amp;9 of MoRT&amp;H Specification 404 of 4th revision for Water Bound Ma</v>
          </cell>
        </row>
        <row r="123">
          <cell r="C123" t="str">
            <v>Providing, Laying, Spreading for a compacted thickness of 75 mm, using  stone aggregates of Grade - III - H.B.G. ( IRC ) Metal  (Machine crushed metal for 22.40mm and below) as per Table 400-7&amp; 9 of MoRT&amp;H Specification 404 of 4th revision for Water Bound</v>
          </cell>
        </row>
        <row r="174">
          <cell r="C174" t="str">
            <v>Providing and laying surface dressing  in single coat using 6 mm nominal size IRC HBG machine crushed stone aggregates @ 0.004 cum / sqm on a layer of bitumen binder of   60/70 grade @ 0.75 kg / sqm including cost, seigniorage and conveyance of all materi</v>
          </cell>
        </row>
        <row r="200">
          <cell r="C200" t="str">
            <v xml:space="preserve">Providing and applying tack coat with bitumen Emulsion (Medium settting) (Bulk) using Emulsion pressure distributor at the rate of 0.20 kgs per sqm on the prepared bituminous/granular surface cleaned with mechanical broom for finished item of work as per </v>
          </cell>
        </row>
        <row r="220">
          <cell r="C220" t="str">
            <v>Providing , laying of close graded premix surfacing material ( Mixed seal surfacing) of 20 mm thickness by  hot mix plant  using hard blasted granite crushed aggregates of  13.2mm to 0.09mm (Type 'B')  as per table 500-26 of specification 512 of MoRT&amp;H (4</v>
          </cell>
        </row>
        <row r="249">
          <cell r="C249" t="str">
            <v>Construction of Gravel shoulders  including cost,  seigniorage charges and conveyance of all materials to work site and spreading in uniform layers by approved means,  on prepared surface  and compacting with vibratory roller to achieve the desired densit</v>
          </cell>
        </row>
        <row r="316">
          <cell r="C316" t="str">
            <v>Earthwork excavation in soils upto SDR  by mechanical means for foundations of structures as per drawing and technical specification including setting out, construction of shoring and bracing, removal of stumps and other deleterious matter, dressing sides</v>
          </cell>
        </row>
        <row r="336">
          <cell r="C336" t="str">
            <v>Providing  first class bedding with Granular material below the pipes of  Hume pipe culverts suitably compacted / rammed including cost, seigniorage and conveyance of materials to site etc.,  complete as per drawing and MoRT&amp;H Specification  2900 ( 4th Re</v>
          </cell>
        </row>
        <row r="354">
          <cell r="K354">
            <v>367</v>
          </cell>
        </row>
        <row r="356">
          <cell r="C356" t="str">
            <v>Providing Vibrated Cement Concrete (1:3:6) mix using 40mm size HBG crushed stone aggregate and fine aggregate conforming to table 1000-2 of MoRT&amp;H including cost, seigniorage conveyance of all materials to site and labour charges, centering, machine mixin</v>
          </cell>
        </row>
        <row r="404">
          <cell r="C404" t="str">
            <v>Providing, laying Reinforced cement concrete Hume pipes of 600mm/800mm/1000mm Dia., NP-3 class for pipe culverts  including cost and conveyance of Pipes etc., complete and Labour charges for laying, jointing of 600mm/800mm/1000mm dia. R.C.C Hume pipes  in</v>
          </cell>
        </row>
        <row r="451">
          <cell r="C451" t="str">
            <v>Filling in between body walls  with gravel including cost ,conveyance and  seigniorage of all materials to site etc., complete  as per   Clause 710.1.4 of IRC : 78and as per  MoRT&amp;H Specification No. 2200 &amp; 2907 (4th Revision) and as per Drawing and techn</v>
          </cell>
        </row>
        <row r="559">
          <cell r="C559" t="str">
            <v>Vibrated reinforced cement concrete M 20 grade  using  20mm &amp; 10mm  HBG crushed stone aggregate (Coarse aggregate conforming to table 1000-1 and fine aggregate conforming to table 1000-2) including cost, seigniorage conveyance of all materials to site and</v>
          </cell>
        </row>
      </sheetData>
      <sheetData sheetId="13" refreshError="1"/>
      <sheetData sheetId="14" refreshError="1"/>
      <sheetData sheetId="15"/>
      <sheetData sheetId="16" refreshError="1"/>
      <sheetData sheetId="17" refreshError="1"/>
      <sheetData sheetId="18" refreshError="1"/>
      <sheetData sheetId="19" refreshError="1"/>
      <sheetData sheetId="20" refreshError="1"/>
      <sheetData sheetId="21"/>
      <sheetData sheetId="22"/>
      <sheetData sheetId="23"/>
      <sheetData sheetId="24">
        <row r="7">
          <cell r="C7" t="str">
            <v>Forming embankment with Side earth by mechanical means upto SDR including pre-watering of soil , removal of top soil, excavation of soils , depositing the soils on the embankment, spreading soil, breaking clods, sectioning , grading and consolidation with</v>
          </cell>
        </row>
      </sheetData>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Internal roads"/>
      <sheetName val="Truss Data"/>
      <sheetName val="Truss Data (2)"/>
      <sheetName val="C.page"/>
      <sheetName val="C.page (2)"/>
      <sheetName val="Water supp (2)"/>
      <sheetName val="Compound wall"/>
      <sheetName val="Shops"/>
      <sheetName val="E.O"/>
      <sheetName val="Toilets"/>
      <sheetName val="Data"/>
      <sheetName val="Roads"/>
      <sheetName val="Lead statement"/>
      <sheetName val="Conveyance ch"/>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2">
          <cell r="P12">
            <v>1540.08</v>
          </cell>
        </row>
      </sheetData>
      <sheetData sheetId="14"/>
      <sheetData sheetId="15"/>
      <sheetData sheetId="16"/>
      <sheetData sheetId="17"/>
      <sheetData sheetId="18"/>
      <sheetData sheetId="19"/>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
      <sheetName val="C.page  (2)"/>
      <sheetName val="C.page  (3)"/>
      <sheetName val="C.page  (4)"/>
      <sheetName val="C.page  (5)"/>
      <sheetName val="Truss Data (2)"/>
      <sheetName val="Truss Data"/>
      <sheetName val="Coverd shed"/>
      <sheetName val="Varandah"/>
      <sheetName val="Structures"/>
      <sheetName val="Water supp"/>
      <sheetName val="Structures (2)"/>
      <sheetName val="CC"/>
      <sheetName val="CC (N)"/>
      <sheetName val="Data"/>
      <sheetName val="Lead statement"/>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Internal roads"/>
      <sheetName val="Truss Data"/>
      <sheetName val="Truss Data (2)"/>
      <sheetName val="C.page"/>
      <sheetName val="C.page (2)"/>
      <sheetName val="Water supp (2)"/>
      <sheetName val="Compound wall"/>
      <sheetName val="Shops"/>
      <sheetName val="E.O"/>
      <sheetName val="Toilets"/>
      <sheetName val="Data"/>
      <sheetName val="Roads"/>
      <sheetName val="Lead statement"/>
      <sheetName val="Conveyance ch"/>
      <sheetName val="SSR 2010-11 Rates"/>
      <sheetName val="Hire charges"/>
      <sheetName val="centering"/>
      <sheetName val="40KL-250KL Estimate &amp; data"/>
      <sheetName val="CI specials for OHSR"/>
      <sheetName val="Usage"/>
      <sheetName val="Common "/>
      <sheetName val="Gener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2">
          <cell r="P12">
            <v>1540.08</v>
          </cell>
        </row>
        <row r="13">
          <cell r="P13">
            <v>1110.08</v>
          </cell>
        </row>
      </sheetData>
      <sheetData sheetId="14"/>
      <sheetData sheetId="15"/>
      <sheetData sheetId="16"/>
      <sheetData sheetId="17"/>
      <sheetData sheetId="18"/>
      <sheetData sheetId="19"/>
      <sheetData sheetId="20" refreshError="1"/>
      <sheetData sheetId="21" refreshError="1"/>
      <sheetData sheetId="22"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Akoli"/>
      <sheetName val="Annex-C"/>
      <sheetName val="ES-akoli"/>
      <sheetName val="abs-akoli"/>
      <sheetName val="abs (2)akoli"/>
      <sheetName val="est-Akoli"/>
      <sheetName val="Cd nam"/>
      <sheetName val="cd namnoor 1"/>
      <sheetName val="sub-1"/>
      <sheetName val="sub-2"/>
      <sheetName val="sub-3"/>
      <sheetName val="sub-4"/>
      <sheetName val="ewcal (2)-akoli"/>
      <sheetName val="ewcal-akoli"/>
      <sheetName val="cover-Akoli"/>
      <sheetName val="Ann-Korta"/>
      <sheetName val="cover-korta"/>
      <sheetName val="Culvert-3"/>
      <sheetName val="Culvert-(2)"/>
      <sheetName val="Culvert-1"/>
      <sheetName val="abs (2)ko"/>
      <sheetName val="abs-korta"/>
      <sheetName val="est-korta"/>
      <sheetName val="ES-korta"/>
      <sheetName val="ewcal-korta (2)"/>
      <sheetName val="ewcal-korta"/>
      <sheetName val="Lead"/>
      <sheetName val="data"/>
      <sheetName val="abs_(2)akoli"/>
      <sheetName val="Cd_nam"/>
      <sheetName val="cd_namnoor_1"/>
      <sheetName val="ewcal_(2)-akoli"/>
      <sheetName val="abs_(2)ko"/>
      <sheetName val="ewcal-korta_(2)"/>
      <sheetName val="Data.F8.BTR"/>
      <sheetName val="abs_(2)akoli1"/>
      <sheetName val="Cd_nam1"/>
      <sheetName val="cd_namnoor_11"/>
      <sheetName val="ewcal_(2)-akoli1"/>
      <sheetName val="abs_(2)ko1"/>
      <sheetName val="ewcal-korta_(2)1"/>
      <sheetName val="Data_F8_BTR"/>
      <sheetName val="HDPE"/>
      <sheetName val="DI"/>
      <sheetName val="pvc"/>
      <sheetName val="pvc_basic"/>
      <sheetName val="hdpe_basic"/>
      <sheetName val="r"/>
      <sheetName val="segments-details"/>
      <sheetName val="int-Dia-hdpe"/>
      <sheetName val="habs-list"/>
      <sheetName val="int-Dia-pvc"/>
      <sheetName val="Common "/>
      <sheetName val="Work_sheet"/>
      <sheetName val="t_prsr"/>
      <sheetName val="id"/>
      <sheetName val="GN_ST_10"/>
      <sheetName val="GN-ST-10"/>
      <sheetName val="data existing_do not delete"/>
      <sheetName val="Usage"/>
      <sheetName val="General"/>
      <sheetName val="Cover"/>
      <sheetName val="MRATES"/>
      <sheetName val="DATA-BASE"/>
      <sheetName val="DATA-ABSTRACT"/>
      <sheetName val="coverpage"/>
      <sheetName val="Road data"/>
      <sheetName val="leads"/>
      <sheetName val="maya"/>
      <sheetName val="Sheet1"/>
      <sheetName val="rdamdata"/>
      <sheetName val="lead-st"/>
      <sheetName val="GF SB Ok "/>
      <sheetName val="Specification report"/>
      <sheetName val="Compound wall  Ok"/>
      <sheetName val="Bitumen trunk"/>
      <sheetName val="Feeder"/>
      <sheetName val="R99 etc"/>
      <sheetName val="Trunk unpaved"/>
      <sheetName val="Material"/>
      <sheetName val="Works"/>
      <sheetName val="RMR"/>
      <sheetName val="Class IV Qtr. Ele"/>
      <sheetName val="Lead statement"/>
      <sheetName val="Levels"/>
      <sheetName val="BWSCPlt"/>
      <sheetName val="CI"/>
      <sheetName val="G.R.P"/>
      <sheetName val="PSC REVISED"/>
      <sheetName val="Sheet1 (2)"/>
      <sheetName val="m"/>
      <sheetName val="Analy_7-10"/>
      <sheetName val="DataInput"/>
      <sheetName val="DataInput-1"/>
      <sheetName val="DI Rate Analysis"/>
      <sheetName val="Lead statement ss5"/>
      <sheetName val="cover-Akoly"/>
      <sheetName val="cover-oorta"/>
      <sheetName val="ewcal-korti_(2)1"/>
      <sheetName val="int-Diá-pvc"/>
      <sheetName val="SUMP1420KL@HW"/>
      <sheetName val="Sheet2"/>
      <sheetName val="DATA_PRG"/>
      <sheetName val="sg-clay(d)"/>
      <sheetName val="Main sheet"/>
      <sheetName val="HDPE-pipe-rates"/>
      <sheetName val="pvc-pipe-rates"/>
      <sheetName val="stone"/>
      <sheetName val="m1"/>
      <sheetName val="v"/>
      <sheetName val="Rate"/>
      <sheetName val="Design"/>
      <sheetName val="Process"/>
      <sheetName val="MRMECADAMoad data"/>
      <sheetName val="R_Det"/>
      <sheetName val="abs_(2)akoli2"/>
      <sheetName val="Cd_nam2"/>
      <sheetName val="cd_namnoor_12"/>
      <sheetName val="ewcal_(2)-akoli2"/>
      <sheetName val="abs_(2)ko2"/>
      <sheetName val="ewcal-korta_(2)2"/>
      <sheetName val="Data_F8_BTR1"/>
      <sheetName val="Common_"/>
      <sheetName val="data_existing_do_not_delete"/>
      <sheetName val="ABS"/>
      <sheetName val="p&amp;m"/>
      <sheetName val="Boq (Main Building)"/>
      <sheetName val="ewst"/>
      <sheetName val="PRECAST lightconc-II"/>
      <sheetName val="Convey"/>
      <sheetName val="Labour"/>
      <sheetName val="Plant &amp;  Machinery"/>
      <sheetName val="MRoad data"/>
      <sheetName val="Design of two-way slab"/>
      <sheetName val="zone-8"/>
      <sheetName val="MHNO_LEV"/>
      <sheetName val="Data rough"/>
      <sheetName val="Main"/>
      <sheetName val="dlvoid"/>
      <sheetName val="slab"/>
      <sheetName val="Staff Acco."/>
      <sheetName val="C-data"/>
      <sheetName val="Rates"/>
      <sheetName val="Road_data"/>
      <sheetName val="abs_(2)akoli3"/>
      <sheetName val="Cd_nam3"/>
      <sheetName val="cd_namnoor_13"/>
      <sheetName val="ewcal_(2)-akoli3"/>
      <sheetName val="abs_(2)ko3"/>
      <sheetName val="ewcal-korta_(2)3"/>
      <sheetName val="Data_F8_BTR2"/>
      <sheetName val="data_existing_do_not_delete1"/>
      <sheetName val="Road_data1"/>
      <sheetName val="Common_1"/>
      <sheetName val="BTR"/>
      <sheetName val="GenAbst"/>
      <sheetName val="Av.G Level"/>
      <sheetName val="Sheet9"/>
      <sheetName val="Data-ELSR"/>
      <sheetName val=" Data -Valves"/>
      <sheetName val="sch"/>
      <sheetName val="Lookup"/>
      <sheetName val="Abs PMRL"/>
      <sheetName val="pop"/>
      <sheetName val="Rates SSR 2008-09"/>
      <sheetName val="moments-table(tri)"/>
      <sheetName val="HS 30.04.2015.Final"/>
      <sheetName val="nodes"/>
      <sheetName val="int-Dia"/>
      <sheetName val="JAWAHAR-hyd-original"/>
      <sheetName val="detls"/>
      <sheetName val="pumping main"/>
      <sheetName val="hdpe weights"/>
      <sheetName val="PVC weights"/>
      <sheetName val=" data sheet "/>
      <sheetName val="HS 1"/>
      <sheetName val="0000000000000"/>
      <sheetName val="HPs HPs"/>
      <sheetName val="ssr-rates"/>
      <sheetName val="hdpe_rates"/>
      <sheetName val="hdpe_wt-r"/>
      <sheetName val="pvc-rates"/>
      <sheetName val="index"/>
      <sheetName val="DATA-2005-06"/>
      <sheetName val="51"/>
      <sheetName val="mlead"/>
      <sheetName val="PUMP_DATA"/>
      <sheetName val="water-hammar-strenght"/>
      <sheetName val="wh_data"/>
      <sheetName val="wh_data_R"/>
      <sheetName val="CPHEEO"/>
      <sheetName val="input"/>
      <sheetName val="TBAL9697 -group wise  sdpl"/>
      <sheetName val="RAFT"/>
      <sheetName val="scour depth"/>
      <sheetName val="Boq"/>
      <sheetName val="Road data-TDR"/>
      <sheetName val="Summary"/>
      <sheetName val="joinery data"/>
      <sheetName val="abs road"/>
      <sheetName val="BS8007"/>
      <sheetName val="LOCAL RATES"/>
      <sheetName val="GM&amp;PM WE1 EST"/>
      <sheetName val="BWSCP"/>
      <sheetName val="Detailed"/>
      <sheetName val="AV_GRP ms bwsc"/>
      <sheetName val="Sheet3"/>
      <sheetName val="Master data"/>
      <sheetName val="TCS_Schedule (2)"/>
      <sheetName val="GF_SB_Ok_"/>
      <sheetName val="Specification_report"/>
      <sheetName val="Compound_wall__Ok"/>
      <sheetName val="Bitumen_trunk"/>
      <sheetName val="R99_etc"/>
      <sheetName val="Trunk_unpaved"/>
      <sheetName val="Class_IV_Qtr__Ele"/>
      <sheetName val="Lead_statement"/>
      <sheetName val="G_R_P"/>
      <sheetName val="PSC_REVISED"/>
      <sheetName val="Sheet1_(2)"/>
      <sheetName val="Lead_statement_ss5"/>
      <sheetName val="DI_Rate_Analysis"/>
      <sheetName val="MRMECADAMoad_data"/>
      <sheetName val="Main_sheet"/>
      <sheetName val="zone-2"/>
      <sheetName val="Valves"/>
      <sheetName val="MS Rates"/>
      <sheetName val="boredetails"/>
      <sheetName val="Challan"/>
      <sheetName val="dump"/>
      <sheetName val="ultmom"/>
      <sheetName val="CC Road"/>
      <sheetName val="MTC-estimate"/>
      <sheetName val="ESTIMATE"/>
      <sheetName val="Masonry"/>
      <sheetName val="sup dat"/>
      <sheetName val="nandipet intra"/>
      <sheetName val="hdpe-rates"/>
      <sheetName val="Quarry"/>
      <sheetName val="Line"/>
      <sheetName val="CRUST"/>
      <sheetName val="QDTS"/>
      <sheetName val="C.D.Abs.Est."/>
      <sheetName val="CS "/>
      <sheetName val="_5wgdhabfinal00_01"/>
      <sheetName val="Z1_DATA"/>
      <sheetName val="PM&amp;GM"/>
      <sheetName val="AV-PVC"/>
      <sheetName val="DI gate-DI"/>
      <sheetName val="DIgate_PVC "/>
      <sheetName val="wh"/>
      <sheetName val="CPI"/>
      <sheetName val="WPI C"/>
      <sheetName val="WPI all"/>
      <sheetName val="WPI HM"/>
      <sheetName val="WPI S"/>
      <sheetName val="SSR 2014-15 Rates"/>
      <sheetName val="Data_Base"/>
      <sheetName val="Factory_rates"/>
      <sheetName val="Specification"/>
      <sheetName val="road est"/>
      <sheetName val="LIST"/>
      <sheetName val="Mp-team 1"/>
      <sheetName val="Bridge Data 2005-06"/>
      <sheetName val="Road Detail Est."/>
      <sheetName val="Road"/>
      <sheetName val="title"/>
      <sheetName val="pier design"/>
      <sheetName val="Rate Analysi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ertificates"/>
      <sheetName val="Cover"/>
      <sheetName val="Sp. Report"/>
      <sheetName val="TSmemo"/>
      <sheetName val="BTR"/>
      <sheetName val="RMR"/>
      <sheetName val="Rd.Data"/>
      <sheetName val="C.D.Data (Morth)"/>
      <sheetName val="Rd.Det.Est"/>
      <sheetName val="Gen.Abs."/>
      <sheetName val="Rd.abs.Est"/>
      <sheetName val="Abs_p_04"/>
      <sheetName val="Abs.p_01"/>
      <sheetName val="Abs.cc"/>
      <sheetName val="Abs_ret"/>
      <sheetName val="Abs_vent&amp;pipe"/>
      <sheetName val="Abs_slab"/>
      <sheetName val="Abs_box"/>
      <sheetName val="Det. 1Rx800"/>
      <sheetName val="Det. 2Rx800"/>
      <sheetName val="Det. CC"/>
      <sheetName val="CD_DET_PIPE_1R"/>
      <sheetName val="Slab det est"/>
      <sheetName val="CD_DET_1CELL_BOX"/>
      <sheetName val="CD_DET_4CELL_BOX"/>
      <sheetName val="CBR"/>
      <sheetName val="mlead"/>
      <sheetName val="Leads"/>
      <sheetName val="rdamdata"/>
      <sheetName val="DATA"/>
      <sheetName val="DetEst"/>
      <sheetName val="coverpage"/>
      <sheetName val="Road data"/>
      <sheetName val="MRATES"/>
      <sheetName val="Lead statement"/>
      <sheetName val="r"/>
      <sheetName val="EDWise"/>
      <sheetName val="Labour"/>
      <sheetName val="Material"/>
      <sheetName val="Plant &amp;  Machinery"/>
      <sheetName val="Drains Est"/>
      <sheetName val="Rd.Est"/>
      <sheetName val="abs road"/>
      <sheetName val="maya"/>
      <sheetName val="RMR "/>
      <sheetName val="Road data "/>
      <sheetName val="Abutment"/>
      <sheetName val="Sketch"/>
      <sheetName val="MRoad data"/>
      <sheetName val="Abs_CD_2"/>
      <sheetName val="road est"/>
      <sheetName val="ECV"/>
      <sheetName val="Road Detail Est."/>
      <sheetName val="R_Det"/>
      <sheetName val="C-data"/>
      <sheetName val="Basicrates"/>
      <sheetName val="Input"/>
      <sheetName val="Lead"/>
      <sheetName val="Masonry"/>
      <sheetName val="GEN_abstrct"/>
      <sheetName val="Data (2)"/>
    </sheetNames>
    <sheetDataSet>
      <sheetData sheetId="0"/>
      <sheetData sheetId="1"/>
      <sheetData sheetId="2"/>
      <sheetData sheetId="3" refreshError="1">
        <row r="8">
          <cell r="C8" t="str">
            <v xml:space="preserve">Improvements to  Madhavaram-Kamsalipalem Road from Km 0/0 to 4/8 in West Godavari District </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leads"/>
      <sheetName val="ssr-rates"/>
      <sheetName val="rdamdata"/>
      <sheetName val="0000000000000"/>
      <sheetName val="pvc"/>
      <sheetName val="HDPE"/>
      <sheetName val="DI"/>
      <sheetName val="Lead statement"/>
      <sheetName val="DATA"/>
      <sheetName val="census91"/>
      <sheetName val="maya"/>
      <sheetName val="C-data"/>
      <sheetName val="RMR"/>
      <sheetName val="MRATES"/>
      <sheetName val="stone"/>
      <sheetName val="Road data"/>
      <sheetName val="Nspt-smp-final-ORIGINAL"/>
      <sheetName val="Labour"/>
      <sheetName val="Lead"/>
      <sheetName val="DATA_PRG"/>
      <sheetName val="GF SB Ok "/>
      <sheetName val="Levels"/>
      <sheetName val="HDPE-pipe-rates"/>
      <sheetName val="pvc-pipe-rates"/>
      <sheetName val="Material"/>
      <sheetName val="Plant &amp;  Machinery"/>
      <sheetName val="BTR"/>
      <sheetName val="DES"/>
      <sheetName val="COVER"/>
      <sheetName val="HP PIPE  DATA"/>
      <sheetName val="SLAB  DATA"/>
      <sheetName val="m"/>
      <sheetName val="MRoad data"/>
      <sheetName val="AV-HDPE"/>
      <sheetName val="Di_gate-HDPE"/>
      <sheetName val="mlead"/>
      <sheetName val="splmidata"/>
      <sheetName val="ppraodata"/>
      <sheetName val="CONST"/>
      <sheetName val="Estimate "/>
      <sheetName val="EDWise"/>
      <sheetName val="BHANDUP"/>
      <sheetName val="PRECAST lightconc-II"/>
      <sheetName val="data existing_do not delete"/>
      <sheetName val="Sheet3"/>
      <sheetName val="Quarry"/>
      <sheetName val="Line"/>
      <sheetName val="CRUST"/>
      <sheetName val="QDTS"/>
      <sheetName val="Rates"/>
      <sheetName val="Sheet2"/>
      <sheetName val="Common "/>
      <sheetName val="final abstract"/>
      <sheetName val="Rate Analysis"/>
      <sheetName val="Basicrates"/>
      <sheetName val="discount"/>
      <sheetName val="mas_hab"/>
      <sheetName val="BLK3"/>
      <sheetName val="BLK2"/>
      <sheetName val="radar"/>
      <sheetName val="E &amp; R"/>
      <sheetName val="hdpe_basic"/>
      <sheetName val="pvc_basic"/>
      <sheetName val="bom"/>
      <sheetName val="SPT vs PHI"/>
      <sheetName val=" data sheet "/>
      <sheetName val="DATA-BASE"/>
      <sheetName val="DATA-ABSTRACT"/>
      <sheetName val="sand"/>
      <sheetName val="clvrt_data"/>
      <sheetName val="wh_data_R"/>
      <sheetName val="wh_data"/>
      <sheetName val="CPHEEO"/>
      <sheetName val="input"/>
      <sheetName val="hdpe weights"/>
      <sheetName val="PVC weights"/>
      <sheetName val="t_prsr"/>
      <sheetName val="wh"/>
      <sheetName val="Data.F8.BTR"/>
      <sheetName val="GA"/>
      <sheetName val="hdpe-rates"/>
      <sheetName val="pvc-rates"/>
      <sheetName val="detls"/>
      <sheetName val="Civil Boq"/>
      <sheetName val="Summary"/>
      <sheetName val="Note"/>
      <sheetName val="Specification"/>
      <sheetName val="analy"/>
      <sheetName val="basdat"/>
      <sheetName val="Abs"/>
      <sheetName val="Lead_statement"/>
      <sheetName val="GF_SB_Ok_"/>
      <sheetName val="Plant_&amp;__Machinery"/>
      <sheetName val="ROAD_DATA"/>
      <sheetName val="HP_PIPE__DATA"/>
      <sheetName val="SLAB__DATA"/>
      <sheetName val="Estimate_"/>
      <sheetName val="PRECAST_lightconc-II"/>
      <sheetName val="data_existing_do_not_delete"/>
      <sheetName val="MRoad_data"/>
      <sheetName val="id"/>
      <sheetName val="WITH STACKING CHARGES"/>
      <sheetName val="Main sheet"/>
      <sheetName val="Legal Risk Analysis"/>
      <sheetName val="Data_Base"/>
      <sheetName val="G F  (2)"/>
      <sheetName val="R_Det"/>
      <sheetName val="coverpage"/>
      <sheetName val="ROADS"/>
      <sheetName val="abs road"/>
      <sheetName val="TS memo"/>
      <sheetName val="GT DUMP"/>
      <sheetName val="sancdump"/>
      <sheetName val="road detail est."/>
      <sheetName val="WATER-HAMMER"/>
      <sheetName val="G Hostel"/>
      <sheetName val="Main Bldg"/>
      <sheetName val="B Student Hostel"/>
      <sheetName val="B Resident Hostel"/>
      <sheetName val="Qtrs"/>
      <sheetName val="Kitchen&amp;Dining"/>
      <sheetName val="STP"/>
      <sheetName val="WTP"/>
      <sheetName val="Sump"/>
      <sheetName val="Sump (2)"/>
      <sheetName val="Compound wall"/>
      <sheetName val="Sheet1 (3)"/>
      <sheetName val="strong stylecolor blueDate Wise"/>
      <sheetName val="Abs_CD_2"/>
      <sheetName val="road est"/>
      <sheetName val="ECV"/>
      <sheetName val="Global factors"/>
      <sheetName val="Table10"/>
      <sheetName val="Table11"/>
      <sheetName val="Table12"/>
      <sheetName val="Rates-May-14"/>
      <sheetName val="final data"/>
      <sheetName val="data r-i 1"/>
      <sheetName val="pop"/>
    </sheetNames>
    <sheetDataSet>
      <sheetData sheetId="0">
        <row r="2">
          <cell r="F2">
            <v>100</v>
          </cell>
        </row>
      </sheetData>
      <sheetData sheetId="1"/>
      <sheetData sheetId="2"/>
      <sheetData sheetId="3"/>
      <sheetData sheetId="4"/>
      <sheetData sheetId="5"/>
      <sheetData sheetId="6"/>
      <sheetData sheetId="7"/>
      <sheetData sheetId="8" refreshError="1">
        <row r="2">
          <cell r="F2">
            <v>100</v>
          </cell>
        </row>
        <row r="4">
          <cell r="F4">
            <v>65</v>
          </cell>
        </row>
      </sheetData>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Gen abs"/>
      <sheetName val="certificates"/>
      <sheetName val="coverpage"/>
      <sheetName val="TS memo"/>
      <sheetName val="Spn report"/>
      <sheetName val="BTR"/>
      <sheetName val="RMR"/>
      <sheetName val="Road data"/>
      <sheetName val="R_Det"/>
      <sheetName val="abs road"/>
      <sheetName val="HP DET 600"/>
      <sheetName val="HP det"/>
      <sheetName val="HP abs"/>
      <sheetName val="cc drain det "/>
      <sheetName val="cc drain abstract"/>
      <sheetName val="CC Pavement  det"/>
      <sheetName val="Sheet5"/>
      <sheetName val="RT wall"/>
      <sheetName val="Det _Ret"/>
      <sheetName val="CBR"/>
      <sheetName val="mlead"/>
      <sheetName val="Gen_abs"/>
      <sheetName val="TS_memo"/>
      <sheetName val="Spn_report"/>
      <sheetName val="Road_data"/>
      <sheetName val="abs_road"/>
      <sheetName val="HP_DET_600"/>
      <sheetName val="HP_det"/>
      <sheetName val="HP_abs"/>
      <sheetName val="cc_drain_det_"/>
      <sheetName val="cc_drain_abstract"/>
      <sheetName val="CC_Pavement__det"/>
      <sheetName val="RT_wall"/>
      <sheetName val="Det__Ret"/>
      <sheetName val="Cover"/>
      <sheetName val="Material"/>
      <sheetName val="Works"/>
      <sheetName val="General"/>
      <sheetName val="Data"/>
      <sheetName val="LEAD"/>
      <sheetName val="Estimate 10.00 Lakhs "/>
      <sheetName val="v"/>
      <sheetName val="Usage"/>
      <sheetName val="Common "/>
      <sheetName val="Lead statement"/>
      <sheetName val="Bitumen trunk"/>
      <sheetName val="Feeder"/>
      <sheetName val="R99 etc"/>
      <sheetName val="Trunk unpaved"/>
      <sheetName val="Data.F8.BTR"/>
      <sheetName val="HDPE"/>
      <sheetName val="DI"/>
      <sheetName val="pvc"/>
      <sheetName val="hdpe_basic"/>
      <sheetName val="pvc_basic"/>
      <sheetName val="office"/>
      <sheetName val="Lab"/>
      <sheetName val="Material&amp;equipment"/>
      <sheetName val="DISCOUNT"/>
      <sheetName val="m"/>
      <sheetName val="Boq"/>
      <sheetName val="COLUMN"/>
      <sheetName val="TBAL9697 -group wise  sdpl"/>
      <sheetName val="CPHEEO"/>
      <sheetName val="wh_data_R"/>
      <sheetName val="wh_data"/>
      <sheetName val="input"/>
      <sheetName val="Specification report"/>
      <sheetName val="MRATES"/>
      <sheetName val="Sheet1"/>
      <sheetName val="r"/>
      <sheetName val="quarry"/>
      <sheetName val="C-data"/>
      <sheetName val="1-Pop Proj"/>
      <sheetName val="lead-st"/>
      <sheetName val="rdamdata"/>
      <sheetName val="Gen_abs1"/>
      <sheetName val="TS_memo1"/>
      <sheetName val="Spn_report1"/>
      <sheetName val="Road_data1"/>
      <sheetName val="abs_road1"/>
      <sheetName val="HP_DET_6001"/>
      <sheetName val="HP_det1"/>
      <sheetName val="HP_abs1"/>
      <sheetName val="cc_drain_det_1"/>
      <sheetName val="cc_drain_abstract1"/>
      <sheetName val="CC_Pavement__det1"/>
      <sheetName val="RT_wall1"/>
      <sheetName val="Det__Ret1"/>
      <sheetName val="Estimate_10_00_Lakhs_"/>
      <sheetName val="Common_"/>
      <sheetName val="Lead_statement"/>
      <sheetName val="Bitumen_trunk"/>
      <sheetName val="R99_etc"/>
      <sheetName val="Trunk_unpaved"/>
      <sheetName val="Data_F8_BTR"/>
      <sheetName val="segments-details"/>
      <sheetName val="habs-list"/>
      <sheetName val="int-Dia-hdpe"/>
      <sheetName val="int-Dia-pvc"/>
      <sheetName val="Labour"/>
      <sheetName val="Plant &amp;  Machinery"/>
      <sheetName val="Sheet1 (2)"/>
      <sheetName val="Sheet2"/>
      <sheetName val="pvc-pipe-rates"/>
      <sheetName val="ESTIMATE"/>
      <sheetName val="BWSCPlt"/>
      <sheetName val="CI"/>
      <sheetName val="G.R.P"/>
      <sheetName val="PSC REVISED"/>
      <sheetName val="Bridge Data 2005-06"/>
      <sheetName val="Work_sheet"/>
      <sheetName val="road est"/>
    </sheetNames>
    <sheetDataSet>
      <sheetData sheetId="0" refreshError="1"/>
      <sheetData sheetId="1" refreshError="1"/>
      <sheetData sheetId="2" refreshError="1"/>
      <sheetData sheetId="3" refreshError="1"/>
      <sheetData sheetId="4">
        <row r="27">
          <cell r="E27" t="str">
            <v>SRIKAKULAM</v>
          </cell>
        </row>
      </sheetData>
      <sheetData sheetId="5"/>
      <sheetData sheetId="6"/>
      <sheetData sheetId="7" refreshError="1"/>
      <sheetData sheetId="8"/>
      <sheetData sheetId="9">
        <row r="30">
          <cell r="K30">
            <v>43.7</v>
          </cell>
        </row>
        <row r="89">
          <cell r="K89">
            <v>1.6</v>
          </cell>
        </row>
        <row r="116">
          <cell r="K116">
            <v>1001</v>
          </cell>
        </row>
        <row r="142">
          <cell r="K142">
            <v>1078</v>
          </cell>
        </row>
        <row r="173">
          <cell r="K173">
            <v>17.100000000000001</v>
          </cell>
        </row>
        <row r="197">
          <cell r="K197">
            <v>3.6</v>
          </cell>
        </row>
        <row r="234">
          <cell r="K234">
            <v>3203</v>
          </cell>
        </row>
        <row r="251">
          <cell r="K251">
            <v>234</v>
          </cell>
        </row>
      </sheetData>
      <sheetData sheetId="10" refreshError="1">
        <row r="31">
          <cell r="I31">
            <v>53310</v>
          </cell>
        </row>
      </sheetData>
      <sheetData sheetId="11"/>
      <sheetData sheetId="12" refreshError="1"/>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row r="30">
          <cell r="K30">
            <v>43.7</v>
          </cell>
        </row>
      </sheetData>
      <sheetData sheetId="25">
        <row r="30">
          <cell r="K30">
            <v>43.7</v>
          </cell>
        </row>
      </sheetData>
      <sheetData sheetId="26">
        <row r="30">
          <cell r="K30">
            <v>43.7</v>
          </cell>
        </row>
      </sheetData>
      <sheetData sheetId="27">
        <row r="30">
          <cell r="K30">
            <v>43.7</v>
          </cell>
        </row>
      </sheetData>
      <sheetData sheetId="28" refreshError="1"/>
      <sheetData sheetId="29"/>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04-05"/>
      <sheetName val="Lead"/>
      <sheetName val="sub-data "/>
      <sheetName val="Data.F8.BTR"/>
      <sheetName val="F6-Estt"/>
      <sheetName val="sub estt"/>
      <sheetName val="Labour"/>
      <sheetName val="Machinery"/>
      <sheetName val="Sheet1"/>
      <sheetName val="Data_F8_BTR"/>
      <sheetName val="lead-st"/>
      <sheetName val="rdamdata"/>
      <sheetName val="Cover-MEstt_"/>
      <sheetName val="ABST(PART_B)_"/>
      <sheetName val="F6-Gnrl_Abstrt"/>
      <sheetName val="sub-data_"/>
      <sheetName val="sub_estt"/>
      <sheetName val="Common "/>
      <sheetName val="Work_sheet"/>
      <sheetName val="r"/>
      <sheetName val="Cover-MEstt_1"/>
      <sheetName val="ABST(PART_B)_1"/>
      <sheetName val="F6-Gnrl_Abstrt1"/>
      <sheetName val="sub-data_1"/>
      <sheetName val="Data_F8_BTR1"/>
      <sheetName val="sub_estt1"/>
      <sheetName val="Common_"/>
      <sheetName val="MRATES"/>
      <sheetName val="DATA_PRG"/>
      <sheetName val="Material"/>
      <sheetName val="Plant &amp;  Machinery"/>
      <sheetName val="Lead statement"/>
      <sheetName val="Lead statement ss5"/>
      <sheetName val="segments-details"/>
      <sheetName val="int-Dia-hdpe"/>
      <sheetName val="habs-list"/>
      <sheetName val="int-Dia-pvc"/>
      <sheetName val="DATA"/>
      <sheetName val="Road data"/>
      <sheetName val="mlead"/>
      <sheetName val="abs road"/>
      <sheetName val="R_Det"/>
      <sheetName val="Works"/>
      <sheetName val="RMR"/>
      <sheetName val="General"/>
      <sheetName val="v"/>
      <sheetName val="t_prsr"/>
      <sheetName val="id"/>
      <sheetName val="wh_data"/>
      <sheetName val="wh_data_R"/>
      <sheetName val="CPHEEO"/>
      <sheetName val="input"/>
      <sheetName val="Class IV Qtr. Ele"/>
      <sheetName val="coverpage"/>
      <sheetName val="m"/>
      <sheetName val="Levels"/>
      <sheetName val="GROUND FLOOR"/>
      <sheetName val="PUMP_DATA"/>
      <sheetName val="leads"/>
      <sheetName val="CI"/>
      <sheetName val="DI"/>
      <sheetName val="G.R.P"/>
      <sheetName val="HDPE"/>
      <sheetName val="PSC REVISED"/>
      <sheetName val="pvc"/>
      <sheetName val="F6-Est4"/>
      <sheetName val="Bitumen trunk"/>
      <sheetName val="Feeder"/>
      <sheetName val="R99 etc"/>
      <sheetName val="Trunk unpaved"/>
      <sheetName val="maya"/>
      <sheetName val="BWSCPlt"/>
      <sheetName val="CPI"/>
      <sheetName val="WPI C"/>
      <sheetName val="WPI all"/>
      <sheetName val="WPI HM"/>
      <sheetName val="WPI S"/>
      <sheetName val="nodes"/>
      <sheetName val="int-Dia"/>
      <sheetName val="JAWAHAR-hyd-original"/>
      <sheetName val="SPT vs PHI"/>
      <sheetName val="LS"/>
      <sheetName val="sub-dapa "/>
      <sheetName val="Plant 㫨  Machinery"/>
      <sheetName val="DATA_ENTRY"/>
      <sheetName val="Cover"/>
      <sheetName val="Bridge Data 2005-06"/>
      <sheetName val="Rate"/>
      <sheetName val="PM&amp;GM"/>
      <sheetName val="AV-PVC"/>
      <sheetName val="DI gate-DI"/>
      <sheetName val="DIgate_PVC "/>
      <sheetName val="sg-clay(d)"/>
      <sheetName val="DATA-BASE"/>
      <sheetName val="DATA-ABSTRACT"/>
      <sheetName val="Data 07-08 "/>
      <sheetName val="SUMP1420KL@HW"/>
      <sheetName val="Sheet2"/>
      <sheetName val="SSR 2015-16"/>
      <sheetName val="DATA SHEET FOR 2012 - 13"/>
      <sheetName val="Main sheet"/>
      <sheetName val="Rates"/>
      <sheetName val="Data-ELSR"/>
      <sheetName val=" Data -Valves"/>
      <sheetName val="Nspt-smp-final-ORIGINAL"/>
      <sheetName val="ABS"/>
      <sheetName val="zone-8"/>
      <sheetName val="MHNO_LEV"/>
      <sheetName val="Sorted"/>
      <sheetName val="Specification"/>
      <sheetName val="Avenue Plantation "/>
      <sheetName val="farmyard"/>
      <sheetName val="In put soft"/>
      <sheetName val="softscape data "/>
      <sheetName val="est input"/>
      <sheetName val="C-data  2)"/>
      <sheetName val="conveyance "/>
      <sheetName val="Civil SoR"/>
      <sheetName val="WS SoR "/>
      <sheetName val="C-data  for sub est"/>
      <sheetName val="Chain link mesh "/>
      <sheetName val="MS Grill CW"/>
      <sheetName val=" SS Gate (2)"/>
      <sheetName val=" Barbed wire (2)"/>
      <sheetName val="Genera Abstract Estimate "/>
      <sheetName val="Joinery"/>
      <sheetName val="WS Data"/>
      <sheetName val="Entrance Arch ( H )"/>
      <sheetName val="Entrance Arch ( CH )"/>
      <sheetName val="Soft Scape"/>
      <sheetName val="1.Hard Scape "/>
      <sheetName val="2"/>
      <sheetName val="Sliding Gate"/>
      <sheetName val="Boundary Wall"/>
      <sheetName val="Toilet 5X3m"/>
      <sheetName val="Shower Area 4X1.5m"/>
      <sheetName val="Cremains Room 5X5m"/>
      <sheetName val="Office Room 6X6m"/>
      <sheetName val="Security Room 3X3m"/>
      <sheetName val="Store Room 6X5.7m"/>
      <sheetName val="Mortury 6X6m"/>
      <sheetName val="Pre Ritual Area 8X8m"/>
      <sheetName val="Post Ritual Area 6X5m"/>
      <sheetName val="Electric Crematorioum 15X15m"/>
      <sheetName val="Conventional Crematorium6.2X5.2"/>
      <sheetName val="Office cum Security Room 7X4m"/>
      <sheetName val="Chain link mesh fencing "/>
      <sheetName val="Sheet9"/>
      <sheetName val="gen"/>
      <sheetName val="Cover-MEstt_2"/>
      <sheetName val="ABST(PART_B)_2"/>
      <sheetName val="F6-Gnrl_Abstrt2"/>
      <sheetName val="sub-data_2"/>
      <sheetName val="Data_F8_BTR2"/>
      <sheetName val="sub_estt2"/>
      <sheetName val="Common_1"/>
      <sheetName val="Plant_&amp;__Machinery"/>
      <sheetName val="Lead_statement_ss5"/>
      <sheetName val="Lead_statement"/>
      <sheetName val="Road_data"/>
      <sheetName val="abs_road"/>
      <sheetName val="Class_IV_Qtr__Ele"/>
      <sheetName val="hdpe_basic"/>
      <sheetName val="pvc_basic"/>
      <sheetName val="Boq"/>
      <sheetName val="TBAL9697 -group wise  sdpl"/>
      <sheetName val="Process"/>
      <sheetName val="Specification report"/>
      <sheetName val="1V800"/>
      <sheetName val="Rd.Est"/>
      <sheetName val="p&amp;m"/>
      <sheetName val="habs-details"/>
      <sheetName val="hab-details"/>
      <sheetName val="INPUT-DATA"/>
      <sheetName val="DL CAL"/>
      <sheetName val="SSR 2014-15 Rates"/>
      <sheetName val="Flanged Beams"/>
      <sheetName val="Rectangular Beam"/>
      <sheetName val="not req 3"/>
      <sheetName val="ultmom"/>
      <sheetName val="dlvoid"/>
      <sheetName val="final abstract"/>
      <sheetName val="detail'02"/>
      <sheetName val="G_R_P"/>
      <sheetName val="PSC_REVISED"/>
      <sheetName val="Cover-MEstt_3"/>
      <sheetName val="ABST(PART_B)_3"/>
      <sheetName val="F6-Gnrl_Abstrt3"/>
      <sheetName val="sub-data_3"/>
      <sheetName val="Data_F8_BTR3"/>
      <sheetName val="sub_estt3"/>
      <sheetName val="Common_2"/>
      <sheetName val="Lead_statement_ss51"/>
      <sheetName val="G_R_P1"/>
      <sheetName val="PSC_REVISED1"/>
      <sheetName val="Plant_&amp;__Machinery1"/>
      <sheetName val="ESTIMATE"/>
      <sheetName val="Mortars"/>
      <sheetName val="Data rough"/>
      <sheetName val="Convey"/>
      <sheetName val="bundqty"/>
      <sheetName val="hdpe weights"/>
      <sheetName val="data existing_do not delete"/>
      <sheetName val="m1"/>
      <sheetName val="detls"/>
      <sheetName val="SSR 2010-11 Rates"/>
      <sheetName val="Data well"/>
      <sheetName val="Lead Distance"/>
      <sheetName val="WATER-HAMMER"/>
      <sheetName val="crop water req.(Kh)  "/>
      <sheetName val="Bund"/>
      <sheetName val="C.D.Abs.Est."/>
      <sheetName val="20kL-design-final"/>
      <sheetName val="wh"/>
      <sheetName val="AV-HDPE"/>
      <sheetName val="Di_gate-HDPE"/>
      <sheetName val="Valves"/>
      <sheetName val="MS Rates"/>
      <sheetName val="co_5"/>
      <sheetName val="hdpe-rates"/>
      <sheetName val="pvc-rates"/>
      <sheetName val="AV-BWSC&amp;MS"/>
      <sheetName val="AV_AC"/>
      <sheetName val="di_Gate_AC"/>
      <sheetName val="Digate-BWSCP-MS"/>
      <sheetName val="DI_gate_di"/>
      <sheetName val="LEAD (2)"/>
      <sheetName val="water-hammar-strenght"/>
      <sheetName val="FORM7"/>
      <sheetName val="LOCAL RATES"/>
      <sheetName val="TOP SLAB-beams"/>
      <sheetName val="Formulas"/>
      <sheetName val="SITE OVERHEADS"/>
      <sheetName val="BALAN1"/>
      <sheetName val="BTR"/>
      <sheetName val="Line"/>
      <sheetName val="conc-foot-gradeslab"/>
      <sheetName val="C-data"/>
      <sheetName val="MRoad data"/>
      <sheetName val="Detail In Door Stad"/>
      <sheetName val="_5wgdhabfinal00_01"/>
      <sheetName val="Elect."/>
      <sheetName val="PVC weights"/>
      <sheetName val="index"/>
      <sheetName val="Global factors"/>
      <sheetName val="Z1_DATA"/>
      <sheetName val="BM-HOOP"/>
      <sheetName val="Iocount"/>
      <sheetName val="ewst"/>
      <sheetName val="l"/>
      <sheetName val="Road_data1"/>
      <sheetName val="abs_road1"/>
      <sheetName val="Class_IV_Qtr__Ele1"/>
      <sheetName val="Lead_statement1"/>
      <sheetName val="GROUND_FLOOR"/>
      <sheetName val="Bridge_Data_2005-06"/>
      <sheetName val="Data_07-08_"/>
      <sheetName val="DI_gate-DI"/>
      <sheetName val="DIgate_PVC_"/>
      <sheetName val="Bitumen_trunk"/>
      <sheetName val="R99_etc"/>
      <sheetName val="Trunk_unpaved"/>
      <sheetName val="sub-dapa_"/>
      <sheetName val="Plant_㫨__Machinery"/>
      <sheetName val="Avenue_Plantation_"/>
      <sheetName val="In_put_soft"/>
      <sheetName val="softscape_data_"/>
      <sheetName val="est_input"/>
      <sheetName val="C-data__2)"/>
      <sheetName val="conveyance_"/>
      <sheetName val="Civil_SoR"/>
      <sheetName val="WS_SoR_"/>
      <sheetName val="C-data__for_sub_est"/>
      <sheetName val="Chain_link_mesh_"/>
      <sheetName val="MS_Grill_CW"/>
      <sheetName val="_SS_Gate_(2)"/>
      <sheetName val="_Barbed_wire_(2)"/>
      <sheetName val="Genera_Abstract_Estimate_"/>
      <sheetName val="WS_Data"/>
      <sheetName val="Entrance_Arch_(_H_)"/>
      <sheetName val="Entrance_Arch_(_CH_)"/>
      <sheetName val="Soft_Scape"/>
      <sheetName val="1_Hard_Scape_"/>
      <sheetName val="Sliding_Gate"/>
      <sheetName val="Boundary_Wall"/>
      <sheetName val="Toilet_5X3m"/>
      <sheetName val="Shower_Area_4X1_5m"/>
      <sheetName val="Cremains_Room_5X5m"/>
      <sheetName val="Office_Room_6X6m"/>
      <sheetName val="Security_Room_3X3m"/>
      <sheetName val="Store_Room_6X5_7m"/>
      <sheetName val="Mortury_6X6m"/>
      <sheetName val="Pre_Ritual_Area_8X8m"/>
      <sheetName val="Post_Ritual_Area_6X5m"/>
      <sheetName val="Electric_Crematorioum_15X15m"/>
      <sheetName val="Conventional_Crematorium6_2X5_2"/>
      <sheetName val="Office_cum_Security_Room_7X4m"/>
      <sheetName val="Chain_link_mesh_fencing_"/>
      <sheetName val="SPT_vs_PHI"/>
      <sheetName val="WPI_C"/>
      <sheetName val="WPI_all"/>
      <sheetName val="WPI_HM"/>
      <sheetName val="WPI_S"/>
      <sheetName val="SSR_2015-16"/>
      <sheetName val="DATA_SHEET_FOR_2012_-_13"/>
      <sheetName val="Main_sheet"/>
      <sheetName val="_Data_-Valves"/>
      <sheetName val="BS8007"/>
      <sheetName val="D2_CO"/>
      <sheetName val="Detailed"/>
      <sheetName val="ssr-rates"/>
      <sheetName val="1-Pop Proj"/>
      <sheetName val="sand"/>
      <sheetName val="stone"/>
      <sheetName val="Hyd_Stmt"/>
      <sheetName val="pop"/>
      <sheetName val="Quarry"/>
      <sheetName val="CRUST"/>
      <sheetName val="QDTS"/>
      <sheetName val="nandipet intra"/>
      <sheetName val="Sheet3"/>
      <sheetName val="dump"/>
      <sheetName val="factors"/>
      <sheetName val="foundation(V)"/>
      <sheetName val="Main"/>
      <sheetName val="data-WC"/>
      <sheetName val="DATA SHEET FOR 2014-15"/>
      <sheetName val="SSR 2016-17"/>
      <sheetName val="Road data-TDR"/>
      <sheetName val="TCS_Schedule (2)"/>
      <sheetName val="137-140"/>
      <sheetName val="141-142"/>
      <sheetName val="ElectricalSSR"/>
      <sheetName val="Earthwork MCW"/>
      <sheetName val="TCS Proposed"/>
      <sheetName val="sup dat"/>
      <sheetName val="#REF"/>
      <sheetName val="checked"/>
      <sheetName val="other rates"/>
      <sheetName val="MTC-estimate"/>
      <sheetName val="Gen Abs"/>
      <sheetName val="DATA-CD"/>
      <sheetName val="AV-DI"/>
      <sheetName val="scour-DI-CI"/>
      <sheetName val="scour-pvc-hdpe-psc-bwsc"/>
      <sheetName val="Bill_amt_qty_cc_1"/>
      <sheetName val="Data-2010-11"/>
      <sheetName val="PLAN_FEB97"/>
      <sheetName val="MRMECADAMoad data"/>
      <sheetName val="Road Detail Est."/>
      <sheetName val="1000000000000"/>
      <sheetName val="Drains Est"/>
      <sheetName val="Relig-place"/>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sheetData sheetId="215"/>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sheetData sheetId="253" refreshError="1"/>
      <sheetData sheetId="254"/>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
      <sheetName val="CPHEEO"/>
      <sheetName val="CPHEEO_Change"/>
      <sheetName val="wh_data"/>
      <sheetName val="wh_data_R"/>
      <sheetName val="Eco_dia_bhopal"/>
      <sheetName val="IWWA"/>
      <sheetName val="economical_auto"/>
      <sheetName val="economical_OFF_manual"/>
      <sheetName val="final abstract"/>
      <sheetName val="Estimate "/>
      <sheetName val="Det. Secty bld"/>
      <sheetName val="Proforma -II "/>
      <sheetName val="Cover"/>
      <sheetName val="col-reinft1"/>
      <sheetName val="RMR"/>
      <sheetName val="Road data"/>
      <sheetName val="Data"/>
      <sheetName val="detls"/>
      <sheetName val="Lead statement"/>
      <sheetName val="Class IV Qtr. Ele"/>
      <sheetName val="bom"/>
      <sheetName val="Estimate 10.00 Lakhs "/>
      <sheetName val="Usage"/>
      <sheetName val="Common "/>
      <sheetName val="General"/>
      <sheetName val="leads"/>
      <sheetName val="MRATES"/>
      <sheetName val="C-data"/>
      <sheetName val="HDPE"/>
      <sheetName val="pvc_basic"/>
      <sheetName val="DI"/>
      <sheetName val="pvc"/>
      <sheetName val="data existing_do not delete"/>
      <sheetName val="p&amp;m"/>
      <sheetName val="final_abstract"/>
      <sheetName val="Estimate_"/>
      <sheetName val="Det__Secty_bld"/>
      <sheetName val="Proforma_-II_"/>
      <sheetName val="Labour"/>
      <sheetName val="Material"/>
      <sheetName val="Plant &amp;  Machinery"/>
      <sheetName val="mlead"/>
      <sheetName val="abs road"/>
      <sheetName val="R_Det"/>
      <sheetName val="maya"/>
      <sheetName val="t_prsr"/>
      <sheetName val="id"/>
      <sheetName val="m"/>
      <sheetName val="Sheet2"/>
      <sheetName val="Sheet9"/>
    </sheetNames>
    <sheetDataSet>
      <sheetData sheetId="0" refreshError="1">
        <row r="4">
          <cell r="C4">
            <v>2</v>
          </cell>
        </row>
        <row r="5">
          <cell r="C5">
            <v>10</v>
          </cell>
        </row>
        <row r="6">
          <cell r="C6">
            <v>20</v>
          </cell>
        </row>
        <row r="8">
          <cell r="C8">
            <v>2004</v>
          </cell>
          <cell r="F8">
            <v>58509</v>
          </cell>
          <cell r="H8">
            <v>2437.875</v>
          </cell>
          <cell r="K8">
            <v>0.1462725</v>
          </cell>
        </row>
        <row r="9">
          <cell r="C9">
            <v>2014</v>
          </cell>
          <cell r="F9">
            <v>71322</v>
          </cell>
          <cell r="H9">
            <v>2971.75</v>
          </cell>
          <cell r="K9">
            <v>0.17830499999999999</v>
          </cell>
        </row>
        <row r="10">
          <cell r="C10">
            <v>2024</v>
          </cell>
          <cell r="F10">
            <v>86941</v>
          </cell>
          <cell r="H10">
            <v>3622.5416666666665</v>
          </cell>
          <cell r="K10">
            <v>0.2173525</v>
          </cell>
        </row>
        <row r="11">
          <cell r="C11">
            <v>34.700000000000003</v>
          </cell>
        </row>
        <row r="17">
          <cell r="C17">
            <v>8000</v>
          </cell>
          <cell r="E17">
            <v>10720</v>
          </cell>
        </row>
      </sheetData>
      <sheetData sheetId="1" refreshError="1">
        <row r="2">
          <cell r="AO2" t="str">
            <v>PVC</v>
          </cell>
          <cell r="AY2" t="str">
            <v>PVC</v>
          </cell>
          <cell r="AZ2" t="str">
            <v>HDPE</v>
          </cell>
          <cell r="BA2" t="str">
            <v>CI</v>
          </cell>
          <cell r="BB2" t="str">
            <v>DI</v>
          </cell>
          <cell r="BC2" t="str">
            <v>PSC</v>
          </cell>
          <cell r="BD2" t="str">
            <v>GRP</v>
          </cell>
          <cell r="BE2" t="str">
            <v>BWSP</v>
          </cell>
          <cell r="BF2" t="str">
            <v>GI</v>
          </cell>
          <cell r="BG2" t="str">
            <v>RCC</v>
          </cell>
          <cell r="BH2" t="str">
            <v>AC</v>
          </cell>
          <cell r="BK2" t="str">
            <v>PVC</v>
          </cell>
          <cell r="BL2">
            <v>1</v>
          </cell>
        </row>
        <row r="3">
          <cell r="Z3" t="str">
            <v>PVC</v>
          </cell>
          <cell r="AO3" t="str">
            <v>4kg/sqcm</v>
          </cell>
          <cell r="AP3" t="str">
            <v>4kg/sqcm</v>
          </cell>
          <cell r="AQ3" t="str">
            <v>LA</v>
          </cell>
          <cell r="AR3" t="str">
            <v>K7</v>
          </cell>
          <cell r="AS3" t="str">
            <v>6kg/sqcm</v>
          </cell>
          <cell r="AT3" t="str">
            <v>12kg/sqcm</v>
          </cell>
          <cell r="AU3" t="str">
            <v>Class-15</v>
          </cell>
          <cell r="AV3" t="str">
            <v>3Bar</v>
          </cell>
          <cell r="AY3">
            <v>315</v>
          </cell>
          <cell r="AZ3">
            <v>400</v>
          </cell>
          <cell r="BA3">
            <v>1000</v>
          </cell>
          <cell r="BB3">
            <v>1100</v>
          </cell>
          <cell r="BC3">
            <v>1300</v>
          </cell>
          <cell r="BD3">
            <v>1000</v>
          </cell>
          <cell r="BE3">
            <v>1600</v>
          </cell>
          <cell r="BF3">
            <v>65</v>
          </cell>
          <cell r="BG3">
            <v>1200</v>
          </cell>
          <cell r="BH3">
            <v>1000</v>
          </cell>
          <cell r="BK3" t="str">
            <v>HDPE</v>
          </cell>
          <cell r="BL3">
            <v>2</v>
          </cell>
        </row>
        <row r="4">
          <cell r="Z4" t="str">
            <v>HDPE</v>
          </cell>
          <cell r="AY4">
            <v>280</v>
          </cell>
          <cell r="AZ4">
            <v>355</v>
          </cell>
          <cell r="BA4">
            <v>900</v>
          </cell>
          <cell r="BB4">
            <v>1000</v>
          </cell>
          <cell r="BC4">
            <v>1200</v>
          </cell>
          <cell r="BD4">
            <v>900</v>
          </cell>
          <cell r="BE4">
            <v>1500</v>
          </cell>
          <cell r="BF4">
            <v>50</v>
          </cell>
          <cell r="BG4">
            <v>1100</v>
          </cell>
          <cell r="BH4">
            <v>900</v>
          </cell>
        </row>
        <row r="5">
          <cell r="Z5" t="str">
            <v>CI</v>
          </cell>
          <cell r="AY5">
            <v>250</v>
          </cell>
          <cell r="AZ5">
            <v>315</v>
          </cell>
          <cell r="BA5">
            <v>800</v>
          </cell>
          <cell r="BB5">
            <v>900</v>
          </cell>
          <cell r="BC5">
            <v>1100</v>
          </cell>
          <cell r="BD5">
            <v>800</v>
          </cell>
          <cell r="BE5">
            <v>1400</v>
          </cell>
          <cell r="BF5">
            <v>40</v>
          </cell>
          <cell r="BG5">
            <v>1000</v>
          </cell>
          <cell r="BH5">
            <v>850</v>
          </cell>
        </row>
        <row r="6">
          <cell r="Z6" t="str">
            <v>DI</v>
          </cell>
          <cell r="AY6">
            <v>225</v>
          </cell>
          <cell r="AZ6">
            <v>280</v>
          </cell>
          <cell r="BA6">
            <v>750</v>
          </cell>
          <cell r="BB6">
            <v>800</v>
          </cell>
          <cell r="BC6">
            <v>1000</v>
          </cell>
          <cell r="BD6">
            <v>700</v>
          </cell>
          <cell r="BE6">
            <v>1300</v>
          </cell>
          <cell r="BF6">
            <v>32</v>
          </cell>
          <cell r="BG6">
            <v>900</v>
          </cell>
          <cell r="BH6">
            <v>800</v>
          </cell>
        </row>
        <row r="7">
          <cell r="Z7" t="str">
            <v>PSC</v>
          </cell>
          <cell r="AY7">
            <v>200</v>
          </cell>
          <cell r="AZ7">
            <v>250</v>
          </cell>
          <cell r="BA7">
            <v>700</v>
          </cell>
          <cell r="BB7">
            <v>750</v>
          </cell>
          <cell r="BC7">
            <v>900</v>
          </cell>
          <cell r="BD7">
            <v>600</v>
          </cell>
          <cell r="BE7">
            <v>1200</v>
          </cell>
          <cell r="BF7">
            <v>25</v>
          </cell>
          <cell r="BG7">
            <v>800</v>
          </cell>
          <cell r="BH7">
            <v>750</v>
          </cell>
        </row>
        <row r="8">
          <cell r="Z8" t="str">
            <v>GRP</v>
          </cell>
          <cell r="AY8">
            <v>180</v>
          </cell>
          <cell r="AZ8">
            <v>225</v>
          </cell>
          <cell r="BA8">
            <v>600</v>
          </cell>
          <cell r="BB8">
            <v>700</v>
          </cell>
          <cell r="BC8">
            <v>800</v>
          </cell>
          <cell r="BD8">
            <v>500</v>
          </cell>
          <cell r="BE8">
            <v>1100</v>
          </cell>
          <cell r="BF8">
            <v>0</v>
          </cell>
          <cell r="BG8">
            <v>700</v>
          </cell>
          <cell r="BH8">
            <v>700</v>
          </cell>
        </row>
        <row r="9">
          <cell r="Z9" t="str">
            <v>BWSP</v>
          </cell>
          <cell r="AY9">
            <v>160</v>
          </cell>
          <cell r="AZ9">
            <v>200</v>
          </cell>
          <cell r="BA9">
            <v>500</v>
          </cell>
          <cell r="BB9">
            <v>600</v>
          </cell>
          <cell r="BC9">
            <v>700</v>
          </cell>
          <cell r="BD9">
            <v>450</v>
          </cell>
          <cell r="BE9">
            <v>1000</v>
          </cell>
          <cell r="BF9">
            <v>0</v>
          </cell>
          <cell r="BG9">
            <v>600</v>
          </cell>
          <cell r="BH9">
            <v>600</v>
          </cell>
        </row>
        <row r="10">
          <cell r="C10">
            <v>75</v>
          </cell>
          <cell r="L10">
            <v>14.562795458989429</v>
          </cell>
          <cell r="Z10" t="str">
            <v>GI</v>
          </cell>
          <cell r="AY10">
            <v>140</v>
          </cell>
          <cell r="AZ10">
            <v>180</v>
          </cell>
          <cell r="BA10">
            <v>450</v>
          </cell>
          <cell r="BB10">
            <v>500</v>
          </cell>
          <cell r="BC10">
            <v>600</v>
          </cell>
          <cell r="BD10">
            <v>400</v>
          </cell>
          <cell r="BE10">
            <v>900</v>
          </cell>
          <cell r="BF10">
            <v>0</v>
          </cell>
          <cell r="BG10">
            <v>500</v>
          </cell>
          <cell r="BH10">
            <v>500</v>
          </cell>
        </row>
        <row r="11">
          <cell r="C11">
            <v>8000</v>
          </cell>
          <cell r="Z11" t="str">
            <v>RCC</v>
          </cell>
          <cell r="AY11">
            <v>125</v>
          </cell>
          <cell r="AZ11">
            <v>160</v>
          </cell>
          <cell r="BA11">
            <v>400</v>
          </cell>
          <cell r="BB11">
            <v>450</v>
          </cell>
          <cell r="BC11">
            <v>500</v>
          </cell>
          <cell r="BD11">
            <v>350</v>
          </cell>
          <cell r="BE11">
            <v>800</v>
          </cell>
          <cell r="BF11">
            <v>0</v>
          </cell>
          <cell r="BG11">
            <v>450</v>
          </cell>
          <cell r="BH11">
            <v>450</v>
          </cell>
        </row>
        <row r="12">
          <cell r="Z12" t="str">
            <v>AC</v>
          </cell>
          <cell r="AY12">
            <v>110</v>
          </cell>
          <cell r="AZ12">
            <v>140</v>
          </cell>
          <cell r="BA12">
            <v>350</v>
          </cell>
          <cell r="BB12">
            <v>400</v>
          </cell>
          <cell r="BC12">
            <v>450</v>
          </cell>
          <cell r="BD12">
            <v>0</v>
          </cell>
          <cell r="BE12">
            <v>700</v>
          </cell>
          <cell r="BF12">
            <v>0</v>
          </cell>
          <cell r="BG12">
            <v>400</v>
          </cell>
          <cell r="BH12">
            <v>400</v>
          </cell>
        </row>
        <row r="13">
          <cell r="C13">
            <v>10</v>
          </cell>
          <cell r="J13">
            <v>23935.126326238744</v>
          </cell>
          <cell r="L13">
            <v>23935.119360485845</v>
          </cell>
          <cell r="AY13">
            <v>90</v>
          </cell>
          <cell r="AZ13">
            <v>125</v>
          </cell>
          <cell r="BA13">
            <v>300</v>
          </cell>
          <cell r="BB13">
            <v>350</v>
          </cell>
          <cell r="BC13">
            <v>400</v>
          </cell>
          <cell r="BE13">
            <v>600</v>
          </cell>
          <cell r="BF13">
            <v>0</v>
          </cell>
          <cell r="BG13">
            <v>350</v>
          </cell>
          <cell r="BH13">
            <v>350</v>
          </cell>
        </row>
        <row r="14">
          <cell r="AY14">
            <v>75</v>
          </cell>
          <cell r="AZ14">
            <v>110</v>
          </cell>
          <cell r="BA14">
            <v>250</v>
          </cell>
          <cell r="BB14">
            <v>300</v>
          </cell>
          <cell r="BC14">
            <v>350</v>
          </cell>
          <cell r="BE14">
            <v>500</v>
          </cell>
          <cell r="BF14">
            <v>0</v>
          </cell>
          <cell r="BH14">
            <v>300</v>
          </cell>
        </row>
        <row r="15">
          <cell r="AY15">
            <v>63</v>
          </cell>
          <cell r="AZ15">
            <v>90</v>
          </cell>
          <cell r="BA15">
            <v>200</v>
          </cell>
          <cell r="BB15">
            <v>250</v>
          </cell>
          <cell r="BE15">
            <v>400</v>
          </cell>
          <cell r="BH15">
            <v>250</v>
          </cell>
        </row>
        <row r="16">
          <cell r="AY16">
            <v>0</v>
          </cell>
          <cell r="AZ16">
            <v>75</v>
          </cell>
          <cell r="BA16">
            <v>150</v>
          </cell>
          <cell r="BB16">
            <v>200</v>
          </cell>
          <cell r="BE16">
            <v>300</v>
          </cell>
          <cell r="BH16">
            <v>200</v>
          </cell>
        </row>
        <row r="17">
          <cell r="C17">
            <v>20</v>
          </cell>
          <cell r="AZ17">
            <v>63</v>
          </cell>
          <cell r="BA17">
            <v>125</v>
          </cell>
          <cell r="BB17">
            <v>150</v>
          </cell>
          <cell r="BE17">
            <v>250</v>
          </cell>
          <cell r="BH17">
            <v>150</v>
          </cell>
        </row>
        <row r="18">
          <cell r="AZ18">
            <v>0</v>
          </cell>
          <cell r="BA18">
            <v>100</v>
          </cell>
          <cell r="BB18">
            <v>125</v>
          </cell>
          <cell r="BH18">
            <v>125</v>
          </cell>
        </row>
        <row r="39">
          <cell r="BA39">
            <v>80</v>
          </cell>
          <cell r="BB39">
            <v>100</v>
          </cell>
          <cell r="BH39">
            <v>100</v>
          </cell>
        </row>
        <row r="40">
          <cell r="BH40">
            <v>80</v>
          </cell>
        </row>
      </sheetData>
      <sheetData sheetId="2" refreshError="1"/>
      <sheetData sheetId="3" refreshError="1">
        <row r="2">
          <cell r="J2" t="str">
            <v>AC</v>
          </cell>
          <cell r="L2" t="str">
            <v>HDPE</v>
          </cell>
          <cell r="M2" t="str">
            <v>4kg/sqcm</v>
          </cell>
          <cell r="N2" t="str">
            <v>6kg/sqcm</v>
          </cell>
          <cell r="O2" t="str">
            <v>8kg/sqcm</v>
          </cell>
          <cell r="P2" t="str">
            <v>10kg/sqcm</v>
          </cell>
          <cell r="R2" t="str">
            <v>HDPE</v>
          </cell>
        </row>
        <row r="3">
          <cell r="A3">
            <v>63</v>
          </cell>
          <cell r="B3">
            <v>3.5000000000000001E-3</v>
          </cell>
          <cell r="C3">
            <v>4.2000000000000006E-3</v>
          </cell>
          <cell r="D3">
            <v>6.6E-3</v>
          </cell>
          <cell r="E3">
            <v>63</v>
          </cell>
          <cell r="F3">
            <v>5.6000000000000001E-2</v>
          </cell>
          <cell r="G3">
            <v>5.4600000000000003E-2</v>
          </cell>
          <cell r="H3">
            <v>4.9799999999999997E-2</v>
          </cell>
          <cell r="J3" t="str">
            <v>BWSP</v>
          </cell>
          <cell r="L3">
            <v>63</v>
          </cell>
          <cell r="M3">
            <v>83.65</v>
          </cell>
          <cell r="N3">
            <v>106.30000000000001</v>
          </cell>
          <cell r="O3">
            <v>128</v>
          </cell>
          <cell r="R3" t="str">
            <v>PVC</v>
          </cell>
        </row>
        <row r="4">
          <cell r="A4">
            <v>75</v>
          </cell>
          <cell r="B4">
            <v>4.0000000000000001E-3</v>
          </cell>
          <cell r="C4">
            <v>4.9000000000000007E-3</v>
          </cell>
          <cell r="D4">
            <v>7.7999999999999996E-3</v>
          </cell>
          <cell r="E4">
            <v>75</v>
          </cell>
          <cell r="F4">
            <v>6.7000000000000004E-2</v>
          </cell>
          <cell r="G4">
            <v>6.5200000000000008E-2</v>
          </cell>
          <cell r="H4">
            <v>5.9400000000000001E-2</v>
          </cell>
          <cell r="J4" t="str">
            <v>CI</v>
          </cell>
          <cell r="L4">
            <v>75</v>
          </cell>
          <cell r="M4">
            <v>106.15</v>
          </cell>
          <cell r="N4">
            <v>141.35</v>
          </cell>
          <cell r="O4">
            <v>171.70000000000002</v>
          </cell>
          <cell r="R4" t="str">
            <v>CI</v>
          </cell>
        </row>
        <row r="5">
          <cell r="A5">
            <v>90</v>
          </cell>
          <cell r="B5">
            <v>5.0000000000000001E-3</v>
          </cell>
          <cell r="C5">
            <v>5.7999999999999996E-3</v>
          </cell>
          <cell r="D5">
            <v>9.300000000000001E-3</v>
          </cell>
          <cell r="E5">
            <v>90</v>
          </cell>
          <cell r="F5">
            <v>0.08</v>
          </cell>
          <cell r="G5">
            <v>7.8400000000000011E-2</v>
          </cell>
          <cell r="H5">
            <v>7.1400000000000005E-2</v>
          </cell>
          <cell r="J5" t="str">
            <v>DI</v>
          </cell>
          <cell r="L5">
            <v>90</v>
          </cell>
          <cell r="M5">
            <v>144.95000000000002</v>
          </cell>
          <cell r="N5">
            <v>192.85000000000002</v>
          </cell>
          <cell r="O5">
            <v>237.5</v>
          </cell>
          <cell r="R5" t="str">
            <v>DI</v>
          </cell>
        </row>
        <row r="6">
          <cell r="A6">
            <v>110</v>
          </cell>
          <cell r="B6">
            <v>6.0000000000000001E-3</v>
          </cell>
          <cell r="C6">
            <v>7.0999999999999995E-3</v>
          </cell>
          <cell r="D6">
            <v>1.12E-2</v>
          </cell>
          <cell r="E6">
            <v>110</v>
          </cell>
          <cell r="F6">
            <v>9.8000000000000004E-2</v>
          </cell>
          <cell r="G6">
            <v>9.5799999999999996E-2</v>
          </cell>
          <cell r="H6">
            <v>8.7599999999999997E-2</v>
          </cell>
          <cell r="J6" t="str">
            <v>GRP</v>
          </cell>
          <cell r="L6">
            <v>110</v>
          </cell>
          <cell r="M6">
            <v>204.20000000000002</v>
          </cell>
          <cell r="N6">
            <v>276.55</v>
          </cell>
          <cell r="O6">
            <v>342.6</v>
          </cell>
          <cell r="R6" t="str">
            <v>AC</v>
          </cell>
        </row>
        <row r="7">
          <cell r="A7">
            <v>125</v>
          </cell>
          <cell r="B7">
            <v>6.7999999999999996E-3</v>
          </cell>
          <cell r="C7">
            <v>8.0000000000000002E-3</v>
          </cell>
          <cell r="D7">
            <v>1.2800000000000001E-2</v>
          </cell>
          <cell r="E7">
            <v>125</v>
          </cell>
          <cell r="F7">
            <v>0.1114</v>
          </cell>
          <cell r="G7">
            <v>0.109</v>
          </cell>
          <cell r="H7">
            <v>9.9400000000000002E-2</v>
          </cell>
          <cell r="J7" t="str">
            <v>HDPE</v>
          </cell>
          <cell r="L7">
            <v>125</v>
          </cell>
          <cell r="M7">
            <v>254.60000000000002</v>
          </cell>
          <cell r="N7">
            <v>346.70000000000005</v>
          </cell>
          <cell r="O7">
            <v>433.05</v>
          </cell>
          <cell r="R7" t="str">
            <v>PSC</v>
          </cell>
        </row>
        <row r="8">
          <cell r="A8">
            <v>140</v>
          </cell>
          <cell r="B8">
            <v>7.6E-3</v>
          </cell>
          <cell r="C8">
            <v>8.9999999999999993E-3</v>
          </cell>
          <cell r="D8">
            <v>1.43E-2</v>
          </cell>
          <cell r="E8">
            <v>140</v>
          </cell>
          <cell r="F8">
            <v>0.12479999999999999</v>
          </cell>
          <cell r="G8">
            <v>0.122</v>
          </cell>
          <cell r="H8">
            <v>0.1114</v>
          </cell>
          <cell r="J8" t="str">
            <v>PSC</v>
          </cell>
          <cell r="L8">
            <v>140</v>
          </cell>
          <cell r="M8">
            <v>308.8</v>
          </cell>
          <cell r="N8">
            <v>427.35</v>
          </cell>
          <cell r="O8">
            <v>534.65</v>
          </cell>
          <cell r="R8" t="str">
            <v>GRP</v>
          </cell>
        </row>
        <row r="9">
          <cell r="A9">
            <v>160</v>
          </cell>
          <cell r="B9">
            <v>8.6E-3</v>
          </cell>
          <cell r="C9">
            <v>1.0199999999999999E-2</v>
          </cell>
          <cell r="D9">
            <v>1.6300000000000002E-2</v>
          </cell>
          <cell r="E9">
            <v>160</v>
          </cell>
          <cell r="F9">
            <v>0.14280000000000001</v>
          </cell>
          <cell r="G9">
            <v>0.1396</v>
          </cell>
          <cell r="H9">
            <v>0.12740000000000001</v>
          </cell>
          <cell r="J9" t="str">
            <v>PVC</v>
          </cell>
          <cell r="L9">
            <v>160</v>
          </cell>
          <cell r="M9">
            <v>400.55</v>
          </cell>
          <cell r="N9">
            <v>553.6</v>
          </cell>
          <cell r="O9">
            <v>693.15000000000009</v>
          </cell>
          <cell r="R9" t="str">
            <v>BWSP</v>
          </cell>
        </row>
        <row r="10">
          <cell r="A10">
            <v>180</v>
          </cell>
          <cell r="B10">
            <v>9.6999999999999986E-3</v>
          </cell>
          <cell r="C10">
            <v>1.15E-2</v>
          </cell>
          <cell r="D10">
            <v>1.83E-2</v>
          </cell>
          <cell r="E10">
            <v>180</v>
          </cell>
          <cell r="F10">
            <v>0.16059999999999999</v>
          </cell>
          <cell r="G10">
            <v>0.157</v>
          </cell>
          <cell r="H10">
            <v>0.1434</v>
          </cell>
          <cell r="L10">
            <v>180</v>
          </cell>
          <cell r="M10">
            <v>495.95000000000005</v>
          </cell>
          <cell r="N10">
            <v>688</v>
          </cell>
          <cell r="O10">
            <v>869.35</v>
          </cell>
        </row>
        <row r="11">
          <cell r="A11">
            <v>200</v>
          </cell>
          <cell r="B11">
            <v>1.0699999999999999E-2</v>
          </cell>
          <cell r="C11">
            <v>1.2699999999999999E-2</v>
          </cell>
          <cell r="D11">
            <v>2.0300000000000002E-2</v>
          </cell>
          <cell r="E11">
            <v>200</v>
          </cell>
          <cell r="F11">
            <v>0.17859999999999998</v>
          </cell>
          <cell r="G11">
            <v>0.17460000000000001</v>
          </cell>
          <cell r="H11">
            <v>0.15940000000000001</v>
          </cell>
          <cell r="L11">
            <v>200</v>
          </cell>
          <cell r="M11">
            <v>598.75</v>
          </cell>
          <cell r="N11">
            <v>843.65000000000009</v>
          </cell>
          <cell r="O11">
            <v>1063.2</v>
          </cell>
        </row>
        <row r="12">
          <cell r="A12">
            <v>225</v>
          </cell>
          <cell r="B12">
            <v>1.2E-2</v>
          </cell>
          <cell r="C12">
            <v>1.43E-2</v>
          </cell>
          <cell r="D12">
            <v>2.2800000000000001E-2</v>
          </cell>
          <cell r="E12">
            <v>225</v>
          </cell>
          <cell r="F12">
            <v>0.20100000000000001</v>
          </cell>
          <cell r="G12">
            <v>0.19640000000000002</v>
          </cell>
          <cell r="H12">
            <v>0.1794</v>
          </cell>
          <cell r="L12">
            <v>225</v>
          </cell>
          <cell r="M12">
            <v>773.75</v>
          </cell>
          <cell r="N12">
            <v>1085.3500000000001</v>
          </cell>
          <cell r="O12">
            <v>1370.75</v>
          </cell>
        </row>
        <row r="13">
          <cell r="A13">
            <v>250</v>
          </cell>
          <cell r="B13">
            <v>1.3300000000000001E-2</v>
          </cell>
          <cell r="C13">
            <v>1.5800000000000002E-2</v>
          </cell>
          <cell r="D13">
            <v>2.53E-2</v>
          </cell>
          <cell r="E13">
            <v>250</v>
          </cell>
          <cell r="F13">
            <v>0.22340000000000002</v>
          </cell>
          <cell r="G13">
            <v>0.21840000000000001</v>
          </cell>
          <cell r="H13">
            <v>0.19939999999999999</v>
          </cell>
          <cell r="L13">
            <v>250</v>
          </cell>
          <cell r="M13">
            <v>946.65000000000009</v>
          </cell>
          <cell r="N13">
            <v>1326.5500000000002</v>
          </cell>
          <cell r="O13">
            <v>1684.7</v>
          </cell>
        </row>
        <row r="14">
          <cell r="A14">
            <v>280</v>
          </cell>
          <cell r="B14">
            <v>1.49E-2</v>
          </cell>
          <cell r="C14">
            <v>1.77E-2</v>
          </cell>
          <cell r="D14">
            <v>2.8300000000000002E-2</v>
          </cell>
          <cell r="E14">
            <v>280</v>
          </cell>
          <cell r="F14">
            <v>0.25019999999999998</v>
          </cell>
          <cell r="G14">
            <v>0.24459999999999998</v>
          </cell>
          <cell r="H14">
            <v>0.22340000000000002</v>
          </cell>
          <cell r="L14">
            <v>280</v>
          </cell>
          <cell r="M14">
            <v>1167.75</v>
          </cell>
          <cell r="N14">
            <v>1650.45</v>
          </cell>
          <cell r="O14">
            <v>2096.75</v>
          </cell>
        </row>
        <row r="15">
          <cell r="A15">
            <v>315</v>
          </cell>
          <cell r="B15">
            <v>1.67E-2</v>
          </cell>
          <cell r="C15">
            <v>0.02</v>
          </cell>
          <cell r="D15">
            <v>3.1800000000000002E-2</v>
          </cell>
          <cell r="E15">
            <v>315</v>
          </cell>
          <cell r="F15">
            <v>0.28160000000000002</v>
          </cell>
          <cell r="G15">
            <v>0.27500000000000002</v>
          </cell>
          <cell r="H15">
            <v>0.25140000000000001</v>
          </cell>
          <cell r="L15">
            <v>315</v>
          </cell>
          <cell r="M15">
            <v>1472.2</v>
          </cell>
          <cell r="N15">
            <v>2079.0500000000002</v>
          </cell>
          <cell r="O15">
            <v>2641.4</v>
          </cell>
        </row>
        <row r="16">
          <cell r="A16">
            <v>355</v>
          </cell>
          <cell r="B16">
            <v>1.8800000000000001E-2</v>
          </cell>
          <cell r="C16">
            <v>2.23E-2</v>
          </cell>
          <cell r="D16">
            <v>3.5799999999999998E-2</v>
          </cell>
          <cell r="E16">
            <v>355</v>
          </cell>
          <cell r="F16">
            <v>0.31739999999999996</v>
          </cell>
          <cell r="G16">
            <v>0.31039999999999995</v>
          </cell>
          <cell r="H16">
            <v>0.28339999999999999</v>
          </cell>
        </row>
        <row r="17">
          <cell r="A17">
            <v>400</v>
          </cell>
          <cell r="B17">
            <v>2.2100000000000002E-2</v>
          </cell>
          <cell r="C17">
            <v>2.63E-2</v>
          </cell>
          <cell r="D17">
            <v>4.2099999999999999E-2</v>
          </cell>
          <cell r="E17">
            <v>400</v>
          </cell>
          <cell r="F17">
            <v>0.35580000000000001</v>
          </cell>
          <cell r="G17">
            <v>0.34739999999999999</v>
          </cell>
          <cell r="H17">
            <v>0.31580000000000003</v>
          </cell>
        </row>
        <row r="20">
          <cell r="L20" t="str">
            <v>PVC</v>
          </cell>
          <cell r="M20" t="str">
            <v>4kg/sqcm</v>
          </cell>
          <cell r="N20" t="str">
            <v>6kg/sqcm</v>
          </cell>
          <cell r="O20" t="str">
            <v>10kg/sqcm</v>
          </cell>
        </row>
        <row r="21">
          <cell r="A21">
            <v>63</v>
          </cell>
          <cell r="B21">
            <v>1.9E-3</v>
          </cell>
          <cell r="C21">
            <v>2.7000000000000001E-3</v>
          </cell>
          <cell r="D21">
            <v>4.0999999999999995E-3</v>
          </cell>
          <cell r="L21">
            <v>63</v>
          </cell>
        </row>
        <row r="22">
          <cell r="A22">
            <v>75</v>
          </cell>
          <cell r="B22">
            <v>2.2000000000000001E-3</v>
          </cell>
          <cell r="C22">
            <v>3.0999999999999999E-3</v>
          </cell>
          <cell r="D22">
            <v>4.9000000000000007E-3</v>
          </cell>
          <cell r="L22">
            <v>75</v>
          </cell>
        </row>
        <row r="23">
          <cell r="A23">
            <v>90</v>
          </cell>
          <cell r="B23">
            <v>2.5999999999999999E-3</v>
          </cell>
          <cell r="C23">
            <v>3.7000000000000002E-3</v>
          </cell>
          <cell r="D23">
            <v>5.7000000000000002E-3</v>
          </cell>
          <cell r="L23">
            <v>90</v>
          </cell>
        </row>
        <row r="24">
          <cell r="A24">
            <v>110</v>
          </cell>
          <cell r="B24">
            <v>3.0000000000000001E-3</v>
          </cell>
          <cell r="C24">
            <v>4.3E-3</v>
          </cell>
          <cell r="D24">
            <v>7.0999999999999995E-3</v>
          </cell>
          <cell r="L24">
            <v>110</v>
          </cell>
        </row>
        <row r="25">
          <cell r="A25">
            <v>125</v>
          </cell>
          <cell r="B25">
            <v>3.3999999999999998E-3</v>
          </cell>
          <cell r="C25">
            <v>5.0000000000000001E-3</v>
          </cell>
          <cell r="D25">
            <v>8.0000000000000002E-3</v>
          </cell>
          <cell r="L25">
            <v>125</v>
          </cell>
        </row>
        <row r="26">
          <cell r="A26">
            <v>140</v>
          </cell>
          <cell r="B26">
            <v>3.8E-3</v>
          </cell>
          <cell r="C26">
            <v>5.4999999999999997E-3</v>
          </cell>
          <cell r="D26">
            <v>8.8999999999999999E-3</v>
          </cell>
          <cell r="L26">
            <v>140</v>
          </cell>
        </row>
        <row r="27">
          <cell r="A27">
            <v>160</v>
          </cell>
          <cell r="B27">
            <v>4.3E-3</v>
          </cell>
          <cell r="C27">
            <v>6.1999999999999998E-3</v>
          </cell>
          <cell r="D27">
            <v>1.0199999999999999E-2</v>
          </cell>
          <cell r="L27">
            <v>160</v>
          </cell>
        </row>
        <row r="28">
          <cell r="A28">
            <v>180</v>
          </cell>
          <cell r="B28">
            <v>4.9000000000000007E-3</v>
          </cell>
          <cell r="C28">
            <v>7.0999999999999995E-3</v>
          </cell>
          <cell r="D28">
            <v>1.14E-2</v>
          </cell>
          <cell r="L28">
            <v>180</v>
          </cell>
        </row>
        <row r="29">
          <cell r="A29">
            <v>200</v>
          </cell>
          <cell r="B29">
            <v>5.3E-3</v>
          </cell>
          <cell r="C29">
            <v>7.9000000000000008E-3</v>
          </cell>
          <cell r="D29">
            <v>1.2699999999999999E-2</v>
          </cell>
          <cell r="L29">
            <v>200</v>
          </cell>
        </row>
        <row r="30">
          <cell r="A30">
            <v>225</v>
          </cell>
          <cell r="B30">
            <v>6.0000000000000001E-3</v>
          </cell>
          <cell r="C30">
            <v>8.6E-3</v>
          </cell>
          <cell r="D30">
            <v>1.43E-2</v>
          </cell>
          <cell r="L30">
            <v>225</v>
          </cell>
        </row>
        <row r="31">
          <cell r="A31">
            <v>250</v>
          </cell>
          <cell r="B31">
            <v>6.4999999999999997E-3</v>
          </cell>
          <cell r="C31">
            <v>9.8000000000000014E-3</v>
          </cell>
          <cell r="D31">
            <v>1.5900000000000001E-2</v>
          </cell>
          <cell r="L31">
            <v>250</v>
          </cell>
        </row>
        <row r="32">
          <cell r="A32">
            <v>280</v>
          </cell>
          <cell r="B32">
            <v>7.4000000000000003E-3</v>
          </cell>
          <cell r="C32">
            <v>1.0999999999999999E-2</v>
          </cell>
          <cell r="D32">
            <v>1.78E-2</v>
          </cell>
          <cell r="L32">
            <v>280</v>
          </cell>
        </row>
        <row r="33">
          <cell r="A33">
            <v>315</v>
          </cell>
          <cell r="B33">
            <v>8.3000000000000001E-3</v>
          </cell>
          <cell r="C33">
            <v>1.24E-2</v>
          </cell>
          <cell r="D33">
            <v>1.9899999999999998E-2</v>
          </cell>
          <cell r="L33">
            <v>315</v>
          </cell>
        </row>
        <row r="35">
          <cell r="L35" t="str">
            <v>AC</v>
          </cell>
          <cell r="M35" t="str">
            <v>Class-15</v>
          </cell>
          <cell r="N35" t="str">
            <v>Class-20</v>
          </cell>
          <cell r="O35" t="str">
            <v>Class-25</v>
          </cell>
        </row>
        <row r="36">
          <cell r="L36">
            <v>80</v>
          </cell>
          <cell r="M36">
            <v>167.85000000000002</v>
          </cell>
          <cell r="N36">
            <v>175.05</v>
          </cell>
          <cell r="O36">
            <v>199.4</v>
          </cell>
        </row>
        <row r="37">
          <cell r="L37">
            <v>100</v>
          </cell>
          <cell r="M37">
            <v>199.60000000000002</v>
          </cell>
          <cell r="N37">
            <v>228.8</v>
          </cell>
          <cell r="O37">
            <v>264.35000000000002</v>
          </cell>
        </row>
        <row r="38">
          <cell r="L38">
            <v>125</v>
          </cell>
          <cell r="M38">
            <v>238.9</v>
          </cell>
          <cell r="N38">
            <v>275.05</v>
          </cell>
          <cell r="O38">
            <v>324.75</v>
          </cell>
        </row>
        <row r="39">
          <cell r="L39">
            <v>150</v>
          </cell>
          <cell r="M39">
            <v>304.05</v>
          </cell>
          <cell r="N39">
            <v>357.95000000000005</v>
          </cell>
          <cell r="O39">
            <v>426.40000000000003</v>
          </cell>
        </row>
        <row r="40">
          <cell r="L40">
            <v>200</v>
          </cell>
          <cell r="M40">
            <v>458.15000000000003</v>
          </cell>
          <cell r="N40">
            <v>550.45000000000005</v>
          </cell>
          <cell r="O40">
            <v>675.15000000000009</v>
          </cell>
        </row>
        <row r="41">
          <cell r="L41">
            <v>250</v>
          </cell>
          <cell r="M41">
            <v>557.85</v>
          </cell>
          <cell r="N41">
            <v>689.55000000000007</v>
          </cell>
          <cell r="O41">
            <v>842.15000000000009</v>
          </cell>
        </row>
        <row r="42">
          <cell r="L42">
            <v>300</v>
          </cell>
          <cell r="M42">
            <v>743.15000000000009</v>
          </cell>
          <cell r="N42">
            <v>932.85</v>
          </cell>
          <cell r="O42">
            <v>1163.05</v>
          </cell>
        </row>
        <row r="43">
          <cell r="L43">
            <v>350</v>
          </cell>
          <cell r="M43">
            <v>912.45</v>
          </cell>
          <cell r="N43">
            <v>1149.5</v>
          </cell>
          <cell r="O43">
            <v>1416.0500000000002</v>
          </cell>
        </row>
        <row r="44">
          <cell r="L44">
            <v>400</v>
          </cell>
          <cell r="M44">
            <v>1174.7</v>
          </cell>
          <cell r="N44">
            <v>1493.1000000000001</v>
          </cell>
          <cell r="O44">
            <v>1828.5</v>
          </cell>
        </row>
        <row r="45">
          <cell r="L45">
            <v>450</v>
          </cell>
          <cell r="M45">
            <v>1370.3000000000002</v>
          </cell>
          <cell r="N45">
            <v>1771.0500000000002</v>
          </cell>
          <cell r="O45">
            <v>2191.9500000000003</v>
          </cell>
        </row>
        <row r="46">
          <cell r="L46">
            <v>500</v>
          </cell>
          <cell r="M46">
            <v>1684</v>
          </cell>
          <cell r="N46">
            <v>2159.35</v>
          </cell>
          <cell r="O46">
            <v>2678.3</v>
          </cell>
        </row>
        <row r="47">
          <cell r="L47">
            <v>600</v>
          </cell>
          <cell r="M47">
            <v>2303.3000000000002</v>
          </cell>
          <cell r="N47">
            <v>2950.15</v>
          </cell>
          <cell r="O47">
            <v>3714.15</v>
          </cell>
        </row>
        <row r="60">
          <cell r="L60" t="str">
            <v>CI</v>
          </cell>
          <cell r="M60" t="str">
            <v>LA</v>
          </cell>
          <cell r="N60" t="str">
            <v>A</v>
          </cell>
          <cell r="O60" t="str">
            <v>B</v>
          </cell>
        </row>
        <row r="61">
          <cell r="A61">
            <v>80</v>
          </cell>
          <cell r="B61">
            <v>7.1999999999999998E-3</v>
          </cell>
          <cell r="C61">
            <v>7.9000000000000008E-3</v>
          </cell>
          <cell r="D61">
            <v>8.6E-3</v>
          </cell>
          <cell r="L61">
            <v>80</v>
          </cell>
          <cell r="M61">
            <v>557.75</v>
          </cell>
          <cell r="N61">
            <v>601.05000000000007</v>
          </cell>
          <cell r="O61">
            <v>640.55000000000007</v>
          </cell>
        </row>
        <row r="62">
          <cell r="A62">
            <v>100</v>
          </cell>
          <cell r="B62">
            <v>7.4999999999999997E-3</v>
          </cell>
          <cell r="C62">
            <v>8.3000000000000001E-3</v>
          </cell>
          <cell r="D62">
            <v>8.9999999999999993E-3</v>
          </cell>
          <cell r="L62">
            <v>100</v>
          </cell>
          <cell r="M62">
            <v>668.1</v>
          </cell>
          <cell r="N62">
            <v>729.55000000000007</v>
          </cell>
          <cell r="O62">
            <v>774.1</v>
          </cell>
        </row>
        <row r="63">
          <cell r="A63">
            <v>125</v>
          </cell>
          <cell r="B63">
            <v>7.9000000000000008E-3</v>
          </cell>
          <cell r="C63">
            <v>8.6999999999999994E-3</v>
          </cell>
          <cell r="D63">
            <v>9.4999999999999998E-3</v>
          </cell>
          <cell r="L63">
            <v>125</v>
          </cell>
          <cell r="M63">
            <v>828.1</v>
          </cell>
          <cell r="N63">
            <v>898.05000000000007</v>
          </cell>
          <cell r="O63">
            <v>962.65000000000009</v>
          </cell>
        </row>
        <row r="64">
          <cell r="A64">
            <v>150</v>
          </cell>
          <cell r="B64">
            <v>8.3000000000000001E-3</v>
          </cell>
          <cell r="C64">
            <v>9.1999999999999998E-3</v>
          </cell>
          <cell r="D64">
            <v>0.01</v>
          </cell>
          <cell r="L64">
            <v>150</v>
          </cell>
          <cell r="M64">
            <v>987.75</v>
          </cell>
          <cell r="N64">
            <v>1076.05</v>
          </cell>
          <cell r="O64">
            <v>1154.05</v>
          </cell>
        </row>
        <row r="65">
          <cell r="A65">
            <v>200</v>
          </cell>
          <cell r="B65">
            <v>9.1999999999999998E-3</v>
          </cell>
          <cell r="C65">
            <v>1.01E-2</v>
          </cell>
          <cell r="D65">
            <v>1.0999999999999999E-2</v>
          </cell>
          <cell r="L65">
            <v>200</v>
          </cell>
          <cell r="M65">
            <v>1432.6000000000001</v>
          </cell>
          <cell r="N65">
            <v>1547.4</v>
          </cell>
          <cell r="O65">
            <v>1667.3500000000001</v>
          </cell>
        </row>
        <row r="66">
          <cell r="A66">
            <v>250</v>
          </cell>
          <cell r="B66">
            <v>0.01</v>
          </cell>
          <cell r="C66">
            <v>1.0999999999999999E-2</v>
          </cell>
          <cell r="D66">
            <v>1.2E-2</v>
          </cell>
          <cell r="L66">
            <v>250</v>
          </cell>
          <cell r="M66">
            <v>1910.15</v>
          </cell>
          <cell r="N66">
            <v>2072</v>
          </cell>
          <cell r="O66">
            <v>2233.9</v>
          </cell>
        </row>
        <row r="67">
          <cell r="A67">
            <v>300</v>
          </cell>
          <cell r="B67">
            <v>1.0800000000000001E-2</v>
          </cell>
          <cell r="C67">
            <v>1.1900000000000001E-2</v>
          </cell>
          <cell r="D67">
            <v>1.2999999999999999E-2</v>
          </cell>
          <cell r="L67">
            <v>300</v>
          </cell>
          <cell r="M67">
            <v>2460.8000000000002</v>
          </cell>
          <cell r="N67">
            <v>2680.25</v>
          </cell>
          <cell r="O67">
            <v>2894.8500000000004</v>
          </cell>
        </row>
        <row r="68">
          <cell r="A68">
            <v>350</v>
          </cell>
          <cell r="B68">
            <v>1.1699999999999999E-2</v>
          </cell>
          <cell r="C68">
            <v>1.2800000000000001E-2</v>
          </cell>
          <cell r="D68">
            <v>1.4E-2</v>
          </cell>
          <cell r="L68">
            <v>350</v>
          </cell>
          <cell r="M68">
            <v>3108.1000000000004</v>
          </cell>
          <cell r="N68">
            <v>3359.3</v>
          </cell>
          <cell r="O68">
            <v>3631.2000000000003</v>
          </cell>
        </row>
        <row r="69">
          <cell r="A69">
            <v>400</v>
          </cell>
          <cell r="B69">
            <v>1.2500000000000001E-2</v>
          </cell>
          <cell r="C69">
            <v>1.3800000000000002E-2</v>
          </cell>
          <cell r="D69">
            <v>1.4999999999999999E-2</v>
          </cell>
          <cell r="L69">
            <v>400</v>
          </cell>
          <cell r="M69">
            <v>3779.9500000000003</v>
          </cell>
          <cell r="N69">
            <v>4116.4000000000005</v>
          </cell>
          <cell r="O69">
            <v>4431.8</v>
          </cell>
        </row>
        <row r="70">
          <cell r="A70">
            <v>450</v>
          </cell>
          <cell r="B70">
            <v>1.3300000000000001E-2</v>
          </cell>
          <cell r="C70">
            <v>1.47E-2</v>
          </cell>
          <cell r="D70">
            <v>1.6E-2</v>
          </cell>
          <cell r="L70">
            <v>450</v>
          </cell>
          <cell r="M70">
            <v>4570.45</v>
          </cell>
          <cell r="N70">
            <v>5004.25</v>
          </cell>
          <cell r="O70">
            <v>5385.05</v>
          </cell>
        </row>
        <row r="71">
          <cell r="A71">
            <v>500</v>
          </cell>
          <cell r="B71">
            <v>1.4199999999999999E-2</v>
          </cell>
          <cell r="C71">
            <v>1.5599999999999999E-2</v>
          </cell>
          <cell r="D71">
            <v>1.7000000000000001E-2</v>
          </cell>
          <cell r="L71">
            <v>500</v>
          </cell>
          <cell r="M71">
            <v>5457.6500000000005</v>
          </cell>
          <cell r="N71">
            <v>5926.8</v>
          </cell>
          <cell r="O71">
            <v>6395.9000000000005</v>
          </cell>
        </row>
        <row r="72">
          <cell r="A72">
            <v>600</v>
          </cell>
          <cell r="B72">
            <v>1.5800000000000002E-2</v>
          </cell>
          <cell r="C72">
            <v>1.7399999999999999E-2</v>
          </cell>
          <cell r="D72">
            <v>1.9E-2</v>
          </cell>
          <cell r="L72">
            <v>600</v>
          </cell>
          <cell r="M72">
            <v>7189.75</v>
          </cell>
          <cell r="N72">
            <v>7825.1</v>
          </cell>
          <cell r="O72">
            <v>8455.5</v>
          </cell>
        </row>
        <row r="73">
          <cell r="A73">
            <v>700</v>
          </cell>
          <cell r="B73">
            <v>1.7500000000000002E-2</v>
          </cell>
          <cell r="C73">
            <v>1.9300000000000001E-2</v>
          </cell>
          <cell r="D73">
            <v>2.1000000000000001E-2</v>
          </cell>
          <cell r="L73">
            <v>700</v>
          </cell>
          <cell r="M73">
            <v>9631.4500000000007</v>
          </cell>
          <cell r="N73">
            <v>10493.800000000001</v>
          </cell>
          <cell r="O73">
            <v>11311.5</v>
          </cell>
        </row>
        <row r="74">
          <cell r="A74">
            <v>750</v>
          </cell>
          <cell r="B74">
            <v>1.83E-2</v>
          </cell>
          <cell r="C74">
            <v>2.0199999999999999E-2</v>
          </cell>
          <cell r="D74">
            <v>2.1999999999999999E-2</v>
          </cell>
          <cell r="L74">
            <v>750</v>
          </cell>
          <cell r="M74">
            <v>11141.5</v>
          </cell>
          <cell r="N74">
            <v>12149</v>
          </cell>
          <cell r="O74">
            <v>13150.85</v>
          </cell>
        </row>
        <row r="75">
          <cell r="A75">
            <v>800</v>
          </cell>
          <cell r="B75">
            <v>1.9199999999999998E-2</v>
          </cell>
          <cell r="C75">
            <v>2.1100000000000001E-2</v>
          </cell>
          <cell r="D75">
            <v>2.3E-2</v>
          </cell>
          <cell r="L75">
            <v>800</v>
          </cell>
          <cell r="M75">
            <v>12482.25</v>
          </cell>
          <cell r="N75">
            <v>13564.5</v>
          </cell>
          <cell r="O75">
            <v>14641.050000000001</v>
          </cell>
        </row>
        <row r="76">
          <cell r="A76">
            <v>900</v>
          </cell>
          <cell r="B76">
            <v>2.0799999999999999E-2</v>
          </cell>
          <cell r="C76">
            <v>2.29E-2</v>
          </cell>
          <cell r="D76">
            <v>2.5000000000000001E-2</v>
          </cell>
          <cell r="L76">
            <v>900</v>
          </cell>
          <cell r="M76">
            <v>15197.400000000001</v>
          </cell>
          <cell r="N76">
            <v>16539.350000000002</v>
          </cell>
          <cell r="O76">
            <v>17881.600000000002</v>
          </cell>
        </row>
        <row r="77">
          <cell r="A77">
            <v>1000</v>
          </cell>
          <cell r="B77">
            <v>2.2499999999999999E-2</v>
          </cell>
          <cell r="C77">
            <v>2.4799999999999999E-2</v>
          </cell>
          <cell r="D77">
            <v>2.7E-2</v>
          </cell>
          <cell r="L77">
            <v>1000</v>
          </cell>
          <cell r="M77">
            <v>18228.55</v>
          </cell>
          <cell r="N77">
            <v>19864.100000000002</v>
          </cell>
          <cell r="O77">
            <v>21425.25</v>
          </cell>
        </row>
        <row r="78">
          <cell r="A78">
            <v>1050</v>
          </cell>
          <cell r="B78">
            <v>2.3600000000000003E-2</v>
          </cell>
          <cell r="C78">
            <v>2.5999999999999999E-2</v>
          </cell>
          <cell r="D78">
            <v>2.9000000000000001E-2</v>
          </cell>
        </row>
        <row r="87">
          <cell r="L87" t="str">
            <v>DI</v>
          </cell>
          <cell r="M87" t="str">
            <v>K7</v>
          </cell>
          <cell r="N87" t="str">
            <v>K9</v>
          </cell>
        </row>
        <row r="88">
          <cell r="A88">
            <v>100</v>
          </cell>
          <cell r="B88">
            <v>5.0000000000000001E-3</v>
          </cell>
          <cell r="C88">
            <v>6.0000000000000001E-3</v>
          </cell>
          <cell r="L88">
            <v>100</v>
          </cell>
          <cell r="M88">
            <v>624.75</v>
          </cell>
          <cell r="N88">
            <v>727.30000000000007</v>
          </cell>
        </row>
        <row r="89">
          <cell r="A89">
            <v>125</v>
          </cell>
          <cell r="B89">
            <v>5.0000000000000001E-3</v>
          </cell>
          <cell r="C89">
            <v>6.0000000000000001E-3</v>
          </cell>
          <cell r="L89">
            <v>150</v>
          </cell>
          <cell r="M89">
            <v>860.30000000000007</v>
          </cell>
          <cell r="N89">
            <v>1078.45</v>
          </cell>
        </row>
        <row r="90">
          <cell r="A90">
            <v>150</v>
          </cell>
          <cell r="B90">
            <v>5.0000000000000001E-3</v>
          </cell>
          <cell r="C90">
            <v>6.0000000000000001E-3</v>
          </cell>
          <cell r="L90">
            <v>200</v>
          </cell>
          <cell r="M90">
            <v>1277.3000000000002</v>
          </cell>
          <cell r="N90">
            <v>1434.5500000000002</v>
          </cell>
        </row>
        <row r="91">
          <cell r="A91">
            <v>200</v>
          </cell>
          <cell r="B91">
            <v>5.0000000000000001E-3</v>
          </cell>
          <cell r="C91">
            <v>6.0000000000000001E-3</v>
          </cell>
          <cell r="L91">
            <v>250</v>
          </cell>
          <cell r="M91">
            <v>1698.4</v>
          </cell>
          <cell r="N91">
            <v>1864.65</v>
          </cell>
        </row>
        <row r="92">
          <cell r="A92">
            <v>250</v>
          </cell>
          <cell r="B92">
            <v>5.3E-3</v>
          </cell>
          <cell r="C92">
            <v>6.7999999999999996E-3</v>
          </cell>
          <cell r="L92">
            <v>300</v>
          </cell>
          <cell r="M92">
            <v>2183.35</v>
          </cell>
          <cell r="N92">
            <v>2359.3000000000002</v>
          </cell>
        </row>
        <row r="93">
          <cell r="A93">
            <v>300</v>
          </cell>
          <cell r="B93">
            <v>5.5999999999999999E-3</v>
          </cell>
          <cell r="C93">
            <v>7.1999999999999998E-3</v>
          </cell>
          <cell r="L93">
            <v>350</v>
          </cell>
          <cell r="M93">
            <v>2765.9500000000003</v>
          </cell>
          <cell r="N93">
            <v>2958.7000000000003</v>
          </cell>
        </row>
        <row r="94">
          <cell r="A94">
            <v>350</v>
          </cell>
          <cell r="B94">
            <v>6.0000000000000001E-3</v>
          </cell>
          <cell r="C94">
            <v>7.7000000000000002E-3</v>
          </cell>
          <cell r="L94">
            <v>400</v>
          </cell>
          <cell r="M94">
            <v>3354</v>
          </cell>
          <cell r="N94">
            <v>3563.8500000000004</v>
          </cell>
        </row>
        <row r="95">
          <cell r="A95">
            <v>400</v>
          </cell>
          <cell r="B95">
            <v>6.3E-3</v>
          </cell>
          <cell r="C95">
            <v>8.0999999999999996E-3</v>
          </cell>
          <cell r="L95">
            <v>450</v>
          </cell>
          <cell r="M95">
            <v>4034</v>
          </cell>
          <cell r="N95">
            <v>4257.2</v>
          </cell>
        </row>
        <row r="96">
          <cell r="A96">
            <v>450</v>
          </cell>
          <cell r="B96">
            <v>6.6E-3</v>
          </cell>
          <cell r="C96">
            <v>8.6E-3</v>
          </cell>
          <cell r="L96">
            <v>500</v>
          </cell>
          <cell r="M96">
            <v>4837.4000000000005</v>
          </cell>
          <cell r="N96">
            <v>4984.8500000000004</v>
          </cell>
        </row>
        <row r="97">
          <cell r="A97">
            <v>500</v>
          </cell>
          <cell r="B97">
            <v>7.0000000000000001E-3</v>
          </cell>
          <cell r="C97">
            <v>8.9999999999999993E-3</v>
          </cell>
          <cell r="L97">
            <v>600</v>
          </cell>
          <cell r="M97">
            <v>6420.5</v>
          </cell>
          <cell r="N97">
            <v>6551.35</v>
          </cell>
        </row>
        <row r="98">
          <cell r="A98">
            <v>600</v>
          </cell>
          <cell r="B98">
            <v>7.7000000000000002E-3</v>
          </cell>
          <cell r="C98">
            <v>9.9000000000000008E-3</v>
          </cell>
          <cell r="L98">
            <v>700</v>
          </cell>
          <cell r="M98" t="e">
            <v>#VALUE!</v>
          </cell>
          <cell r="N98">
            <v>8587.15</v>
          </cell>
        </row>
        <row r="99">
          <cell r="A99">
            <v>700</v>
          </cell>
          <cell r="B99">
            <v>8.9999999999999993E-3</v>
          </cell>
          <cell r="C99">
            <v>1.0800000000000001E-2</v>
          </cell>
          <cell r="L99">
            <v>750</v>
          </cell>
          <cell r="M99" t="e">
            <v>#VALUE!</v>
          </cell>
          <cell r="N99">
            <v>9876.85</v>
          </cell>
        </row>
        <row r="100">
          <cell r="A100">
            <v>750</v>
          </cell>
          <cell r="B100">
            <v>9.6999999999999986E-3</v>
          </cell>
          <cell r="C100">
            <v>1.1300000000000001E-2</v>
          </cell>
          <cell r="L100">
            <v>800</v>
          </cell>
          <cell r="M100" t="e">
            <v>#VALUE!</v>
          </cell>
          <cell r="N100">
            <v>10906</v>
          </cell>
        </row>
        <row r="101">
          <cell r="A101">
            <v>800</v>
          </cell>
          <cell r="B101">
            <v>1.04E-2</v>
          </cell>
          <cell r="C101">
            <v>1.1699999999999999E-2</v>
          </cell>
          <cell r="L101">
            <v>900</v>
          </cell>
          <cell r="M101" t="e">
            <v>#VALUE!</v>
          </cell>
          <cell r="N101">
            <v>13281.75</v>
          </cell>
        </row>
        <row r="102">
          <cell r="A102">
            <v>900</v>
          </cell>
          <cell r="B102">
            <v>1.12E-2</v>
          </cell>
          <cell r="C102">
            <v>1.26E-2</v>
          </cell>
          <cell r="L102">
            <v>1000</v>
          </cell>
          <cell r="M102" t="e">
            <v>#VALUE!</v>
          </cell>
          <cell r="N102">
            <v>15696.5</v>
          </cell>
        </row>
        <row r="103">
          <cell r="A103">
            <v>1000</v>
          </cell>
          <cell r="B103">
            <v>1.2E-2</v>
          </cell>
          <cell r="C103">
            <v>1.35E-2</v>
          </cell>
        </row>
        <row r="104">
          <cell r="A104">
            <v>1100</v>
          </cell>
          <cell r="B104">
            <v>1.44E-2</v>
          </cell>
          <cell r="C104">
            <v>1.44E-2</v>
          </cell>
        </row>
        <row r="105">
          <cell r="A105">
            <v>1200</v>
          </cell>
          <cell r="B105">
            <v>1.5300000000000001E-2</v>
          </cell>
          <cell r="C105">
            <v>1.5300000000000001E-2</v>
          </cell>
        </row>
        <row r="106">
          <cell r="A106">
            <v>1400</v>
          </cell>
          <cell r="B106">
            <v>1.7100000000000001E-2</v>
          </cell>
          <cell r="C106">
            <v>1.7100000000000001E-2</v>
          </cell>
        </row>
        <row r="107">
          <cell r="A107">
            <v>1600</v>
          </cell>
          <cell r="B107">
            <v>1.89E-2</v>
          </cell>
          <cell r="C107">
            <v>1.89E-2</v>
          </cell>
        </row>
        <row r="108">
          <cell r="A108">
            <v>1800</v>
          </cell>
          <cell r="B108">
            <v>2.07E-2</v>
          </cell>
          <cell r="C108">
            <v>2.07E-2</v>
          </cell>
        </row>
        <row r="109">
          <cell r="A109">
            <v>2000</v>
          </cell>
          <cell r="B109">
            <v>2.2499999999999999E-2</v>
          </cell>
          <cell r="C109">
            <v>2.2499999999999999E-2</v>
          </cell>
        </row>
        <row r="119">
          <cell r="L119" t="str">
            <v>psc</v>
          </cell>
          <cell r="M119" t="str">
            <v>6kg/sqcm</v>
          </cell>
          <cell r="N119" t="str">
            <v>8kg/sqcm</v>
          </cell>
          <cell r="O119" t="str">
            <v>10kg/sqcm</v>
          </cell>
          <cell r="P119" t="str">
            <v>12kg/sqcm</v>
          </cell>
          <cell r="Q119" t="str">
            <v>14kg/sqcm</v>
          </cell>
          <cell r="R119" t="str">
            <v>16kg/sqcm</v>
          </cell>
        </row>
        <row r="120">
          <cell r="A120">
            <v>350</v>
          </cell>
          <cell r="B120">
            <v>5.7000000000000002E-2</v>
          </cell>
          <cell r="C120">
            <v>5.7000000000000002E-2</v>
          </cell>
          <cell r="D120">
            <v>5.7000000000000002E-2</v>
          </cell>
          <cell r="E120">
            <v>5.7000000000000002E-2</v>
          </cell>
          <cell r="F120">
            <v>5.7000000000000002E-2</v>
          </cell>
          <cell r="G120">
            <v>5.7000000000000002E-2</v>
          </cell>
          <cell r="L120">
            <v>350</v>
          </cell>
          <cell r="M120">
            <v>1259.8500000000001</v>
          </cell>
          <cell r="N120">
            <v>1259.8500000000001</v>
          </cell>
          <cell r="O120">
            <v>1270.3500000000001</v>
          </cell>
        </row>
        <row r="121">
          <cell r="A121">
            <v>400</v>
          </cell>
          <cell r="B121">
            <v>5.7000000000000002E-2</v>
          </cell>
          <cell r="C121">
            <v>5.7000000000000002E-2</v>
          </cell>
          <cell r="D121">
            <v>5.7000000000000002E-2</v>
          </cell>
          <cell r="E121">
            <v>5.7000000000000002E-2</v>
          </cell>
          <cell r="F121">
            <v>5.7000000000000002E-2</v>
          </cell>
          <cell r="G121">
            <v>5.7000000000000002E-2</v>
          </cell>
          <cell r="L121">
            <v>400</v>
          </cell>
          <cell r="M121">
            <v>1354</v>
          </cell>
          <cell r="N121">
            <v>1364.5</v>
          </cell>
          <cell r="O121">
            <v>1375</v>
          </cell>
        </row>
        <row r="122">
          <cell r="A122">
            <v>450</v>
          </cell>
          <cell r="B122">
            <v>5.7000000000000002E-2</v>
          </cell>
          <cell r="C122">
            <v>5.7000000000000002E-2</v>
          </cell>
          <cell r="D122">
            <v>5.7000000000000002E-2</v>
          </cell>
          <cell r="E122">
            <v>5.7000000000000002E-2</v>
          </cell>
          <cell r="F122">
            <v>5.7000000000000002E-2</v>
          </cell>
          <cell r="G122">
            <v>5.7000000000000002E-2</v>
          </cell>
          <cell r="L122">
            <v>450</v>
          </cell>
          <cell r="M122">
            <v>1441.7</v>
          </cell>
          <cell r="N122">
            <v>1452.25</v>
          </cell>
          <cell r="O122">
            <v>1462.75</v>
          </cell>
        </row>
        <row r="123">
          <cell r="A123">
            <v>500</v>
          </cell>
          <cell r="B123">
            <v>6.7000000000000004E-2</v>
          </cell>
          <cell r="C123">
            <v>6.7000000000000004E-2</v>
          </cell>
          <cell r="D123">
            <v>6.7000000000000004E-2</v>
          </cell>
          <cell r="E123">
            <v>6.7000000000000004E-2</v>
          </cell>
          <cell r="F123">
            <v>6.7000000000000004E-2</v>
          </cell>
          <cell r="G123">
            <v>6.7000000000000004E-2</v>
          </cell>
          <cell r="L123">
            <v>500</v>
          </cell>
          <cell r="M123">
            <v>1567.65</v>
          </cell>
          <cell r="N123">
            <v>1578.15</v>
          </cell>
          <cell r="O123">
            <v>1588.65</v>
          </cell>
        </row>
        <row r="124">
          <cell r="A124">
            <v>600</v>
          </cell>
          <cell r="B124">
            <v>7.1999999999999995E-2</v>
          </cell>
          <cell r="C124">
            <v>7.1999999999999995E-2</v>
          </cell>
          <cell r="D124">
            <v>7.1999999999999995E-2</v>
          </cell>
          <cell r="E124">
            <v>7.1999999999999995E-2</v>
          </cell>
          <cell r="F124">
            <v>7.1999999999999995E-2</v>
          </cell>
          <cell r="G124">
            <v>7.1999999999999995E-2</v>
          </cell>
          <cell r="L124">
            <v>600</v>
          </cell>
          <cell r="M124">
            <v>1818.8000000000002</v>
          </cell>
          <cell r="N124">
            <v>1829.3000000000002</v>
          </cell>
          <cell r="O124">
            <v>1850.3000000000002</v>
          </cell>
        </row>
        <row r="125">
          <cell r="A125">
            <v>700</v>
          </cell>
          <cell r="B125">
            <v>7.1999999999999995E-2</v>
          </cell>
          <cell r="C125">
            <v>7.1999999999999995E-2</v>
          </cell>
          <cell r="D125">
            <v>7.1999999999999995E-2</v>
          </cell>
          <cell r="E125">
            <v>7.1999999999999995E-2</v>
          </cell>
          <cell r="F125">
            <v>7.1999999999999995E-2</v>
          </cell>
          <cell r="G125">
            <v>7.1999999999999995E-2</v>
          </cell>
          <cell r="L125">
            <v>700</v>
          </cell>
          <cell r="M125">
            <v>2237.1</v>
          </cell>
          <cell r="N125">
            <v>2247.6</v>
          </cell>
          <cell r="O125">
            <v>2279.15</v>
          </cell>
        </row>
        <row r="126">
          <cell r="A126">
            <v>800</v>
          </cell>
          <cell r="B126">
            <v>7.6999999999999999E-2</v>
          </cell>
          <cell r="C126">
            <v>7.6999999999999999E-2</v>
          </cell>
          <cell r="D126">
            <v>7.6999999999999999E-2</v>
          </cell>
          <cell r="E126">
            <v>7.6999999999999999E-2</v>
          </cell>
          <cell r="F126">
            <v>7.6999999999999999E-2</v>
          </cell>
          <cell r="G126">
            <v>7.6999999999999999E-2</v>
          </cell>
          <cell r="L126">
            <v>800</v>
          </cell>
          <cell r="M126">
            <v>2622.55</v>
          </cell>
          <cell r="N126">
            <v>2643.55</v>
          </cell>
          <cell r="O126">
            <v>2706.6000000000004</v>
          </cell>
        </row>
        <row r="127">
          <cell r="A127">
            <v>900</v>
          </cell>
          <cell r="B127">
            <v>8.2000000000000003E-2</v>
          </cell>
          <cell r="C127">
            <v>8.2000000000000003E-2</v>
          </cell>
          <cell r="D127">
            <v>8.2000000000000003E-2</v>
          </cell>
          <cell r="E127">
            <v>8.2000000000000003E-2</v>
          </cell>
          <cell r="F127">
            <v>8.2000000000000003E-2</v>
          </cell>
          <cell r="G127">
            <v>8.2000000000000003E-2</v>
          </cell>
        </row>
        <row r="128">
          <cell r="A128">
            <v>1000</v>
          </cell>
          <cell r="B128">
            <v>8.2000000000000003E-2</v>
          </cell>
          <cell r="C128">
            <v>8.2000000000000003E-2</v>
          </cell>
          <cell r="D128">
            <v>8.2000000000000003E-2</v>
          </cell>
          <cell r="E128">
            <v>8.2000000000000003E-2</v>
          </cell>
          <cell r="F128">
            <v>8.2000000000000003E-2</v>
          </cell>
          <cell r="G128">
            <v>8.2000000000000003E-2</v>
          </cell>
        </row>
        <row r="129">
          <cell r="A129">
            <v>1100</v>
          </cell>
          <cell r="B129">
            <v>8.6999999999999994E-2</v>
          </cell>
          <cell r="C129">
            <v>8.6999999999999994E-2</v>
          </cell>
          <cell r="D129">
            <v>8.6999999999999994E-2</v>
          </cell>
          <cell r="E129">
            <v>8.6999999999999994E-2</v>
          </cell>
          <cell r="F129">
            <v>8.6999999999999994E-2</v>
          </cell>
          <cell r="G129">
            <v>8.6999999999999994E-2</v>
          </cell>
        </row>
        <row r="139">
          <cell r="L139" t="str">
            <v>BWSP</v>
          </cell>
          <cell r="M139" t="str">
            <v>12kg/sqcm</v>
          </cell>
          <cell r="N139" t="str">
            <v>14kg/sqcm</v>
          </cell>
          <cell r="O139" t="str">
            <v>16kg/sqcm</v>
          </cell>
          <cell r="P139" t="str">
            <v>18kg/sqcm</v>
          </cell>
          <cell r="Q139" t="str">
            <v>20kg/sqcm</v>
          </cell>
          <cell r="R139" t="str">
            <v>22kg/sqcm</v>
          </cell>
          <cell r="S139" t="str">
            <v>24kg/sqcm</v>
          </cell>
          <cell r="T139" t="str">
            <v>26kg/sqcm</v>
          </cell>
          <cell r="U139" t="str">
            <v>28kg/sqcm</v>
          </cell>
          <cell r="V139" t="str">
            <v>30kg/sqcm</v>
          </cell>
          <cell r="W139" t="str">
            <v>32kg/sqcm</v>
          </cell>
        </row>
        <row r="140">
          <cell r="A140">
            <v>250</v>
          </cell>
          <cell r="B140">
            <v>7.2022408963585442E-3</v>
          </cell>
          <cell r="C140">
            <v>7.2022408963585442E-3</v>
          </cell>
          <cell r="D140">
            <v>7.2022408963585442E-3</v>
          </cell>
          <cell r="E140">
            <v>7.2022408963585442E-3</v>
          </cell>
          <cell r="F140">
            <v>7.2022408963585442E-3</v>
          </cell>
          <cell r="G140">
            <v>7.2022408963585442E-3</v>
          </cell>
          <cell r="H140">
            <v>7.2022408963585442E-3</v>
          </cell>
          <cell r="I140">
            <v>7.2022408963585442E-3</v>
          </cell>
          <cell r="J140">
            <v>7.2022408963585442E-3</v>
          </cell>
          <cell r="K140">
            <v>7.2022408963585442E-3</v>
          </cell>
          <cell r="L140">
            <v>250</v>
          </cell>
          <cell r="M140">
            <v>1296.3500000000001</v>
          </cell>
          <cell r="N140">
            <v>1296.3500000000001</v>
          </cell>
          <cell r="O140">
            <v>1296.3500000000001</v>
          </cell>
          <cell r="P140">
            <v>1296.3500000000001</v>
          </cell>
        </row>
        <row r="141">
          <cell r="A141">
            <v>300</v>
          </cell>
          <cell r="B141">
            <v>7.2022408963585442E-3</v>
          </cell>
          <cell r="C141">
            <v>7.2022408963585442E-3</v>
          </cell>
          <cell r="D141">
            <v>7.2022408963585442E-3</v>
          </cell>
          <cell r="E141">
            <v>7.2022408963585442E-3</v>
          </cell>
          <cell r="F141">
            <v>7.2022408963585442E-3</v>
          </cell>
          <cell r="G141">
            <v>7.2022408963585442E-3</v>
          </cell>
          <cell r="H141">
            <v>7.2022408963585442E-3</v>
          </cell>
          <cell r="I141">
            <v>7.2022408963585442E-3</v>
          </cell>
          <cell r="J141">
            <v>7.2022408963585442E-3</v>
          </cell>
          <cell r="K141">
            <v>7.2022408963585442E-3</v>
          </cell>
          <cell r="L141">
            <v>300</v>
          </cell>
          <cell r="M141">
            <v>1462.5</v>
          </cell>
          <cell r="N141">
            <v>1462.5</v>
          </cell>
          <cell r="O141">
            <v>1462.5</v>
          </cell>
          <cell r="P141">
            <v>1462.5</v>
          </cell>
        </row>
        <row r="142">
          <cell r="A142">
            <v>400</v>
          </cell>
          <cell r="B142">
            <v>7.2022408963585442E-3</v>
          </cell>
          <cell r="C142">
            <v>7.2022408963585442E-3</v>
          </cell>
          <cell r="D142">
            <v>7.2022408963585442E-3</v>
          </cell>
          <cell r="E142">
            <v>7.2022408963585442E-3</v>
          </cell>
          <cell r="F142">
            <v>7.2022408963585442E-3</v>
          </cell>
          <cell r="G142">
            <v>7.2022408963585442E-3</v>
          </cell>
          <cell r="H142">
            <v>7.2022408963585442E-3</v>
          </cell>
          <cell r="I142">
            <v>7.2022408963585442E-3</v>
          </cell>
          <cell r="J142">
            <v>7.2022408963585442E-3</v>
          </cell>
          <cell r="K142">
            <v>7.2022408963585442E-3</v>
          </cell>
          <cell r="L142">
            <v>350</v>
          </cell>
          <cell r="M142">
            <v>1776.1000000000001</v>
          </cell>
          <cell r="N142">
            <v>1776.1000000000001</v>
          </cell>
          <cell r="O142">
            <v>1776.1000000000001</v>
          </cell>
          <cell r="P142">
            <v>1776.1000000000001</v>
          </cell>
        </row>
        <row r="143">
          <cell r="A143">
            <v>500</v>
          </cell>
          <cell r="B143">
            <v>7.9025210084033622E-3</v>
          </cell>
          <cell r="C143">
            <v>7.9025210084033622E-3</v>
          </cell>
          <cell r="D143">
            <v>7.9025210084033622E-3</v>
          </cell>
          <cell r="E143">
            <v>7.9025210084033622E-3</v>
          </cell>
          <cell r="F143">
            <v>7.9025210084033622E-3</v>
          </cell>
          <cell r="G143">
            <v>7.9025210084033622E-3</v>
          </cell>
          <cell r="H143">
            <v>7.9025210084033622E-3</v>
          </cell>
          <cell r="I143">
            <v>7.9025210084033622E-3</v>
          </cell>
          <cell r="J143">
            <v>7.9025210084033622E-3</v>
          </cell>
          <cell r="K143">
            <v>7.9025210084033622E-3</v>
          </cell>
          <cell r="L143">
            <v>400</v>
          </cell>
          <cell r="M143">
            <v>1956.5500000000002</v>
          </cell>
          <cell r="N143">
            <v>1956.5500000000002</v>
          </cell>
          <cell r="O143">
            <v>1956.5500000000002</v>
          </cell>
          <cell r="P143">
            <v>1956.5500000000002</v>
          </cell>
        </row>
        <row r="144">
          <cell r="A144">
            <v>600</v>
          </cell>
          <cell r="B144">
            <v>8.3025210084033615E-3</v>
          </cell>
          <cell r="C144">
            <v>8.3025210084033615E-3</v>
          </cell>
          <cell r="D144">
            <v>8.3025210084033615E-3</v>
          </cell>
          <cell r="E144">
            <v>8.3025210084033615E-3</v>
          </cell>
          <cell r="F144">
            <v>8.3025210084033615E-3</v>
          </cell>
          <cell r="G144">
            <v>8.3025210084033615E-3</v>
          </cell>
          <cell r="H144">
            <v>8.3025210084033615E-3</v>
          </cell>
          <cell r="I144">
            <v>8.3025210084033615E-3</v>
          </cell>
          <cell r="J144">
            <v>8.3025210084033615E-3</v>
          </cell>
          <cell r="K144">
            <v>8.3025210084033615E-3</v>
          </cell>
          <cell r="L144">
            <v>450</v>
          </cell>
          <cell r="M144">
            <v>2147.8000000000002</v>
          </cell>
          <cell r="N144">
            <v>2147.8000000000002</v>
          </cell>
          <cell r="O144">
            <v>2147.8000000000002</v>
          </cell>
          <cell r="P144">
            <v>2166.5</v>
          </cell>
        </row>
        <row r="145">
          <cell r="A145">
            <v>700</v>
          </cell>
          <cell r="B145">
            <v>8.3025210084033615E-3</v>
          </cell>
          <cell r="C145">
            <v>8.3025210084033615E-3</v>
          </cell>
          <cell r="D145">
            <v>8.3025210084033615E-3</v>
          </cell>
          <cell r="E145">
            <v>8.3025210084033615E-3</v>
          </cell>
          <cell r="F145">
            <v>8.3025210084033615E-3</v>
          </cell>
          <cell r="G145">
            <v>8.3025210084033615E-3</v>
          </cell>
          <cell r="H145">
            <v>8.3025210084033615E-3</v>
          </cell>
          <cell r="I145">
            <v>8.3025210084033615E-3</v>
          </cell>
          <cell r="J145">
            <v>8.3025210084033615E-3</v>
          </cell>
          <cell r="K145">
            <v>8.3025210084033615E-3</v>
          </cell>
          <cell r="L145">
            <v>500</v>
          </cell>
          <cell r="M145">
            <v>2394.15</v>
          </cell>
          <cell r="N145">
            <v>2394.15</v>
          </cell>
          <cell r="O145">
            <v>2414.9500000000003</v>
          </cell>
          <cell r="P145">
            <v>2517.9</v>
          </cell>
        </row>
        <row r="146">
          <cell r="A146">
            <v>800</v>
          </cell>
          <cell r="B146">
            <v>8.3025210084033615E-3</v>
          </cell>
          <cell r="C146">
            <v>8.3025210084033615E-3</v>
          </cell>
          <cell r="D146">
            <v>8.3025210084033615E-3</v>
          </cell>
          <cell r="E146">
            <v>8.3025210084033615E-3</v>
          </cell>
          <cell r="F146">
            <v>8.3025210084033615E-3</v>
          </cell>
          <cell r="G146">
            <v>8.3025210084033615E-3</v>
          </cell>
          <cell r="H146">
            <v>8.3025210084033615E-3</v>
          </cell>
          <cell r="I146">
            <v>8.3025210084033615E-3</v>
          </cell>
          <cell r="J146">
            <v>8.3025210084033615E-3</v>
          </cell>
          <cell r="K146">
            <v>8.3025210084033615E-3</v>
          </cell>
          <cell r="L146">
            <v>600</v>
          </cell>
          <cell r="M146">
            <v>3110.3500000000004</v>
          </cell>
          <cell r="N146">
            <v>3110.3500000000004</v>
          </cell>
          <cell r="O146">
            <v>3157.15</v>
          </cell>
          <cell r="P146">
            <v>3304.8500000000004</v>
          </cell>
        </row>
        <row r="147">
          <cell r="A147">
            <v>900</v>
          </cell>
          <cell r="B147">
            <v>8.802521008403362E-3</v>
          </cell>
          <cell r="C147">
            <v>8.802521008403362E-3</v>
          </cell>
          <cell r="D147">
            <v>8.802521008403362E-3</v>
          </cell>
          <cell r="E147">
            <v>8.802521008403362E-3</v>
          </cell>
          <cell r="F147">
            <v>8.802521008403362E-3</v>
          </cell>
          <cell r="G147">
            <v>8.802521008403362E-3</v>
          </cell>
          <cell r="H147">
            <v>8.802521008403362E-3</v>
          </cell>
          <cell r="I147">
            <v>8.802521008403362E-3</v>
          </cell>
          <cell r="J147">
            <v>8.802521008403362E-3</v>
          </cell>
          <cell r="K147">
            <v>8.802521008403362E-3</v>
          </cell>
          <cell r="L147">
            <v>700</v>
          </cell>
          <cell r="M147">
            <v>3537.2000000000003</v>
          </cell>
          <cell r="N147">
            <v>3618.3500000000004</v>
          </cell>
          <cell r="O147">
            <v>3826.3500000000004</v>
          </cell>
          <cell r="P147">
            <v>4034.3500000000004</v>
          </cell>
        </row>
        <row r="148">
          <cell r="A148">
            <v>1000</v>
          </cell>
          <cell r="B148">
            <v>8.802521008403362E-3</v>
          </cell>
          <cell r="C148">
            <v>8.802521008403362E-3</v>
          </cell>
          <cell r="D148">
            <v>8.802521008403362E-3</v>
          </cell>
          <cell r="E148">
            <v>8.802521008403362E-3</v>
          </cell>
          <cell r="F148">
            <v>8.802521008403362E-3</v>
          </cell>
          <cell r="G148">
            <v>8.802521008403362E-3</v>
          </cell>
          <cell r="H148">
            <v>8.802521008403362E-3</v>
          </cell>
          <cell r="I148">
            <v>8.802521008403362E-3</v>
          </cell>
          <cell r="J148">
            <v>8.802521008403362E-3</v>
          </cell>
          <cell r="K148">
            <v>8.802521008403362E-3</v>
          </cell>
          <cell r="L148">
            <v>800</v>
          </cell>
          <cell r="M148">
            <v>4022.5</v>
          </cell>
          <cell r="N148">
            <v>4299.1500000000005</v>
          </cell>
          <cell r="O148">
            <v>4566.45</v>
          </cell>
          <cell r="P148">
            <v>4825.4000000000005</v>
          </cell>
        </row>
        <row r="149">
          <cell r="A149">
            <v>1100</v>
          </cell>
          <cell r="B149">
            <v>1.0582633053221289E-2</v>
          </cell>
          <cell r="C149">
            <v>1.0582633053221289E-2</v>
          </cell>
          <cell r="D149">
            <v>1.0582633053221289E-2</v>
          </cell>
          <cell r="E149">
            <v>1.0582633053221289E-2</v>
          </cell>
          <cell r="F149">
            <v>1.0582633053221289E-2</v>
          </cell>
          <cell r="G149">
            <v>1.0582633053221289E-2</v>
          </cell>
          <cell r="H149">
            <v>1.0582633053221289E-2</v>
          </cell>
          <cell r="I149">
            <v>1.0582633053221289E-2</v>
          </cell>
          <cell r="J149">
            <v>1.0582633053221289E-2</v>
          </cell>
          <cell r="K149">
            <v>1.0582633053221289E-2</v>
          </cell>
          <cell r="L149">
            <v>900</v>
          </cell>
        </row>
        <row r="150">
          <cell r="A150">
            <v>1200</v>
          </cell>
          <cell r="B150">
            <v>1.0582633053221289E-2</v>
          </cell>
          <cell r="C150">
            <v>1.0582633053221289E-2</v>
          </cell>
          <cell r="D150">
            <v>1.0582633053221289E-2</v>
          </cell>
          <cell r="E150">
            <v>1.0582633053221289E-2</v>
          </cell>
          <cell r="F150">
            <v>1.0582633053221289E-2</v>
          </cell>
          <cell r="G150">
            <v>1.0582633053221289E-2</v>
          </cell>
          <cell r="H150">
            <v>1.0582633053221289E-2</v>
          </cell>
          <cell r="I150">
            <v>1.0582633053221289E-2</v>
          </cell>
          <cell r="J150">
            <v>1.0582633053221289E-2</v>
          </cell>
          <cell r="K150">
            <v>1.0582633053221289E-2</v>
          </cell>
          <cell r="L150">
            <v>1000</v>
          </cell>
        </row>
        <row r="151">
          <cell r="A151">
            <v>1300</v>
          </cell>
          <cell r="B151">
            <v>1.0582633053221289E-2</v>
          </cell>
          <cell r="C151">
            <v>1.0582633053221289E-2</v>
          </cell>
          <cell r="D151">
            <v>1.0582633053221289E-2</v>
          </cell>
          <cell r="E151">
            <v>1.0582633053221289E-2</v>
          </cell>
          <cell r="F151">
            <v>1.0582633053221289E-2</v>
          </cell>
          <cell r="G151">
            <v>1.0582633053221289E-2</v>
          </cell>
          <cell r="H151">
            <v>1.0582633053221289E-2</v>
          </cell>
          <cell r="I151">
            <v>1.0582633053221289E-2</v>
          </cell>
          <cell r="J151">
            <v>1.0582633053221289E-2</v>
          </cell>
          <cell r="K151">
            <v>1.0582633053221289E-2</v>
          </cell>
        </row>
        <row r="152">
          <cell r="A152">
            <v>1400</v>
          </cell>
          <cell r="B152">
            <v>1.0582633053221289E-2</v>
          </cell>
          <cell r="C152">
            <v>1.0582633053221289E-2</v>
          </cell>
          <cell r="D152">
            <v>1.0582633053221289E-2</v>
          </cell>
          <cell r="E152">
            <v>1.0582633053221289E-2</v>
          </cell>
          <cell r="F152">
            <v>1.0582633053221289E-2</v>
          </cell>
          <cell r="G152">
            <v>1.0582633053221289E-2</v>
          </cell>
          <cell r="H152">
            <v>1.0582633053221289E-2</v>
          </cell>
          <cell r="I152">
            <v>1.0582633053221289E-2</v>
          </cell>
          <cell r="J152">
            <v>1.0582633053221289E-2</v>
          </cell>
          <cell r="K152">
            <v>1.0582633053221289E-2</v>
          </cell>
        </row>
        <row r="153">
          <cell r="A153">
            <v>1500</v>
          </cell>
          <cell r="B153">
            <v>1.0582633053221289E-2</v>
          </cell>
          <cell r="C153">
            <v>1.0582633053221289E-2</v>
          </cell>
          <cell r="D153">
            <v>1.0582633053221289E-2</v>
          </cell>
          <cell r="E153">
            <v>1.0582633053221289E-2</v>
          </cell>
          <cell r="F153">
            <v>1.0582633053221289E-2</v>
          </cell>
          <cell r="G153">
            <v>1.0582633053221289E-2</v>
          </cell>
          <cell r="H153">
            <v>1.0582633053221289E-2</v>
          </cell>
          <cell r="I153">
            <v>1.0582633053221289E-2</v>
          </cell>
          <cell r="J153">
            <v>1.0582633053221289E-2</v>
          </cell>
          <cell r="K153">
            <v>1.0582633053221289E-2</v>
          </cell>
        </row>
        <row r="154">
          <cell r="A154">
            <v>1600</v>
          </cell>
          <cell r="B154">
            <v>1.0582633053221289E-2</v>
          </cell>
          <cell r="C154">
            <v>1.0582633053221289E-2</v>
          </cell>
          <cell r="D154">
            <v>1.0582633053221289E-2</v>
          </cell>
          <cell r="E154">
            <v>1.0582633053221289E-2</v>
          </cell>
          <cell r="F154">
            <v>1.0582633053221289E-2</v>
          </cell>
          <cell r="G154">
            <v>1.0582633053221289E-2</v>
          </cell>
          <cell r="H154">
            <v>1.0582633053221289E-2</v>
          </cell>
          <cell r="I154">
            <v>1.0582633053221289E-2</v>
          </cell>
          <cell r="J154">
            <v>1.0582633053221289E-2</v>
          </cell>
          <cell r="K154">
            <v>1.0582633053221289E-2</v>
          </cell>
        </row>
        <row r="159">
          <cell r="L159" t="str">
            <v>GRP</v>
          </cell>
          <cell r="M159" t="str">
            <v>3Bar</v>
          </cell>
          <cell r="N159" t="str">
            <v>6Bar</v>
          </cell>
          <cell r="O159" t="str">
            <v>9Bar</v>
          </cell>
          <cell r="P159" t="str">
            <v>12Bar</v>
          </cell>
          <cell r="Q159" t="str">
            <v>15Bar</v>
          </cell>
        </row>
        <row r="160">
          <cell r="L160">
            <v>350</v>
          </cell>
          <cell r="M160">
            <v>2562.4500000000003</v>
          </cell>
          <cell r="N160">
            <v>2593.3500000000004</v>
          </cell>
          <cell r="O160">
            <v>2663.9500000000003</v>
          </cell>
          <cell r="P160">
            <v>2728.65</v>
          </cell>
          <cell r="Q160">
            <v>2840.4</v>
          </cell>
        </row>
        <row r="161">
          <cell r="L161">
            <v>400</v>
          </cell>
          <cell r="M161">
            <v>2883.5</v>
          </cell>
          <cell r="N161">
            <v>2993.8</v>
          </cell>
          <cell r="O161">
            <v>3089.3500000000004</v>
          </cell>
          <cell r="P161">
            <v>3215.8500000000004</v>
          </cell>
          <cell r="Q161">
            <v>3327.6000000000004</v>
          </cell>
        </row>
        <row r="162">
          <cell r="L162">
            <v>450</v>
          </cell>
          <cell r="M162">
            <v>3360.75</v>
          </cell>
          <cell r="N162">
            <v>3472.55</v>
          </cell>
          <cell r="O162">
            <v>3638.7000000000003</v>
          </cell>
          <cell r="P162">
            <v>3797.55</v>
          </cell>
          <cell r="Q162">
            <v>3988.7000000000003</v>
          </cell>
        </row>
        <row r="163">
          <cell r="L163">
            <v>500</v>
          </cell>
          <cell r="M163">
            <v>3887.4500000000003</v>
          </cell>
          <cell r="N163">
            <v>4022.75</v>
          </cell>
          <cell r="O163">
            <v>4221.25</v>
          </cell>
          <cell r="P163">
            <v>4450.7</v>
          </cell>
          <cell r="Q163">
            <v>4672.75</v>
          </cell>
        </row>
        <row r="164">
          <cell r="L164">
            <v>600</v>
          </cell>
          <cell r="M164">
            <v>4848.6500000000005</v>
          </cell>
          <cell r="N164">
            <v>5023.6500000000005</v>
          </cell>
          <cell r="O164">
            <v>5292.75</v>
          </cell>
          <cell r="P164">
            <v>5769.2000000000007</v>
          </cell>
          <cell r="Q164">
            <v>6008.9000000000005</v>
          </cell>
        </row>
        <row r="165">
          <cell r="L165">
            <v>700</v>
          </cell>
          <cell r="M165">
            <v>6054</v>
          </cell>
          <cell r="N165">
            <v>6299.55</v>
          </cell>
          <cell r="O165">
            <v>6649.55</v>
          </cell>
          <cell r="P165">
            <v>7189.25</v>
          </cell>
          <cell r="Q165">
            <v>7681.9000000000005</v>
          </cell>
        </row>
        <row r="166">
          <cell r="L166">
            <v>800</v>
          </cell>
          <cell r="M166">
            <v>7357.9000000000005</v>
          </cell>
          <cell r="N166">
            <v>7668.2000000000007</v>
          </cell>
          <cell r="O166">
            <v>8215.2000000000007</v>
          </cell>
          <cell r="P166">
            <v>8866.7000000000007</v>
          </cell>
          <cell r="Q166">
            <v>9510.8000000000011</v>
          </cell>
        </row>
        <row r="167">
          <cell r="L167">
            <v>900</v>
          </cell>
          <cell r="M167">
            <v>9081.9500000000007</v>
          </cell>
          <cell r="N167">
            <v>9430.5</v>
          </cell>
          <cell r="O167">
            <v>10170.200000000001</v>
          </cell>
          <cell r="P167">
            <v>10955.45</v>
          </cell>
          <cell r="Q167">
            <v>11790.75</v>
          </cell>
        </row>
        <row r="168">
          <cell r="L168">
            <v>1000</v>
          </cell>
          <cell r="M168">
            <v>10825.300000000001</v>
          </cell>
          <cell r="N168">
            <v>11278.25</v>
          </cell>
          <cell r="O168">
            <v>12056.2</v>
          </cell>
          <cell r="P168">
            <v>13057.650000000001</v>
          </cell>
          <cell r="Q168">
            <v>14001.75</v>
          </cell>
        </row>
      </sheetData>
      <sheetData sheetId="4" refreshError="1">
        <row r="2">
          <cell r="L2" t="str">
            <v>HDPE</v>
          </cell>
          <cell r="M2" t="str">
            <v>4kg/sqcm</v>
          </cell>
          <cell r="N2" t="str">
            <v>6kg/sqcm</v>
          </cell>
          <cell r="O2" t="str">
            <v>8kg/sqcm</v>
          </cell>
          <cell r="P2" t="str">
            <v>10kg/sqcm</v>
          </cell>
        </row>
        <row r="3">
          <cell r="A3">
            <v>63</v>
          </cell>
          <cell r="L3">
            <v>63</v>
          </cell>
          <cell r="M3">
            <v>57</v>
          </cell>
          <cell r="N3">
            <v>54.6</v>
          </cell>
          <cell r="O3">
            <v>52.2</v>
          </cell>
          <cell r="P3">
            <v>49.8</v>
          </cell>
        </row>
        <row r="4">
          <cell r="A4">
            <v>75</v>
          </cell>
          <cell r="L4">
            <v>75</v>
          </cell>
          <cell r="M4">
            <v>68.2</v>
          </cell>
          <cell r="N4">
            <v>65</v>
          </cell>
          <cell r="O4">
            <v>62.199999999999996</v>
          </cell>
          <cell r="P4">
            <v>59.4</v>
          </cell>
        </row>
        <row r="5">
          <cell r="A5">
            <v>90</v>
          </cell>
          <cell r="L5">
            <v>90</v>
          </cell>
          <cell r="M5">
            <v>81.8</v>
          </cell>
          <cell r="N5">
            <v>78.2</v>
          </cell>
          <cell r="O5">
            <v>74.800000000000011</v>
          </cell>
          <cell r="P5">
            <v>71.400000000000006</v>
          </cell>
        </row>
        <row r="6">
          <cell r="A6">
            <v>110</v>
          </cell>
          <cell r="L6">
            <v>110</v>
          </cell>
          <cell r="M6">
            <v>100</v>
          </cell>
          <cell r="N6">
            <v>95.600000000000009</v>
          </cell>
          <cell r="O6">
            <v>91.399999999999991</v>
          </cell>
          <cell r="P6">
            <v>87.6</v>
          </cell>
        </row>
        <row r="7">
          <cell r="A7">
            <v>125</v>
          </cell>
          <cell r="L7">
            <v>125</v>
          </cell>
          <cell r="M7">
            <v>113.8</v>
          </cell>
          <cell r="N7">
            <v>108.8</v>
          </cell>
          <cell r="O7">
            <v>104</v>
          </cell>
          <cell r="P7">
            <v>99.4</v>
          </cell>
        </row>
        <row r="8">
          <cell r="A8">
            <v>140</v>
          </cell>
          <cell r="L8">
            <v>140</v>
          </cell>
          <cell r="M8">
            <v>127.6</v>
          </cell>
          <cell r="N8">
            <v>122</v>
          </cell>
          <cell r="O8">
            <v>116.6</v>
          </cell>
          <cell r="P8">
            <v>111.4</v>
          </cell>
        </row>
        <row r="9">
          <cell r="A9">
            <v>160</v>
          </cell>
          <cell r="L9">
            <v>160</v>
          </cell>
          <cell r="M9">
            <v>145.80000000000001</v>
          </cell>
          <cell r="N9">
            <v>139.4</v>
          </cell>
          <cell r="O9">
            <v>133.39999999999998</v>
          </cell>
          <cell r="P9">
            <v>127.40000000000002</v>
          </cell>
        </row>
        <row r="10">
          <cell r="A10">
            <v>180</v>
          </cell>
          <cell r="L10">
            <v>180</v>
          </cell>
          <cell r="M10">
            <v>164.20000000000002</v>
          </cell>
          <cell r="N10">
            <v>157</v>
          </cell>
          <cell r="O10">
            <v>150</v>
          </cell>
          <cell r="P10">
            <v>143.4</v>
          </cell>
        </row>
        <row r="11">
          <cell r="A11">
            <v>200</v>
          </cell>
          <cell r="L11">
            <v>200</v>
          </cell>
          <cell r="M11">
            <v>182.60000000000002</v>
          </cell>
          <cell r="N11">
            <v>174.4</v>
          </cell>
          <cell r="O11">
            <v>166.8</v>
          </cell>
          <cell r="P11">
            <v>159.4</v>
          </cell>
        </row>
        <row r="12">
          <cell r="A12">
            <v>225</v>
          </cell>
          <cell r="L12">
            <v>225</v>
          </cell>
          <cell r="M12">
            <v>205.4</v>
          </cell>
          <cell r="N12">
            <v>196.4</v>
          </cell>
          <cell r="O12">
            <v>187.79999999999998</v>
          </cell>
          <cell r="P12">
            <v>179.4</v>
          </cell>
        </row>
        <row r="13">
          <cell r="A13">
            <v>250</v>
          </cell>
          <cell r="L13">
            <v>250</v>
          </cell>
          <cell r="M13">
            <v>228.2</v>
          </cell>
          <cell r="N13">
            <v>218.20000000000002</v>
          </cell>
          <cell r="O13">
            <v>208.6</v>
          </cell>
          <cell r="P13">
            <v>199.4</v>
          </cell>
        </row>
        <row r="14">
          <cell r="A14">
            <v>280</v>
          </cell>
          <cell r="L14">
            <v>280</v>
          </cell>
          <cell r="M14">
            <v>255.80000000000004</v>
          </cell>
          <cell r="N14">
            <v>244.6</v>
          </cell>
          <cell r="O14">
            <v>233.8</v>
          </cell>
          <cell r="P14">
            <v>223.4</v>
          </cell>
        </row>
        <row r="15">
          <cell r="A15">
            <v>315</v>
          </cell>
          <cell r="L15">
            <v>315</v>
          </cell>
          <cell r="M15">
            <v>287.8</v>
          </cell>
          <cell r="N15">
            <v>275.2</v>
          </cell>
          <cell r="O15">
            <v>263</v>
          </cell>
          <cell r="P15">
            <v>251.4</v>
          </cell>
        </row>
        <row r="16">
          <cell r="A16">
            <v>355</v>
          </cell>
          <cell r="L16">
            <v>355</v>
          </cell>
          <cell r="M16">
            <v>324.40000000000003</v>
          </cell>
          <cell r="N16">
            <v>310.2</v>
          </cell>
          <cell r="O16">
            <v>296.59999999999997</v>
          </cell>
          <cell r="P16">
            <v>283.39999999999998</v>
          </cell>
        </row>
        <row r="17">
          <cell r="A17">
            <v>400</v>
          </cell>
          <cell r="L17">
            <v>400</v>
          </cell>
          <cell r="M17">
            <v>364</v>
          </cell>
          <cell r="N17">
            <v>347.2</v>
          </cell>
          <cell r="O17">
            <v>331.2</v>
          </cell>
          <cell r="P17">
            <v>315.8</v>
          </cell>
        </row>
        <row r="20">
          <cell r="L20" t="str">
            <v>PVC</v>
          </cell>
          <cell r="M20" t="str">
            <v>4kg/sqcm</v>
          </cell>
          <cell r="N20" t="str">
            <v>6kg/sqcm</v>
          </cell>
          <cell r="O20" t="str">
            <v>10kg/sqcm</v>
          </cell>
        </row>
        <row r="21">
          <cell r="A21">
            <v>63</v>
          </cell>
          <cell r="L21">
            <v>63</v>
          </cell>
          <cell r="M21">
            <v>59.2</v>
          </cell>
          <cell r="N21">
            <v>57.6</v>
          </cell>
          <cell r="O21">
            <v>54.8</v>
          </cell>
        </row>
        <row r="22">
          <cell r="A22">
            <v>75</v>
          </cell>
          <cell r="L22">
            <v>75</v>
          </cell>
          <cell r="M22">
            <v>70.599999999999994</v>
          </cell>
          <cell r="N22">
            <v>68.8</v>
          </cell>
          <cell r="O22">
            <v>65.2</v>
          </cell>
        </row>
        <row r="23">
          <cell r="A23">
            <v>90</v>
          </cell>
          <cell r="L23">
            <v>90</v>
          </cell>
          <cell r="M23">
            <v>84.8</v>
          </cell>
          <cell r="N23">
            <v>82.6</v>
          </cell>
          <cell r="O23">
            <v>78.599999999999994</v>
          </cell>
        </row>
        <row r="24">
          <cell r="A24">
            <v>110</v>
          </cell>
          <cell r="L24">
            <v>110</v>
          </cell>
          <cell r="M24">
            <v>104</v>
          </cell>
          <cell r="N24">
            <v>101.4</v>
          </cell>
          <cell r="O24">
            <v>95.8</v>
          </cell>
        </row>
        <row r="25">
          <cell r="A25">
            <v>125</v>
          </cell>
          <cell r="L25">
            <v>125</v>
          </cell>
          <cell r="M25">
            <v>118.2</v>
          </cell>
          <cell r="N25">
            <v>115</v>
          </cell>
          <cell r="O25">
            <v>109</v>
          </cell>
        </row>
        <row r="26">
          <cell r="A26">
            <v>140</v>
          </cell>
          <cell r="L26">
            <v>140</v>
          </cell>
          <cell r="M26">
            <v>132.4</v>
          </cell>
          <cell r="N26">
            <v>129</v>
          </cell>
          <cell r="O26">
            <v>122.2</v>
          </cell>
        </row>
        <row r="27">
          <cell r="A27">
            <v>160</v>
          </cell>
          <cell r="L27">
            <v>160</v>
          </cell>
          <cell r="M27">
            <v>151.4</v>
          </cell>
          <cell r="N27">
            <v>147.6</v>
          </cell>
          <cell r="O27">
            <v>139.6</v>
          </cell>
        </row>
        <row r="28">
          <cell r="A28">
            <v>180</v>
          </cell>
          <cell r="L28">
            <v>180</v>
          </cell>
          <cell r="M28">
            <v>170.2</v>
          </cell>
          <cell r="N28">
            <v>165.8</v>
          </cell>
          <cell r="O28">
            <v>157.19999999999999</v>
          </cell>
        </row>
        <row r="29">
          <cell r="A29">
            <v>200</v>
          </cell>
          <cell r="L29">
            <v>200</v>
          </cell>
          <cell r="M29">
            <v>189.4</v>
          </cell>
          <cell r="N29">
            <v>184.2</v>
          </cell>
          <cell r="O29">
            <v>174.6</v>
          </cell>
        </row>
        <row r="30">
          <cell r="A30">
            <v>225</v>
          </cell>
          <cell r="L30">
            <v>225</v>
          </cell>
          <cell r="M30">
            <v>213</v>
          </cell>
          <cell r="N30">
            <v>207.8</v>
          </cell>
          <cell r="O30">
            <v>196.4</v>
          </cell>
        </row>
        <row r="31">
          <cell r="A31">
            <v>250</v>
          </cell>
          <cell r="L31">
            <v>250</v>
          </cell>
          <cell r="M31">
            <v>237</v>
          </cell>
          <cell r="N31">
            <v>230.4</v>
          </cell>
          <cell r="O31">
            <v>218.2</v>
          </cell>
        </row>
        <row r="32">
          <cell r="A32">
            <v>280</v>
          </cell>
          <cell r="L32">
            <v>280</v>
          </cell>
          <cell r="M32">
            <v>265.2</v>
          </cell>
          <cell r="N32">
            <v>258</v>
          </cell>
          <cell r="O32">
            <v>244.4</v>
          </cell>
        </row>
        <row r="33">
          <cell r="A33">
            <v>315</v>
          </cell>
          <cell r="L33">
            <v>315</v>
          </cell>
          <cell r="M33">
            <v>298.39999999999998</v>
          </cell>
          <cell r="N33">
            <v>290.2</v>
          </cell>
          <cell r="O33">
            <v>275.2</v>
          </cell>
        </row>
        <row r="36">
          <cell r="A36">
            <v>80</v>
          </cell>
        </row>
        <row r="37">
          <cell r="A37">
            <v>100</v>
          </cell>
        </row>
        <row r="38">
          <cell r="A38">
            <v>125</v>
          </cell>
        </row>
        <row r="39">
          <cell r="A39">
            <v>150</v>
          </cell>
        </row>
        <row r="40">
          <cell r="A40">
            <v>200</v>
          </cell>
        </row>
        <row r="41">
          <cell r="A41">
            <v>250</v>
          </cell>
        </row>
        <row r="42">
          <cell r="A42">
            <v>300</v>
          </cell>
        </row>
        <row r="43">
          <cell r="A43">
            <v>350</v>
          </cell>
        </row>
        <row r="44">
          <cell r="A44">
            <v>400</v>
          </cell>
        </row>
        <row r="45">
          <cell r="A45">
            <v>450</v>
          </cell>
        </row>
        <row r="46">
          <cell r="A46">
            <v>500</v>
          </cell>
        </row>
        <row r="47">
          <cell r="A47">
            <v>600</v>
          </cell>
        </row>
        <row r="48">
          <cell r="A48">
            <v>700</v>
          </cell>
        </row>
        <row r="49">
          <cell r="A49">
            <v>750</v>
          </cell>
        </row>
        <row r="50">
          <cell r="A50">
            <v>800</v>
          </cell>
        </row>
        <row r="51">
          <cell r="A51">
            <v>850</v>
          </cell>
        </row>
        <row r="52">
          <cell r="A52">
            <v>900</v>
          </cell>
        </row>
        <row r="53">
          <cell r="A53">
            <v>1000</v>
          </cell>
        </row>
        <row r="61">
          <cell r="A61">
            <v>80</v>
          </cell>
        </row>
        <row r="62">
          <cell r="A62">
            <v>100</v>
          </cell>
        </row>
        <row r="63">
          <cell r="A63">
            <v>125</v>
          </cell>
        </row>
        <row r="64">
          <cell r="A64">
            <v>150</v>
          </cell>
        </row>
        <row r="65">
          <cell r="A65">
            <v>200</v>
          </cell>
        </row>
        <row r="66">
          <cell r="A66">
            <v>250</v>
          </cell>
        </row>
        <row r="67">
          <cell r="A67">
            <v>300</v>
          </cell>
        </row>
        <row r="68">
          <cell r="A68">
            <v>350</v>
          </cell>
        </row>
        <row r="69">
          <cell r="A69">
            <v>400</v>
          </cell>
        </row>
        <row r="70">
          <cell r="A70">
            <v>450</v>
          </cell>
        </row>
        <row r="71">
          <cell r="A71">
            <v>500</v>
          </cell>
        </row>
        <row r="72">
          <cell r="A72">
            <v>600</v>
          </cell>
        </row>
        <row r="73">
          <cell r="A73">
            <v>700</v>
          </cell>
        </row>
        <row r="74">
          <cell r="A74">
            <v>750</v>
          </cell>
        </row>
        <row r="75">
          <cell r="A75">
            <v>800</v>
          </cell>
        </row>
        <row r="76">
          <cell r="A76">
            <v>900</v>
          </cell>
        </row>
        <row r="77">
          <cell r="A77">
            <v>1000</v>
          </cell>
        </row>
        <row r="78">
          <cell r="A78">
            <v>1050</v>
          </cell>
        </row>
        <row r="89">
          <cell r="A89">
            <v>100</v>
          </cell>
        </row>
        <row r="90">
          <cell r="A90">
            <v>125</v>
          </cell>
        </row>
        <row r="91">
          <cell r="A91">
            <v>150</v>
          </cell>
        </row>
        <row r="92">
          <cell r="A92">
            <v>200</v>
          </cell>
        </row>
        <row r="93">
          <cell r="A93">
            <v>250</v>
          </cell>
        </row>
        <row r="94">
          <cell r="A94">
            <v>300</v>
          </cell>
        </row>
        <row r="95">
          <cell r="A95">
            <v>350</v>
          </cell>
        </row>
        <row r="96">
          <cell r="A96">
            <v>400</v>
          </cell>
        </row>
        <row r="97">
          <cell r="A97">
            <v>450</v>
          </cell>
        </row>
        <row r="98">
          <cell r="A98">
            <v>500</v>
          </cell>
        </row>
        <row r="99">
          <cell r="A99">
            <v>600</v>
          </cell>
        </row>
        <row r="100">
          <cell r="A100">
            <v>700</v>
          </cell>
        </row>
        <row r="101">
          <cell r="A101">
            <v>750</v>
          </cell>
        </row>
        <row r="102">
          <cell r="A102">
            <v>800</v>
          </cell>
        </row>
        <row r="103">
          <cell r="A103">
            <v>900</v>
          </cell>
        </row>
        <row r="104">
          <cell r="A104">
            <v>1000</v>
          </cell>
        </row>
        <row r="105">
          <cell r="A105">
            <v>1100</v>
          </cell>
        </row>
        <row r="106">
          <cell r="A106">
            <v>1200</v>
          </cell>
        </row>
        <row r="107">
          <cell r="A107">
            <v>1400</v>
          </cell>
        </row>
        <row r="108">
          <cell r="A108">
            <v>1600</v>
          </cell>
        </row>
        <row r="109">
          <cell r="A109">
            <v>1800</v>
          </cell>
        </row>
        <row r="110">
          <cell r="A110">
            <v>2000</v>
          </cell>
        </row>
        <row r="121">
          <cell r="A121">
            <v>350</v>
          </cell>
        </row>
        <row r="122">
          <cell r="A122">
            <v>400</v>
          </cell>
        </row>
        <row r="123">
          <cell r="A123">
            <v>450</v>
          </cell>
        </row>
        <row r="124">
          <cell r="A124">
            <v>500</v>
          </cell>
        </row>
        <row r="125">
          <cell r="A125">
            <v>600</v>
          </cell>
        </row>
        <row r="126">
          <cell r="A126">
            <v>700</v>
          </cell>
        </row>
        <row r="127">
          <cell r="A127">
            <v>800</v>
          </cell>
        </row>
        <row r="128">
          <cell r="A128">
            <v>900</v>
          </cell>
        </row>
        <row r="129">
          <cell r="A129">
            <v>1000</v>
          </cell>
        </row>
        <row r="130">
          <cell r="A130">
            <v>1100</v>
          </cell>
        </row>
        <row r="131">
          <cell r="A131">
            <v>1200</v>
          </cell>
        </row>
        <row r="132">
          <cell r="A132">
            <v>1300</v>
          </cell>
        </row>
        <row r="141">
          <cell r="A141">
            <v>250</v>
          </cell>
        </row>
        <row r="142">
          <cell r="A142">
            <v>300</v>
          </cell>
        </row>
        <row r="143">
          <cell r="A143">
            <v>400</v>
          </cell>
        </row>
        <row r="144">
          <cell r="A144">
            <v>500</v>
          </cell>
        </row>
        <row r="145">
          <cell r="A145">
            <v>600</v>
          </cell>
        </row>
        <row r="146">
          <cell r="A146">
            <v>700</v>
          </cell>
        </row>
        <row r="147">
          <cell r="A147">
            <v>800</v>
          </cell>
        </row>
        <row r="148">
          <cell r="A148">
            <v>900</v>
          </cell>
        </row>
        <row r="149">
          <cell r="A149">
            <v>1000</v>
          </cell>
        </row>
        <row r="150">
          <cell r="A150">
            <v>1100</v>
          </cell>
        </row>
        <row r="151">
          <cell r="A151">
            <v>1200</v>
          </cell>
        </row>
        <row r="152">
          <cell r="A152">
            <v>1300</v>
          </cell>
        </row>
        <row r="153">
          <cell r="A153">
            <v>1400</v>
          </cell>
        </row>
        <row r="154">
          <cell r="A154">
            <v>1500</v>
          </cell>
        </row>
        <row r="155">
          <cell r="A155">
            <v>1600</v>
          </cell>
        </row>
        <row r="195">
          <cell r="P195" t="str">
            <v>AC</v>
          </cell>
          <cell r="Q195">
            <v>0</v>
          </cell>
          <cell r="R195" t="str">
            <v>3 x 10^9</v>
          </cell>
          <cell r="S195">
            <v>3000000000</v>
          </cell>
        </row>
        <row r="196">
          <cell r="P196" t="str">
            <v>CI</v>
          </cell>
          <cell r="Q196">
            <v>0</v>
          </cell>
          <cell r="R196" t="str">
            <v>7.5 x 10^9</v>
          </cell>
          <cell r="S196">
            <v>7500000000</v>
          </cell>
        </row>
        <row r="197">
          <cell r="P197" t="str">
            <v>DI</v>
          </cell>
          <cell r="Q197">
            <v>0</v>
          </cell>
          <cell r="R197" t="str">
            <v>1.7 x 10^10</v>
          </cell>
          <cell r="S197">
            <v>17000000000</v>
          </cell>
        </row>
        <row r="198">
          <cell r="P198" t="str">
            <v>GRP</v>
          </cell>
          <cell r="Q198">
            <v>0</v>
          </cell>
          <cell r="R198" t="str">
            <v>1.8x 10^9</v>
          </cell>
          <cell r="S198">
            <v>1800000000</v>
          </cell>
        </row>
        <row r="199">
          <cell r="P199" t="str">
            <v>HDPE</v>
          </cell>
          <cell r="Q199">
            <v>0</v>
          </cell>
          <cell r="R199" t="str">
            <v>9 x 10^7</v>
          </cell>
          <cell r="S199">
            <v>90000000</v>
          </cell>
        </row>
        <row r="200">
          <cell r="P200" t="str">
            <v>PVC</v>
          </cell>
          <cell r="Q200">
            <v>0</v>
          </cell>
          <cell r="R200" t="str">
            <v>3 x 10^8</v>
          </cell>
          <cell r="S200">
            <v>300000000</v>
          </cell>
        </row>
        <row r="201">
          <cell r="P201" t="str">
            <v>RCC</v>
          </cell>
          <cell r="Q201">
            <v>0</v>
          </cell>
          <cell r="R201" t="str">
            <v>3.1 x 10^9</v>
          </cell>
          <cell r="S201">
            <v>3100000000</v>
          </cell>
        </row>
        <row r="202">
          <cell r="P202" t="str">
            <v>PSC</v>
          </cell>
          <cell r="Q202">
            <v>0</v>
          </cell>
          <cell r="R202" t="str">
            <v>3.5 x 10^9</v>
          </cell>
          <cell r="S202">
            <v>3500000000</v>
          </cell>
        </row>
        <row r="203">
          <cell r="P203" t="str">
            <v>BWSP</v>
          </cell>
          <cell r="Q203">
            <v>0</v>
          </cell>
          <cell r="R203">
            <v>0</v>
          </cell>
          <cell r="S203">
            <v>20000000000</v>
          </cell>
        </row>
        <row r="231">
          <cell r="D231" t="str">
            <v>PVC</v>
          </cell>
          <cell r="E231" t="str">
            <v>4kg/sqcm</v>
          </cell>
          <cell r="F231" t="str">
            <v>6kg/sqcm</v>
          </cell>
          <cell r="G231" t="str">
            <v>10kg/sqcm</v>
          </cell>
        </row>
        <row r="246">
          <cell r="D246" t="str">
            <v>HDPE</v>
          </cell>
          <cell r="E246" t="str">
            <v>4kg/sqcm</v>
          </cell>
          <cell r="F246" t="str">
            <v>6kg/sqcm</v>
          </cell>
          <cell r="G246" t="str">
            <v>8kg/sqcm</v>
          </cell>
          <cell r="H246" t="str">
            <v>10 kg/sqcm</v>
          </cell>
        </row>
        <row r="247">
          <cell r="D247">
            <v>63</v>
          </cell>
          <cell r="E247">
            <v>213.13810628086495</v>
          </cell>
          <cell r="F247">
            <v>256.35135930491134</v>
          </cell>
          <cell r="G247">
            <v>295.6372151543477</v>
          </cell>
          <cell r="H247">
            <v>332.61593181636442</v>
          </cell>
        </row>
        <row r="248">
          <cell r="D248">
            <v>75</v>
          </cell>
          <cell r="E248">
            <v>207.55908795001056</v>
          </cell>
          <cell r="F248">
            <v>256.35135930491128</v>
          </cell>
          <cell r="G248">
            <v>294.87799326379144</v>
          </cell>
          <cell r="H248">
            <v>331.16809920246345</v>
          </cell>
        </row>
        <row r="249">
          <cell r="D249">
            <v>90</v>
          </cell>
          <cell r="E249">
            <v>208.1061495382956</v>
          </cell>
          <cell r="F249">
            <v>253.95967871072116</v>
          </cell>
          <cell r="G249">
            <v>293.10291475397264</v>
          </cell>
          <cell r="H249">
            <v>329.89943299756698</v>
          </cell>
        </row>
        <row r="250">
          <cell r="D250">
            <v>110</v>
          </cell>
          <cell r="E250">
            <v>207.85761288449976</v>
          </cell>
          <cell r="F250">
            <v>253.74159751401822</v>
          </cell>
          <cell r="G250">
            <v>293.30488188133307</v>
          </cell>
          <cell r="H250">
            <v>327.00963573257627</v>
          </cell>
        </row>
        <row r="251">
          <cell r="D251">
            <v>125</v>
          </cell>
          <cell r="E251">
            <v>206.24190238937746</v>
          </cell>
          <cell r="F251">
            <v>252.32573452295159</v>
          </cell>
          <cell r="G251">
            <v>292.21347754638515</v>
          </cell>
          <cell r="H251">
            <v>328.12039551428074</v>
          </cell>
        </row>
        <row r="252">
          <cell r="D252">
            <v>140</v>
          </cell>
          <cell r="E252">
            <v>204.9660015691689</v>
          </cell>
          <cell r="F252">
            <v>251.20995186721223</v>
          </cell>
          <cell r="G252">
            <v>291.35458882097635</v>
          </cell>
          <cell r="H252">
            <v>327.6296468493091</v>
          </cell>
        </row>
        <row r="253">
          <cell r="D253">
            <v>160</v>
          </cell>
          <cell r="E253">
            <v>205.1879225897201</v>
          </cell>
          <cell r="F253">
            <v>251.40387586453377</v>
          </cell>
          <cell r="G253">
            <v>290.4586274018435</v>
          </cell>
          <cell r="H253">
            <v>327.11816835632362</v>
          </cell>
        </row>
        <row r="254">
          <cell r="D254">
            <v>180</v>
          </cell>
          <cell r="E254">
            <v>203.97757492862505</v>
          </cell>
          <cell r="F254">
            <v>250.34698142999673</v>
          </cell>
          <cell r="G254">
            <v>290.87690695550242</v>
          </cell>
          <cell r="H254">
            <v>326.72015149666248</v>
          </cell>
        </row>
        <row r="255">
          <cell r="D255">
            <v>200</v>
          </cell>
          <cell r="E255">
            <v>203.00553518893585</v>
          </cell>
          <cell r="F255">
            <v>250.58879253768859</v>
          </cell>
          <cell r="G255">
            <v>290.20752102046896</v>
          </cell>
          <cell r="H255">
            <v>326.40161110768389</v>
          </cell>
        </row>
        <row r="256">
          <cell r="D256">
            <v>225</v>
          </cell>
          <cell r="E256">
            <v>203.14460489132836</v>
          </cell>
          <cell r="F256">
            <v>249.62070493176157</v>
          </cell>
          <cell r="G256">
            <v>289.5373926074808</v>
          </cell>
          <cell r="H256">
            <v>326.08295735995137</v>
          </cell>
        </row>
        <row r="257">
          <cell r="D257">
            <v>250</v>
          </cell>
          <cell r="E257">
            <v>203.25581081590641</v>
          </cell>
          <cell r="F257">
            <v>249.71761516222978</v>
          </cell>
          <cell r="G257">
            <v>289.80553349211101</v>
          </cell>
          <cell r="H257">
            <v>325.82795239625722</v>
          </cell>
        </row>
        <row r="258">
          <cell r="D258">
            <v>280</v>
          </cell>
          <cell r="E258">
            <v>202.28922071842129</v>
          </cell>
          <cell r="F258">
            <v>248.8758156326374</v>
          </cell>
          <cell r="G258">
            <v>289.20204790635586</v>
          </cell>
          <cell r="H258">
            <v>325.58198548180189</v>
          </cell>
        </row>
        <row r="259">
          <cell r="D259">
            <v>315</v>
          </cell>
          <cell r="E259">
            <v>202.91655069678686</v>
          </cell>
          <cell r="F259">
            <v>248.78911327452838</v>
          </cell>
          <cell r="G259">
            <v>289.28190891332349</v>
          </cell>
          <cell r="H259">
            <v>325.35417748739314</v>
          </cell>
        </row>
        <row r="260">
          <cell r="D260">
            <v>355</v>
          </cell>
          <cell r="E260">
            <v>201.9986373121836</v>
          </cell>
          <cell r="F260">
            <v>242.62296922083161</v>
          </cell>
          <cell r="G260">
            <v>288.70577056463975</v>
          </cell>
          <cell r="H260">
            <v>325.14877913197381</v>
          </cell>
        </row>
        <row r="261">
          <cell r="D261">
            <v>400</v>
          </cell>
          <cell r="E261">
            <v>206.73655298140736</v>
          </cell>
          <cell r="F261">
            <v>254.91792933847492</v>
          </cell>
          <cell r="G261">
            <v>296.20603890522364</v>
          </cell>
          <cell r="H261">
            <v>333.54230876298669</v>
          </cell>
        </row>
        <row r="263">
          <cell r="D263" t="str">
            <v>AC</v>
          </cell>
          <cell r="E263" t="str">
            <v>Class-10</v>
          </cell>
          <cell r="F263" t="str">
            <v>Class-15</v>
          </cell>
          <cell r="G263" t="str">
            <v>Class-20</v>
          </cell>
          <cell r="H263" t="str">
            <v>Class-25</v>
          </cell>
        </row>
        <row r="264">
          <cell r="D264">
            <v>80</v>
          </cell>
          <cell r="E264">
            <v>1133.2916805875477</v>
          </cell>
          <cell r="F264">
            <v>1133.2916805875477</v>
          </cell>
          <cell r="G264">
            <v>1162.8031120881299</v>
          </cell>
          <cell r="H264">
            <v>1200.5396065949487</v>
          </cell>
        </row>
        <row r="265">
          <cell r="D265">
            <v>100</v>
          </cell>
          <cell r="E265">
            <v>1084.5628966681777</v>
          </cell>
          <cell r="F265">
            <v>1096.1538461538462</v>
          </cell>
          <cell r="G265">
            <v>1159.2221339684438</v>
          </cell>
          <cell r="H265">
            <v>1196.5997499324751</v>
          </cell>
        </row>
        <row r="266">
          <cell r="D266">
            <v>125</v>
          </cell>
          <cell r="E266">
            <v>1031.6625350408419</v>
          </cell>
          <cell r="F266">
            <v>1066.8574006753649</v>
          </cell>
          <cell r="G266">
            <v>1120.9457333058433</v>
          </cell>
          <cell r="H266">
            <v>1166.2878172763674</v>
          </cell>
        </row>
        <row r="267">
          <cell r="D267">
            <v>150</v>
          </cell>
          <cell r="E267">
            <v>985.81724590178487</v>
          </cell>
          <cell r="F267">
            <v>1063.2688677963065</v>
          </cell>
          <cell r="G267">
            <v>1117.0810676633291</v>
          </cell>
          <cell r="H267">
            <v>1166.2878172763674</v>
          </cell>
        </row>
        <row r="268">
          <cell r="D268">
            <v>200</v>
          </cell>
          <cell r="E268">
            <v>0</v>
          </cell>
          <cell r="F268">
            <v>1051.5635459110918</v>
          </cell>
          <cell r="G268">
            <v>1117.0810676633291</v>
          </cell>
          <cell r="H268">
            <v>1162.8031120881299</v>
          </cell>
        </row>
        <row r="269">
          <cell r="D269">
            <v>250</v>
          </cell>
          <cell r="E269">
            <v>0</v>
          </cell>
          <cell r="F269">
            <v>1003.9429564741289</v>
          </cell>
          <cell r="G269">
            <v>1077.1987480762975</v>
          </cell>
          <cell r="H269">
            <v>1124.7130781655922</v>
          </cell>
        </row>
        <row r="270">
          <cell r="D270">
            <v>300</v>
          </cell>
          <cell r="E270">
            <v>0</v>
          </cell>
          <cell r="F270">
            <v>998.92448305671371</v>
          </cell>
          <cell r="G270">
            <v>1072.1055812551722</v>
          </cell>
          <cell r="H270">
            <v>1126.5614164349852</v>
          </cell>
        </row>
        <row r="271">
          <cell r="D271">
            <v>350</v>
          </cell>
          <cell r="E271">
            <v>0</v>
          </cell>
          <cell r="F271">
            <v>971.84193374542485</v>
          </cell>
          <cell r="G271">
            <v>1039.7909863316447</v>
          </cell>
          <cell r="H271">
            <v>1096.1538461538464</v>
          </cell>
        </row>
        <row r="272">
          <cell r="D272">
            <v>400</v>
          </cell>
          <cell r="E272">
            <v>0</v>
          </cell>
          <cell r="F272">
            <v>971.84193374542485</v>
          </cell>
          <cell r="G272">
            <v>1044.1592102624193</v>
          </cell>
          <cell r="H272">
            <v>1093.3322333939677</v>
          </cell>
        </row>
        <row r="273">
          <cell r="D273">
            <v>450</v>
          </cell>
          <cell r="E273">
            <v>0</v>
          </cell>
          <cell r="F273">
            <v>966.97475791772536</v>
          </cell>
          <cell r="G273">
            <v>1040.770588786186</v>
          </cell>
          <cell r="H273">
            <v>1091.1032623514257</v>
          </cell>
        </row>
        <row r="274">
          <cell r="D274">
            <v>500</v>
          </cell>
          <cell r="E274">
            <v>0</v>
          </cell>
          <cell r="F274">
            <v>963.00158216074328</v>
          </cell>
          <cell r="G274">
            <v>1038.0146866956741</v>
          </cell>
          <cell r="H274">
            <v>1089.2979528671126</v>
          </cell>
        </row>
        <row r="275">
          <cell r="D275">
            <v>600</v>
          </cell>
          <cell r="E275">
            <v>0</v>
          </cell>
          <cell r="F275">
            <v>964.49994503839025</v>
          </cell>
          <cell r="G275">
            <v>1033.8036564067668</v>
          </cell>
          <cell r="H275">
            <v>1088.5181350727667</v>
          </cell>
        </row>
        <row r="276">
          <cell r="D276">
            <v>700</v>
          </cell>
          <cell r="E276">
            <v>0</v>
          </cell>
          <cell r="F276">
            <v>945.58650342404189</v>
          </cell>
          <cell r="G276">
            <v>1023.6540481141277</v>
          </cell>
          <cell r="H276">
            <v>1081.0963057562724</v>
          </cell>
        </row>
        <row r="277">
          <cell r="D277">
            <v>750</v>
          </cell>
          <cell r="E277">
            <v>0</v>
          </cell>
          <cell r="F277">
            <v>944.18954793993805</v>
          </cell>
          <cell r="G277">
            <v>1022.8507483478636</v>
          </cell>
          <cell r="H277">
            <v>1080.5115147328261</v>
          </cell>
        </row>
        <row r="278">
          <cell r="D278">
            <v>800</v>
          </cell>
          <cell r="E278">
            <v>0</v>
          </cell>
          <cell r="F278">
            <v>946.02130366650908</v>
          </cell>
          <cell r="G278">
            <v>1024.2543526801524</v>
          </cell>
          <cell r="H278">
            <v>1081.5335694055698</v>
          </cell>
        </row>
        <row r="279">
          <cell r="D279">
            <v>850</v>
          </cell>
          <cell r="E279">
            <v>0</v>
          </cell>
          <cell r="F279">
            <v>944.76580038780924</v>
          </cell>
          <cell r="G279">
            <v>1023.5125301130371</v>
          </cell>
          <cell r="H279">
            <v>1080.9932548069442</v>
          </cell>
        </row>
        <row r="280">
          <cell r="D280">
            <v>900</v>
          </cell>
          <cell r="E280">
            <v>0</v>
          </cell>
          <cell r="F280">
            <v>943.64397240411142</v>
          </cell>
          <cell r="G280">
            <v>1022.8507483478636</v>
          </cell>
          <cell r="H280">
            <v>1080.5115147328261</v>
          </cell>
        </row>
        <row r="281">
          <cell r="D281">
            <v>1000</v>
          </cell>
          <cell r="E281">
            <v>0</v>
          </cell>
          <cell r="F281">
            <v>944.18954793993805</v>
          </cell>
          <cell r="G281">
            <v>1023.4134062049413</v>
          </cell>
          <cell r="H281">
            <v>1080.9210815852305</v>
          </cell>
        </row>
        <row r="284">
          <cell r="D284" t="str">
            <v>CI</v>
          </cell>
          <cell r="E284" t="str">
            <v>LA</v>
          </cell>
          <cell r="F284" t="str">
            <v>A</v>
          </cell>
          <cell r="G284" t="str">
            <v>B</v>
          </cell>
        </row>
        <row r="305">
          <cell r="D305" t="str">
            <v>DI</v>
          </cell>
          <cell r="E305" t="str">
            <v>K7</v>
          </cell>
          <cell r="F305" t="str">
            <v>K8</v>
          </cell>
          <cell r="G305" t="str">
            <v>K9</v>
          </cell>
          <cell r="H305" t="str">
            <v>K10</v>
          </cell>
        </row>
        <row r="334">
          <cell r="D334" t="str">
            <v>PSC</v>
          </cell>
          <cell r="E334" t="str">
            <v>6kg/sqcm</v>
          </cell>
          <cell r="F334" t="str">
            <v>8kg/sqcm</v>
          </cell>
          <cell r="G334" t="str">
            <v>10kg/sqcm</v>
          </cell>
          <cell r="H334" t="str">
            <v>12kg/sqcm</v>
          </cell>
          <cell r="I334" t="str">
            <v>14kg/sqcm</v>
          </cell>
          <cell r="J334" t="str">
            <v>16kg/sqcm</v>
          </cell>
        </row>
        <row r="335">
          <cell r="D335">
            <v>350</v>
          </cell>
          <cell r="E335">
            <v>1220.5112385380496</v>
          </cell>
          <cell r="F335">
            <v>1220.5112385380496</v>
          </cell>
          <cell r="G335">
            <v>1220.5112385380496</v>
          </cell>
          <cell r="H335">
            <v>1220.5112385380496</v>
          </cell>
          <cell r="I335">
            <v>1220.5112385380496</v>
          </cell>
          <cell r="J335">
            <v>1220.5112385380496</v>
          </cell>
        </row>
        <row r="336">
          <cell r="D336">
            <v>400</v>
          </cell>
          <cell r="E336">
            <v>1197.9284390833698</v>
          </cell>
          <cell r="F336">
            <v>1197.9284390833698</v>
          </cell>
          <cell r="G336">
            <v>1197.9284390833698</v>
          </cell>
          <cell r="H336">
            <v>1197.9284390833698</v>
          </cell>
          <cell r="I336">
            <v>1197.9284390833698</v>
          </cell>
          <cell r="J336">
            <v>1197.9284390833698</v>
          </cell>
        </row>
        <row r="337">
          <cell r="D337">
            <v>450</v>
          </cell>
          <cell r="E337">
            <v>1176.5545024268672</v>
          </cell>
          <cell r="F337">
            <v>1176.5545024268672</v>
          </cell>
          <cell r="G337">
            <v>1176.5545024268672</v>
          </cell>
          <cell r="H337">
            <v>1176.5545024268672</v>
          </cell>
          <cell r="I337">
            <v>1176.5545024268672</v>
          </cell>
          <cell r="J337">
            <v>1176.5545024268672</v>
          </cell>
        </row>
        <row r="338">
          <cell r="D338">
            <v>500</v>
          </cell>
          <cell r="E338">
            <v>1186.9377367109037</v>
          </cell>
          <cell r="F338">
            <v>1186.9377367109037</v>
          </cell>
          <cell r="G338">
            <v>1186.9377367109037</v>
          </cell>
          <cell r="H338">
            <v>1186.9377367109037</v>
          </cell>
          <cell r="I338">
            <v>1186.9377367109037</v>
          </cell>
          <cell r="J338">
            <v>1186.9377367109037</v>
          </cell>
        </row>
        <row r="339">
          <cell r="D339">
            <v>600</v>
          </cell>
          <cell r="E339">
            <v>1166.2878172763672</v>
          </cell>
          <cell r="F339">
            <v>1166.2878172763672</v>
          </cell>
          <cell r="G339">
            <v>1166.2878172763672</v>
          </cell>
          <cell r="H339">
            <v>1166.2878172763672</v>
          </cell>
          <cell r="I339">
            <v>1166.2878172763672</v>
          </cell>
          <cell r="J339">
            <v>1166.2878172763672</v>
          </cell>
        </row>
        <row r="340">
          <cell r="D340">
            <v>700</v>
          </cell>
          <cell r="E340">
            <v>1135.467178867674</v>
          </cell>
          <cell r="F340">
            <v>1135.467178867674</v>
          </cell>
          <cell r="G340">
            <v>1135.467178867674</v>
          </cell>
          <cell r="H340">
            <v>1135.467178867674</v>
          </cell>
          <cell r="I340">
            <v>1135.467178867674</v>
          </cell>
          <cell r="J340">
            <v>1135.467178867674</v>
          </cell>
        </row>
        <row r="341">
          <cell r="D341">
            <v>800</v>
          </cell>
          <cell r="E341">
            <v>1121.5011092242692</v>
          </cell>
          <cell r="F341">
            <v>1121.5011092242692</v>
          </cell>
          <cell r="G341">
            <v>1121.5011092242692</v>
          </cell>
          <cell r="H341">
            <v>1121.5011092242692</v>
          </cell>
          <cell r="I341">
            <v>1121.5011092242692</v>
          </cell>
          <cell r="J341">
            <v>1121.5011092242692</v>
          </cell>
        </row>
        <row r="342">
          <cell r="D342">
            <v>900</v>
          </cell>
          <cell r="E342">
            <v>1109.6539424355749</v>
          </cell>
          <cell r="F342">
            <v>1109.6539424355749</v>
          </cell>
          <cell r="G342">
            <v>1109.6539424355749</v>
          </cell>
          <cell r="H342">
            <v>1109.6539424355749</v>
          </cell>
          <cell r="I342">
            <v>1109.6539424355749</v>
          </cell>
          <cell r="J342">
            <v>1109.6539424355749</v>
          </cell>
        </row>
        <row r="343">
          <cell r="D343">
            <v>1000</v>
          </cell>
          <cell r="E343">
            <v>1086.1563317143059</v>
          </cell>
          <cell r="F343">
            <v>1086.1563317143059</v>
          </cell>
          <cell r="G343">
            <v>1086.1563317143059</v>
          </cell>
          <cell r="H343">
            <v>1086.1563317143059</v>
          </cell>
          <cell r="I343">
            <v>1086.1563317143059</v>
          </cell>
          <cell r="J343">
            <v>1086.1563317143059</v>
          </cell>
        </row>
        <row r="344">
          <cell r="D344">
            <v>1100</v>
          </cell>
          <cell r="E344">
            <v>1077.8816480661876</v>
          </cell>
          <cell r="F344">
            <v>1077.8816480661876</v>
          </cell>
          <cell r="G344">
            <v>1077.8816480661876</v>
          </cell>
          <cell r="H344">
            <v>1077.8816480661876</v>
          </cell>
          <cell r="I344">
            <v>1077.8816480661876</v>
          </cell>
          <cell r="J344">
            <v>1077.8816480661876</v>
          </cell>
        </row>
        <row r="345">
          <cell r="D345">
            <v>1200</v>
          </cell>
          <cell r="E345">
            <v>1070.6636094105977</v>
          </cell>
          <cell r="F345">
            <v>1070.6636094105977</v>
          </cell>
          <cell r="G345">
            <v>1070.6636094105977</v>
          </cell>
          <cell r="H345">
            <v>1070.6636094105977</v>
          </cell>
          <cell r="I345">
            <v>1070.6636094105977</v>
          </cell>
          <cell r="J345">
            <v>1070.6636094105977</v>
          </cell>
        </row>
        <row r="346">
          <cell r="D346">
            <v>1300</v>
          </cell>
          <cell r="E346">
            <v>1087.0080432874154</v>
          </cell>
          <cell r="F346">
            <v>1087.0080432874154</v>
          </cell>
          <cell r="G346">
            <v>1087.0080432874154</v>
          </cell>
          <cell r="H346">
            <v>1087.0080432874154</v>
          </cell>
          <cell r="I346">
            <v>1087.0080432874154</v>
          </cell>
          <cell r="J346">
            <v>1087.0080432874154</v>
          </cell>
        </row>
        <row r="350">
          <cell r="D350" t="str">
            <v>BWSP</v>
          </cell>
          <cell r="E350" t="str">
            <v>12kg/sqcm</v>
          </cell>
          <cell r="F350" t="str">
            <v>14kg/sqcm</v>
          </cell>
          <cell r="G350" t="str">
            <v>16kg/sqcm</v>
          </cell>
          <cell r="H350" t="str">
            <v>18kg/sqcm</v>
          </cell>
          <cell r="I350" t="str">
            <v>20kg/sqcm</v>
          </cell>
          <cell r="J350" t="str">
            <v>22kg/sqcm</v>
          </cell>
          <cell r="K350" t="str">
            <v>24kg/sqcm</v>
          </cell>
          <cell r="L350" t="str">
            <v>26kg/sqcm</v>
          </cell>
          <cell r="M350" t="str">
            <v>28kg/sqcm</v>
          </cell>
          <cell r="N350" t="str">
            <v>30kg/sqcm</v>
          </cell>
        </row>
        <row r="351">
          <cell r="D351">
            <v>250</v>
          </cell>
          <cell r="E351">
            <v>1230.0236464956424</v>
          </cell>
          <cell r="F351">
            <v>1230.0236464956424</v>
          </cell>
          <cell r="G351">
            <v>1230.0236464956424</v>
          </cell>
          <cell r="H351">
            <v>1230.0236464956424</v>
          </cell>
          <cell r="I351">
            <v>1230.0236464956424</v>
          </cell>
          <cell r="J351">
            <v>1230.0236464956424</v>
          </cell>
          <cell r="K351">
            <v>1230.0236464956424</v>
          </cell>
          <cell r="L351">
            <v>1230.0236464956424</v>
          </cell>
          <cell r="M351">
            <v>1230.0236464956424</v>
          </cell>
          <cell r="N351">
            <v>1230.0236464956424</v>
          </cell>
        </row>
        <row r="352">
          <cell r="D352">
            <v>300</v>
          </cell>
          <cell r="E352">
            <v>1199.8169785158843</v>
          </cell>
          <cell r="F352">
            <v>1199.8169785158843</v>
          </cell>
          <cell r="G352">
            <v>1199.8169785158843</v>
          </cell>
          <cell r="H352">
            <v>1199.8169785158843</v>
          </cell>
          <cell r="I352">
            <v>1199.8169785158843</v>
          </cell>
          <cell r="J352">
            <v>1199.8169785158843</v>
          </cell>
          <cell r="K352">
            <v>1199.8169785158843</v>
          </cell>
          <cell r="L352">
            <v>1199.8169785158843</v>
          </cell>
          <cell r="M352">
            <v>1199.8169785158843</v>
          </cell>
          <cell r="N352">
            <v>1199.8169785158843</v>
          </cell>
        </row>
        <row r="353">
          <cell r="D353">
            <v>400</v>
          </cell>
          <cell r="E353">
            <v>1145.5307177523287</v>
          </cell>
          <cell r="F353">
            <v>1145.5307177523287</v>
          </cell>
          <cell r="G353">
            <v>1145.5307177523287</v>
          </cell>
          <cell r="H353">
            <v>1145.5307177523287</v>
          </cell>
          <cell r="I353">
            <v>1145.5307177523287</v>
          </cell>
          <cell r="J353">
            <v>1145.5307177523287</v>
          </cell>
          <cell r="K353">
            <v>1145.5307177523287</v>
          </cell>
          <cell r="L353">
            <v>1145.5307177523287</v>
          </cell>
          <cell r="M353">
            <v>1145.5307177523287</v>
          </cell>
          <cell r="N353">
            <v>1145.5307177523287</v>
          </cell>
        </row>
        <row r="354">
          <cell r="D354">
            <v>500</v>
          </cell>
          <cell r="E354">
            <v>1118.319446742744</v>
          </cell>
          <cell r="F354">
            <v>1118.319446742744</v>
          </cell>
          <cell r="G354">
            <v>1118.319446742744</v>
          </cell>
          <cell r="H354">
            <v>1118.319446742744</v>
          </cell>
          <cell r="I354">
            <v>1118.319446742744</v>
          </cell>
          <cell r="J354">
            <v>1118.319446742744</v>
          </cell>
          <cell r="K354">
            <v>1118.319446742744</v>
          </cell>
          <cell r="L354">
            <v>1118.319446742744</v>
          </cell>
          <cell r="M354">
            <v>1118.319446742744</v>
          </cell>
          <cell r="N354">
            <v>1118.319446742744</v>
          </cell>
        </row>
        <row r="355">
          <cell r="D355">
            <v>600</v>
          </cell>
          <cell r="E355">
            <v>1088.9772986254682</v>
          </cell>
          <cell r="F355">
            <v>1088.9772986254682</v>
          </cell>
          <cell r="G355">
            <v>1088.9772986254682</v>
          </cell>
          <cell r="H355">
            <v>1088.9772986254682</v>
          </cell>
          <cell r="I355">
            <v>1088.9772986254682</v>
          </cell>
          <cell r="J355">
            <v>1088.9772986254682</v>
          </cell>
          <cell r="K355">
            <v>1088.9772986254682</v>
          </cell>
          <cell r="L355">
            <v>1088.9772986254682</v>
          </cell>
          <cell r="M355">
            <v>1088.9772986254682</v>
          </cell>
          <cell r="N355">
            <v>1088.9772986254682</v>
          </cell>
        </row>
        <row r="356">
          <cell r="D356">
            <v>700</v>
          </cell>
          <cell r="E356">
            <v>1053.081661135629</v>
          </cell>
          <cell r="F356">
            <v>1053.081661135629</v>
          </cell>
          <cell r="G356">
            <v>1053.081661135629</v>
          </cell>
          <cell r="H356">
            <v>1053.081661135629</v>
          </cell>
          <cell r="I356">
            <v>1053.081661135629</v>
          </cell>
          <cell r="J356">
            <v>1053.081661135629</v>
          </cell>
          <cell r="K356">
            <v>1053.081661135629</v>
          </cell>
          <cell r="L356">
            <v>1053.081661135629</v>
          </cell>
          <cell r="M356">
            <v>1053.081661135629</v>
          </cell>
          <cell r="N356">
            <v>1053.081661135629</v>
          </cell>
        </row>
        <row r="357">
          <cell r="D357">
            <v>800</v>
          </cell>
          <cell r="E357">
            <v>1020.5166667069078</v>
          </cell>
          <cell r="F357">
            <v>1020.5166667069078</v>
          </cell>
          <cell r="G357">
            <v>1020.5166667069078</v>
          </cell>
          <cell r="H357">
            <v>1020.5166667069078</v>
          </cell>
          <cell r="I357">
            <v>1020.5166667069078</v>
          </cell>
          <cell r="J357">
            <v>1020.5166667069078</v>
          </cell>
          <cell r="K357">
            <v>1020.5166667069078</v>
          </cell>
          <cell r="L357">
            <v>1020.5166667069078</v>
          </cell>
          <cell r="M357">
            <v>1020.5166667069078</v>
          </cell>
          <cell r="N357">
            <v>1020.5166667069078</v>
          </cell>
        </row>
        <row r="358">
          <cell r="D358">
            <v>900</v>
          </cell>
          <cell r="E358">
            <v>1005.6609659628798</v>
          </cell>
          <cell r="F358">
            <v>1005.6609659628798</v>
          </cell>
          <cell r="G358">
            <v>1005.6609659628798</v>
          </cell>
          <cell r="H358">
            <v>1005.6609659628798</v>
          </cell>
          <cell r="I358">
            <v>1005.6609659628798</v>
          </cell>
          <cell r="J358">
            <v>1005.6609659628798</v>
          </cell>
          <cell r="K358">
            <v>1005.6609659628798</v>
          </cell>
          <cell r="L358">
            <v>1005.6609659628798</v>
          </cell>
          <cell r="M358">
            <v>1005.6609659628798</v>
          </cell>
          <cell r="N358">
            <v>1005.6609659628798</v>
          </cell>
        </row>
        <row r="359">
          <cell r="D359">
            <v>1000</v>
          </cell>
          <cell r="E359">
            <v>978.73809253123136</v>
          </cell>
          <cell r="F359">
            <v>978.73809253123136</v>
          </cell>
          <cell r="G359">
            <v>978.73809253123136</v>
          </cell>
          <cell r="H359">
            <v>978.73809253123136</v>
          </cell>
          <cell r="I359">
            <v>978.73809253123136</v>
          </cell>
          <cell r="J359">
            <v>978.73809253123136</v>
          </cell>
          <cell r="K359">
            <v>978.73809253123136</v>
          </cell>
          <cell r="L359">
            <v>978.73809253123136</v>
          </cell>
          <cell r="M359">
            <v>978.73809253123136</v>
          </cell>
          <cell r="N359">
            <v>978.73809253123136</v>
          </cell>
        </row>
        <row r="360">
          <cell r="D360">
            <v>1100</v>
          </cell>
          <cell r="E360">
            <v>1001.489382966093</v>
          </cell>
          <cell r="F360">
            <v>1001.489382966093</v>
          </cell>
          <cell r="G360">
            <v>1001.489382966093</v>
          </cell>
          <cell r="H360">
            <v>1001.489382966093</v>
          </cell>
          <cell r="I360">
            <v>1001.489382966093</v>
          </cell>
          <cell r="J360">
            <v>1001.489382966093</v>
          </cell>
          <cell r="K360">
            <v>1001.489382966093</v>
          </cell>
          <cell r="L360">
            <v>1001.489382966093</v>
          </cell>
          <cell r="M360">
            <v>1001.489382966093</v>
          </cell>
          <cell r="N360">
            <v>1001.489382966093</v>
          </cell>
        </row>
        <row r="361">
          <cell r="D361">
            <v>1200</v>
          </cell>
          <cell r="E361">
            <v>979.2174271187389</v>
          </cell>
          <cell r="F361">
            <v>979.2174271187389</v>
          </cell>
          <cell r="G361">
            <v>979.2174271187389</v>
          </cell>
          <cell r="H361">
            <v>979.2174271187389</v>
          </cell>
          <cell r="I361">
            <v>979.2174271187389</v>
          </cell>
          <cell r="J361">
            <v>979.2174271187389</v>
          </cell>
          <cell r="K361">
            <v>979.2174271187389</v>
          </cell>
          <cell r="L361">
            <v>979.2174271187389</v>
          </cell>
          <cell r="M361">
            <v>979.2174271187389</v>
          </cell>
          <cell r="N361">
            <v>979.2174271187389</v>
          </cell>
        </row>
        <row r="362">
          <cell r="D362">
            <v>1300</v>
          </cell>
          <cell r="E362">
            <v>958.36821033870376</v>
          </cell>
          <cell r="F362">
            <v>958.36821033870376</v>
          </cell>
          <cell r="G362">
            <v>958.36821033870376</v>
          </cell>
          <cell r="H362">
            <v>958.36821033870376</v>
          </cell>
          <cell r="I362">
            <v>958.36821033870376</v>
          </cell>
          <cell r="J362">
            <v>958.36821033870376</v>
          </cell>
          <cell r="K362">
            <v>958.36821033870376</v>
          </cell>
          <cell r="L362">
            <v>958.36821033870376</v>
          </cell>
          <cell r="M362">
            <v>958.36821033870376</v>
          </cell>
          <cell r="N362">
            <v>958.36821033870376</v>
          </cell>
        </row>
        <row r="363">
          <cell r="D363">
            <v>1400</v>
          </cell>
          <cell r="E363">
            <v>938.79643489959039</v>
          </cell>
          <cell r="F363">
            <v>938.79643489959039</v>
          </cell>
          <cell r="G363">
            <v>938.79643489959039</v>
          </cell>
          <cell r="H363">
            <v>938.79643489959039</v>
          </cell>
          <cell r="I363">
            <v>938.79643489959039</v>
          </cell>
          <cell r="J363">
            <v>938.79643489959039</v>
          </cell>
          <cell r="K363">
            <v>938.79643489959039</v>
          </cell>
          <cell r="L363">
            <v>938.79643489959039</v>
          </cell>
          <cell r="M363">
            <v>938.79643489959039</v>
          </cell>
          <cell r="N363">
            <v>938.79643489959039</v>
          </cell>
        </row>
        <row r="364">
          <cell r="D364">
            <v>1500</v>
          </cell>
          <cell r="E364">
            <v>920.37676305189336</v>
          </cell>
          <cell r="F364">
            <v>920.37676305189336</v>
          </cell>
          <cell r="G364">
            <v>920.37676305189336</v>
          </cell>
          <cell r="H364">
            <v>920.37676305189336</v>
          </cell>
          <cell r="I364">
            <v>920.37676305189336</v>
          </cell>
          <cell r="J364">
            <v>920.37676305189336</v>
          </cell>
          <cell r="K364">
            <v>920.37676305189336</v>
          </cell>
          <cell r="L364">
            <v>920.37676305189336</v>
          </cell>
          <cell r="M364">
            <v>920.37676305189336</v>
          </cell>
          <cell r="N364">
            <v>920.37676305189336</v>
          </cell>
        </row>
        <row r="365">
          <cell r="D365">
            <v>1600</v>
          </cell>
          <cell r="E365">
            <v>903.00042458690609</v>
          </cell>
          <cell r="F365">
            <v>903.00042458690609</v>
          </cell>
          <cell r="G365">
            <v>903.00042458690609</v>
          </cell>
          <cell r="H365">
            <v>903.00042458690609</v>
          </cell>
          <cell r="I365">
            <v>903.00042458690609</v>
          </cell>
          <cell r="J365">
            <v>903.00042458690609</v>
          </cell>
          <cell r="K365">
            <v>903.00042458690609</v>
          </cell>
          <cell r="L365">
            <v>903.00042458690609</v>
          </cell>
          <cell r="M365">
            <v>903.00042458690609</v>
          </cell>
          <cell r="N365">
            <v>903.00042458690609</v>
          </cell>
        </row>
        <row r="368">
          <cell r="D368" t="str">
            <v>GRP</v>
          </cell>
          <cell r="E368" t="str">
            <v>12Bar</v>
          </cell>
          <cell r="F368" t="str">
            <v>15Bar</v>
          </cell>
          <cell r="G368" t="str">
            <v>3Bar</v>
          </cell>
          <cell r="H368" t="str">
            <v>6Bar</v>
          </cell>
          <cell r="I368" t="str">
            <v>9Bar</v>
          </cell>
        </row>
        <row r="369">
          <cell r="E369">
            <v>450</v>
          </cell>
          <cell r="F369">
            <v>480</v>
          </cell>
          <cell r="G369">
            <v>300</v>
          </cell>
          <cell r="H369">
            <v>355</v>
          </cell>
          <cell r="I369">
            <v>405</v>
          </cell>
        </row>
        <row r="377">
          <cell r="B377" t="str">
            <v>PVC</v>
          </cell>
        </row>
        <row r="378">
          <cell r="B378" t="str">
            <v>HDPE</v>
          </cell>
          <cell r="G378" t="str">
            <v>10kg/sqcm</v>
          </cell>
          <cell r="H378">
            <v>100</v>
          </cell>
          <cell r="I378">
            <v>150</v>
          </cell>
          <cell r="K378" t="str">
            <v>Class-25</v>
          </cell>
          <cell r="L378">
            <v>125</v>
          </cell>
          <cell r="M378">
            <v>93.75</v>
          </cell>
          <cell r="O378" t="str">
            <v>B</v>
          </cell>
          <cell r="P378">
            <v>140</v>
          </cell>
          <cell r="Q378">
            <v>140</v>
          </cell>
          <cell r="S378" t="str">
            <v>K10</v>
          </cell>
          <cell r="T378">
            <v>240</v>
          </cell>
          <cell r="U378">
            <v>360</v>
          </cell>
          <cell r="W378" t="str">
            <v>16kg/sqcm</v>
          </cell>
          <cell r="X378">
            <v>107</v>
          </cell>
          <cell r="Y378">
            <v>80</v>
          </cell>
          <cell r="AA378" t="str">
            <v>12kg/sqcm</v>
          </cell>
          <cell r="AB378">
            <v>80</v>
          </cell>
          <cell r="AC378">
            <v>135</v>
          </cell>
          <cell r="AE378" t="str">
            <v>15Bar</v>
          </cell>
          <cell r="AF378">
            <v>150</v>
          </cell>
          <cell r="AG378">
            <v>210</v>
          </cell>
        </row>
        <row r="379">
          <cell r="B379" t="str">
            <v>AC</v>
          </cell>
          <cell r="G379" t="str">
            <v>8kg/sqcm</v>
          </cell>
          <cell r="H379">
            <v>80</v>
          </cell>
          <cell r="I379">
            <v>120</v>
          </cell>
          <cell r="K379" t="str">
            <v>Class-20</v>
          </cell>
          <cell r="L379">
            <v>100</v>
          </cell>
          <cell r="M379">
            <v>150</v>
          </cell>
          <cell r="O379" t="str">
            <v>A</v>
          </cell>
          <cell r="P379">
            <v>125</v>
          </cell>
          <cell r="Q379">
            <v>125</v>
          </cell>
          <cell r="S379" t="str">
            <v>K9</v>
          </cell>
          <cell r="T379">
            <v>180</v>
          </cell>
          <cell r="U379">
            <v>320</v>
          </cell>
          <cell r="W379" t="str">
            <v>14kg/sqcm</v>
          </cell>
          <cell r="X379">
            <v>93</v>
          </cell>
          <cell r="Y379">
            <v>70</v>
          </cell>
          <cell r="AA379" t="str">
            <v>14kg/sqcm</v>
          </cell>
          <cell r="AB379">
            <v>93.333333333333329</v>
          </cell>
          <cell r="AC379">
            <v>157.5</v>
          </cell>
          <cell r="AE379" t="str">
            <v>12Bar</v>
          </cell>
          <cell r="AF379">
            <v>120</v>
          </cell>
          <cell r="AG379">
            <v>168</v>
          </cell>
        </row>
        <row r="380">
          <cell r="B380" t="str">
            <v>CI</v>
          </cell>
          <cell r="G380" t="str">
            <v>6kg/sqcm</v>
          </cell>
          <cell r="H380">
            <v>60</v>
          </cell>
          <cell r="I380">
            <v>90</v>
          </cell>
          <cell r="K380" t="str">
            <v>Class-15</v>
          </cell>
          <cell r="L380">
            <v>75</v>
          </cell>
          <cell r="M380">
            <v>112.5</v>
          </cell>
          <cell r="O380" t="str">
            <v>LA</v>
          </cell>
          <cell r="P380">
            <v>100</v>
          </cell>
          <cell r="Q380">
            <v>100</v>
          </cell>
          <cell r="S380" t="str">
            <v>K8</v>
          </cell>
          <cell r="T380">
            <v>120</v>
          </cell>
          <cell r="U380">
            <v>180</v>
          </cell>
          <cell r="W380" t="str">
            <v>12kg/sqcm</v>
          </cell>
          <cell r="X380">
            <v>80</v>
          </cell>
          <cell r="Y380">
            <v>60</v>
          </cell>
          <cell r="AA380" t="str">
            <v>16kg/sqcm</v>
          </cell>
          <cell r="AB380">
            <v>106.66666666666667</v>
          </cell>
          <cell r="AC380">
            <v>180</v>
          </cell>
          <cell r="AE380" t="str">
            <v>9Bar</v>
          </cell>
          <cell r="AF380">
            <v>90</v>
          </cell>
          <cell r="AG380">
            <v>126</v>
          </cell>
        </row>
        <row r="381">
          <cell r="B381" t="str">
            <v>DI</v>
          </cell>
          <cell r="G381" t="str">
            <v>4kg/sqcm</v>
          </cell>
          <cell r="H381">
            <v>40</v>
          </cell>
          <cell r="I381">
            <v>60</v>
          </cell>
          <cell r="K381" t="str">
            <v>Class-10</v>
          </cell>
          <cell r="L381">
            <v>50</v>
          </cell>
          <cell r="M381">
            <v>75</v>
          </cell>
          <cell r="S381" t="str">
            <v>K7</v>
          </cell>
          <cell r="T381">
            <v>80</v>
          </cell>
          <cell r="U381">
            <v>120</v>
          </cell>
          <cell r="W381" t="str">
            <v>10kg/sqcm</v>
          </cell>
          <cell r="X381">
            <v>67</v>
          </cell>
          <cell r="Y381">
            <v>50</v>
          </cell>
          <cell r="AA381" t="str">
            <v>18kg/sqcm</v>
          </cell>
          <cell r="AB381">
            <v>120</v>
          </cell>
          <cell r="AC381">
            <v>202.5</v>
          </cell>
          <cell r="AE381" t="str">
            <v>6Bar</v>
          </cell>
          <cell r="AF381">
            <v>60</v>
          </cell>
          <cell r="AG381">
            <v>84</v>
          </cell>
        </row>
        <row r="382">
          <cell r="B382" t="str">
            <v>PSC</v>
          </cell>
          <cell r="W382" t="str">
            <v>8kg/sqcm</v>
          </cell>
          <cell r="X382">
            <v>53</v>
          </cell>
          <cell r="Y382">
            <v>40</v>
          </cell>
          <cell r="AA382" t="str">
            <v>20kg/sqcm</v>
          </cell>
          <cell r="AB382">
            <v>133.33333333333334</v>
          </cell>
          <cell r="AC382">
            <v>225</v>
          </cell>
          <cell r="AE382" t="str">
            <v>3Bar</v>
          </cell>
          <cell r="AF382">
            <v>30</v>
          </cell>
          <cell r="AG382">
            <v>42</v>
          </cell>
        </row>
        <row r="383">
          <cell r="B383" t="str">
            <v>BWSP</v>
          </cell>
          <cell r="W383" t="str">
            <v>6kg/sqcm</v>
          </cell>
          <cell r="X383">
            <v>40</v>
          </cell>
          <cell r="Y383">
            <v>30</v>
          </cell>
          <cell r="AA383" t="str">
            <v>22kg/sqcm</v>
          </cell>
          <cell r="AB383">
            <v>146.66666666666666</v>
          </cell>
          <cell r="AC383">
            <v>247.5</v>
          </cell>
        </row>
        <row r="384">
          <cell r="B384" t="str">
            <v>GRP</v>
          </cell>
          <cell r="AA384" t="str">
            <v>24kg/sqcm</v>
          </cell>
          <cell r="AB384">
            <v>160</v>
          </cell>
          <cell r="AC384">
            <v>270</v>
          </cell>
        </row>
        <row r="385">
          <cell r="AA385" t="str">
            <v>26kg/sqcm</v>
          </cell>
          <cell r="AB385">
            <v>173.33333333333334</v>
          </cell>
          <cell r="AC385">
            <v>292.5</v>
          </cell>
        </row>
        <row r="386">
          <cell r="AA386" t="str">
            <v>28kg/sqcm</v>
          </cell>
          <cell r="AB386">
            <v>186.66666666666666</v>
          </cell>
          <cell r="AC386">
            <v>315</v>
          </cell>
        </row>
        <row r="387">
          <cell r="AA387" t="str">
            <v>30kg/sqcm</v>
          </cell>
          <cell r="AB387">
            <v>200</v>
          </cell>
          <cell r="AC387">
            <v>337.5</v>
          </cell>
        </row>
        <row r="1440">
          <cell r="F1440">
            <v>200</v>
          </cell>
          <cell r="G1440">
            <v>275</v>
          </cell>
          <cell r="J1440" t="str">
            <v>15Bar</v>
          </cell>
          <cell r="K1440">
            <v>150</v>
          </cell>
          <cell r="L1440">
            <v>210</v>
          </cell>
          <cell r="N1440" t="str">
            <v>16kg/sqcm</v>
          </cell>
          <cell r="O1440">
            <v>107</v>
          </cell>
          <cell r="P1440">
            <v>80</v>
          </cell>
          <cell r="S1440">
            <v>180</v>
          </cell>
          <cell r="T1440">
            <v>320</v>
          </cell>
          <cell r="W1440">
            <v>140</v>
          </cell>
          <cell r="X1440">
            <v>140</v>
          </cell>
          <cell r="AA1440">
            <v>125</v>
          </cell>
          <cell r="AB1440">
            <v>93.75</v>
          </cell>
          <cell r="AE1440">
            <v>100</v>
          </cell>
          <cell r="AF1440">
            <v>150</v>
          </cell>
          <cell r="AH1440" t="str">
            <v>10kg/sqcm</v>
          </cell>
          <cell r="AI1440">
            <v>100</v>
          </cell>
          <cell r="AL1440" t="str">
            <v>NP2</v>
          </cell>
          <cell r="AM1440">
            <v>0</v>
          </cell>
          <cell r="AN1440">
            <v>0</v>
          </cell>
          <cell r="AP1440" t="str">
            <v>A</v>
          </cell>
        </row>
        <row r="1441">
          <cell r="F1441">
            <v>187</v>
          </cell>
          <cell r="G1441">
            <v>257</v>
          </cell>
          <cell r="J1441" t="str">
            <v>12Bar</v>
          </cell>
          <cell r="K1441">
            <v>120</v>
          </cell>
          <cell r="L1441">
            <v>168</v>
          </cell>
          <cell r="N1441" t="str">
            <v>14kg/sqcm</v>
          </cell>
          <cell r="O1441">
            <v>93</v>
          </cell>
          <cell r="P1441">
            <v>70</v>
          </cell>
          <cell r="S1441">
            <v>80</v>
          </cell>
          <cell r="T1441">
            <v>120</v>
          </cell>
          <cell r="W1441">
            <v>125</v>
          </cell>
          <cell r="X1441">
            <v>125</v>
          </cell>
          <cell r="AA1441">
            <v>100</v>
          </cell>
          <cell r="AB1441">
            <v>150</v>
          </cell>
          <cell r="AE1441">
            <v>60</v>
          </cell>
          <cell r="AF1441">
            <v>90</v>
          </cell>
          <cell r="AH1441" t="str">
            <v>6kg/sqcm</v>
          </cell>
          <cell r="AI1441">
            <v>60</v>
          </cell>
          <cell r="AL1441" t="str">
            <v>NP3</v>
          </cell>
          <cell r="AM1441">
            <v>0</v>
          </cell>
          <cell r="AN1441">
            <v>0</v>
          </cell>
          <cell r="AP1441" t="str">
            <v>B</v>
          </cell>
        </row>
        <row r="1442">
          <cell r="F1442">
            <v>173</v>
          </cell>
          <cell r="G1442">
            <v>238</v>
          </cell>
          <cell r="J1442" t="str">
            <v>9Bar</v>
          </cell>
          <cell r="K1442">
            <v>90</v>
          </cell>
          <cell r="L1442">
            <v>126</v>
          </cell>
          <cell r="N1442" t="str">
            <v>12kg/sqcm</v>
          </cell>
          <cell r="O1442">
            <v>80</v>
          </cell>
          <cell r="P1442">
            <v>60</v>
          </cell>
          <cell r="W1442">
            <v>100</v>
          </cell>
          <cell r="X1442">
            <v>100</v>
          </cell>
          <cell r="AA1442">
            <v>75</v>
          </cell>
          <cell r="AB1442">
            <v>112.5</v>
          </cell>
          <cell r="AE1442">
            <v>40</v>
          </cell>
          <cell r="AF1442">
            <v>60</v>
          </cell>
          <cell r="AH1442" t="str">
            <v>4kg/sqcm</v>
          </cell>
          <cell r="AI1442">
            <v>40</v>
          </cell>
          <cell r="AP1442" t="str">
            <v>C</v>
          </cell>
        </row>
        <row r="1443">
          <cell r="F1443">
            <v>160</v>
          </cell>
          <cell r="G1443">
            <v>220</v>
          </cell>
          <cell r="J1443" t="str">
            <v>6Bar</v>
          </cell>
          <cell r="K1443">
            <v>60</v>
          </cell>
          <cell r="L1443">
            <v>84</v>
          </cell>
          <cell r="N1443" t="str">
            <v>10kg/sqcm</v>
          </cell>
          <cell r="O1443">
            <v>67</v>
          </cell>
          <cell r="P1443">
            <v>50</v>
          </cell>
        </row>
        <row r="1444">
          <cell r="F1444">
            <v>147</v>
          </cell>
          <cell r="G1444">
            <v>202</v>
          </cell>
          <cell r="J1444" t="str">
            <v>3Bar</v>
          </cell>
          <cell r="K1444">
            <v>30</v>
          </cell>
          <cell r="L1444">
            <v>42</v>
          </cell>
          <cell r="N1444" t="str">
            <v>8kg/sqcm</v>
          </cell>
          <cell r="O1444">
            <v>53</v>
          </cell>
          <cell r="P1444">
            <v>40</v>
          </cell>
        </row>
        <row r="1445">
          <cell r="F1445">
            <v>133</v>
          </cell>
          <cell r="G1445">
            <v>183</v>
          </cell>
          <cell r="N1445" t="str">
            <v>6kg/sqcm</v>
          </cell>
          <cell r="O1445">
            <v>40</v>
          </cell>
          <cell r="P1445">
            <v>30</v>
          </cell>
        </row>
        <row r="1446">
          <cell r="F1446">
            <v>120</v>
          </cell>
          <cell r="G1446">
            <v>165</v>
          </cell>
        </row>
        <row r="1447">
          <cell r="F1447">
            <v>107</v>
          </cell>
          <cell r="G1447">
            <v>147</v>
          </cell>
        </row>
        <row r="1448">
          <cell r="F1448">
            <v>93</v>
          </cell>
          <cell r="G1448">
            <v>128</v>
          </cell>
        </row>
        <row r="1449">
          <cell r="F1449">
            <v>80</v>
          </cell>
          <cell r="G1449">
            <v>110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Sheet3"/>
      <sheetName val="INPUT DATA SHEET"/>
      <sheetName val="CONVEYANCE WITHOUT PROFIT CSSR"/>
      <sheetName val="LEAD APDWSC OC"/>
      <sheetName val="DATA APDWSC WITH MA EST"/>
      <sheetName val="NAMED RANGES"/>
      <sheetName val="IRRIGATION PREAMBLE"/>
      <sheetName val="MATERIAL RATES IRRIGATION"/>
      <sheetName val="LABOUR RATES"/>
      <sheetName val="PUBLIC HEALTH ITEMS 1"/>
      <sheetName val="OHSR BASIC RATES"/>
      <sheetName val="BUILDING ITEMS"/>
      <sheetName val="BUILDING ITEMS MODIFIED"/>
      <sheetName val="CENTERING CHARGE BUILDINGS 1"/>
      <sheetName val="CENTERING CHARGE BUILDINGS 2"/>
      <sheetName val="CONVEYANCE"/>
      <sheetName val="CONVEYANCE WITH PROFIT DATA"/>
      <sheetName val="CONVEYANCE WITHOUT PROFIT DATA"/>
      <sheetName val="CONVEYANCE  WITH PROFIT CSSR"/>
      <sheetName val="LOAD UNLOAD PIPES DATA"/>
      <sheetName val="LOAD UNLOAD PIPES CSSR NO PROF "/>
      <sheetName val="CONVEYANCE ABS CSSR NO PROFIT"/>
      <sheetName val="HIRE CHARGES"/>
      <sheetName val="SEIGNORAGE CHARGES"/>
      <sheetName val="BASIC DATA"/>
      <sheetName val="FLOW DIAGRAM"/>
      <sheetName val="CROSS SECTION DIAGRAM"/>
      <sheetName val="EXISTING FACILITIES"/>
      <sheetName val="OHSR CAPACITIES STAGINGS"/>
      <sheetName val="AVERAGE LEADS"/>
      <sheetName val="DESIGN STATEMENT PWSS"/>
      <sheetName val="DESIGN STMNT CPWSS WORKS CE OFF"/>
      <sheetName val="DESIGN STMNT CPWSS APDWSC"/>
      <sheetName val="DESIGN STMNT CPWSS HEAD WORKS 2"/>
      <sheetName val="DESIGN STATEMENT SUMPS OHSRS 2"/>
      <sheetName val="DESIGN STATEMENT SUMPS OHSRS 1"/>
      <sheetName val="HYD STATEMENT NORMAL"/>
      <sheetName val="HYD STATEMENT APDWSC"/>
      <sheetName val="HYD STATEMENT DISTRIBUTION"/>
      <sheetName val="SAMPLE CALC ECO PM HAGEN"/>
      <sheetName val="ECO PM PROFORMA HAGEN"/>
      <sheetName val="SAMPLE CALC ECO PM FORMULA"/>
      <sheetName val="PIPES BASIC RATES"/>
      <sheetName val="ECO PM PROFORMA FORMULA"/>
      <sheetName val="RCC PLAIN END PIPE COUPLINGS"/>
      <sheetName val="RCC S.S PIPES NP CLASS"/>
      <sheetName val="RCC S.S PR CLASS"/>
      <sheetName val="GRP PIPES APPROVED"/>
      <sheetName val="PRESTRESSED NON CYLINDER PIPES"/>
      <sheetName val="PRESTRESSED CYLINDER PIPES"/>
      <sheetName val="AC PIPES APPROVED RATE"/>
      <sheetName val="AC PIPES DGS&amp;D"/>
      <sheetName val="BWSC PIPES APPROVED"/>
      <sheetName val="BWSC PIPES DGS&amp;D"/>
      <sheetName val="GRP PIPES DGS&amp;D"/>
      <sheetName val="HDPE 80 APPROVED"/>
      <sheetName val="HDPE 80 DGS&amp;D"/>
      <sheetName val="HDPE 100 APPROVED"/>
      <sheetName val="HDPE 100 DGS&amp;D"/>
      <sheetName val="PVC PIPES APPROVED"/>
      <sheetName val="PVC PIPES DGS&amp;D"/>
      <sheetName val="PVC-U PIPES SOLVENT DGS&amp;D"/>
      <sheetName val="PVC-U PIPES RINGS DGS&amp;D"/>
      <sheetName val="CILA PIPES APPROVED"/>
      <sheetName val="CILA PIPES DGS&amp;D"/>
      <sheetName val="DI S.S PIPES APPROVED"/>
      <sheetName val="DI S.S PIPES DGS&amp;D"/>
      <sheetName val="DI PLAIN PIPES DGS&amp;D"/>
      <sheetName val="DI FLANGED PIPES DGS&amp;D"/>
      <sheetName val="DI PIPES CONVEYANCE"/>
      <sheetName val="DI FITTINGS"/>
      <sheetName val="CI DI RUBBER RINGS"/>
      <sheetName val="CI SPECIALS RATE"/>
      <sheetName val="MS FLANGE RATES"/>
      <sheetName val="CI DI PIPES WEIGHTS 1"/>
      <sheetName val="CI PIPES WEIGHTS 2"/>
      <sheetName val="CI VALVES"/>
      <sheetName val="DI VALVES 1"/>
      <sheetName val="DI VALVES 2"/>
      <sheetName val="DI VALVES 3"/>
      <sheetName val="CI CAST STEEL VALVES"/>
      <sheetName val="DI VALVES ALL"/>
      <sheetName val="CI MS DISMANTLING JOINTS"/>
      <sheetName val="MISCELLANEOUS ITEMS"/>
      <sheetName val="CID JOINTS"/>
      <sheetName val="PVC PIPE DETAILS"/>
      <sheetName val="HDPE PIPE DETAILS"/>
      <sheetName val="AC PIPE DETAILS"/>
      <sheetName val="CI PIPE DETAILS"/>
      <sheetName val="DI PIPE DETAILS"/>
      <sheetName val="POWER SUPPLY"/>
      <sheetName val="LAYING JOINTING PVC PIPES"/>
      <sheetName val="LAYING JOINTING AC PIPES"/>
      <sheetName val="LAYING JOINTING STONEWARE PIPES"/>
      <sheetName val="LAYING JOINTING CI DI S.S PIPES"/>
      <sheetName val="LAYING JOINTING CI D.F PIPES"/>
      <sheetName val="LAYING JOINTING RCC S.S PIPES"/>
      <sheetName val="LOWERING CI SPECIALS"/>
      <sheetName val="UPROOTING CI RCC STONEWARE"/>
      <sheetName val="CUTTING CI PIPES"/>
      <sheetName val="BACK BONE"/>
      <sheetName val="PM DIA RELATIONSHIP"/>
      <sheetName val="MS PIPES"/>
      <sheetName val="LEAD OC"/>
      <sheetName val="LEAD OC 2"/>
      <sheetName val="LEAD OC 3"/>
      <sheetName val="ABSTRACT PRINT"/>
      <sheetName val="LEAD WITH VAT"/>
      <sheetName val="DATA APDWSC WITH MA OC"/>
      <sheetName val="DATA WITH VAT (3)"/>
      <sheetName val="LABOUR COMPONENT"/>
      <sheetName val="BACK BONE (2)"/>
      <sheetName val="PIPES BASIC RATES (3)"/>
      <sheetName val="DOSING PUMP"/>
      <sheetName val="O&amp;M ESTIMATE"/>
      <sheetName val="FLOW METRES"/>
      <sheetName val="PUMP SETS"/>
      <sheetName val="MICROFILTER"/>
      <sheetName val="named ranges ohbr conical"/>
      <sheetName val="ohbr shaft 90 input cone"/>
      <sheetName val="ohbr shaft 90 est cone"/>
      <sheetName val="named ranges intz tank"/>
      <sheetName val="ohbr shaft 90 input intze"/>
      <sheetName val="ohbr shaft 90 est intze"/>
      <sheetName val="named ranges ajd ohsr"/>
      <sheetName val="ohsr ajd input"/>
      <sheetName val="ohsr ajd est "/>
      <sheetName val="named ranges ohsr single col"/>
      <sheetName val="arws single col ohsr input"/>
      <sheetName val="arws single col ohsr est"/>
      <sheetName val="named ranges ohsr shaft 5kl"/>
      <sheetName val="ohsr shaft 5kl input cone"/>
      <sheetName val="ohsr shaft 5kl est cone"/>
      <sheetName val="named ranges sump col"/>
      <sheetName val="sump flatroof with col input"/>
      <sheetName val="sump flat roof with col est"/>
      <sheetName val="WMQ EST"/>
      <sheetName val="p&amp;m"/>
      <sheetName val="Habcodes"/>
    </sheetNames>
    <sheetDataSet>
      <sheetData sheetId="0">
        <row r="35">
          <cell r="A35" t="str">
            <v>Name of the Scheme : Providing CPWS Scheme to 04 Mandals in Markapur Constituency in Prakasam District</v>
          </cell>
        </row>
      </sheetData>
      <sheetData sheetId="1"/>
      <sheetData sheetId="2">
        <row r="1">
          <cell r="D1" t="str">
            <v>2017-18</v>
          </cell>
        </row>
      </sheetData>
      <sheetData sheetId="3">
        <row r="57">
          <cell r="D57">
            <v>6.68925758042512</v>
          </cell>
        </row>
      </sheetData>
      <sheetData sheetId="4">
        <row r="8">
          <cell r="D8" t="str">
            <v>Vellampalli</v>
          </cell>
        </row>
      </sheetData>
      <sheetData sheetId="5"/>
      <sheetData sheetId="6">
        <row r="2">
          <cell r="A2" t="str">
            <v>0.00-3.00 Mts</v>
          </cell>
        </row>
      </sheetData>
      <sheetData sheetId="7"/>
      <sheetData sheetId="8">
        <row r="86">
          <cell r="E86">
            <v>21</v>
          </cell>
        </row>
      </sheetData>
      <sheetData sheetId="9">
        <row r="6">
          <cell r="E6">
            <v>600</v>
          </cell>
        </row>
      </sheetData>
      <sheetData sheetId="10">
        <row r="429">
          <cell r="D429">
            <v>4028</v>
          </cell>
        </row>
      </sheetData>
      <sheetData sheetId="11">
        <row r="4">
          <cell r="A4">
            <v>1</v>
          </cell>
        </row>
      </sheetData>
      <sheetData sheetId="12">
        <row r="23">
          <cell r="C23" t="str">
            <v>Polished Marble slabs of any variety (Such as Dongari/ Adanga/ Marodh/ Rajganpur etc) 16 mm to 20 mm (average) thick (size 0.457 M x 0.457 M) / (0.6M x 0.6M)</v>
          </cell>
        </row>
        <row r="24">
          <cell r="C24" t="str">
            <v>Polished Marble slabs of any variety (Such as Dongari/ Adanga/ Marodh/ Rajganpur etc) polished 16 mm to 20 mm (average) thick 0.305 M x 0.305 M</v>
          </cell>
        </row>
        <row r="25">
          <cell r="C25" t="str">
            <v>Polished Marble slabs of any variety and gang saw cut (Such as Dongari/ Adanga/ Marodh/ Rajganpur etc) 16 mm to 20 mm (average) thick ( 0.610 M width of any length)</v>
          </cell>
        </row>
        <row r="26">
          <cell r="C26" t="str">
            <v>Polished Marble Tiles 8 mm thick of all sizes and varieties</v>
          </cell>
        </row>
        <row r="27">
          <cell r="C27" t="str">
            <v>Granite stone tiles 8 mm thick (mirror polished of all shades)</v>
          </cell>
        </row>
        <row r="43">
          <cell r="C43" t="str">
            <v>Supply of vitrified floor tiles of size not less than 900x900x10 mm thick regular finish and normal colours</v>
          </cell>
        </row>
        <row r="44">
          <cell r="C44" t="str">
            <v>Supply of vitrified floor tiles of size not less than 795x795x8  mm thick regular finish and normal colours</v>
          </cell>
        </row>
        <row r="45">
          <cell r="C45" t="str">
            <v>Supply of vitrified polished floor tiles of size not less than 598x598x8  mm thick glossy finish and premium  colours</v>
          </cell>
        </row>
        <row r="46">
          <cell r="C46" t="str">
            <v>Supply of vitrified polished floor tiles of size not less than 598x598x8  mm thick regular finish and normal   colours</v>
          </cell>
        </row>
        <row r="47">
          <cell r="C47" t="str">
            <v>Supply of vitrified polished floor tiles of size not less than 400x400x7  mm thick  normal   colours</v>
          </cell>
        </row>
        <row r="48">
          <cell r="C48" t="str">
            <v>Supply of Glass mosaic tiles 1st quality of size 20x20x4 mm thick</v>
          </cell>
        </row>
        <row r="50">
          <cell r="C50" t="str">
            <v>Vitrified polished floor tiles of size not less than 1000*1000*10 mm thickness with nano technology printing and high glossy finish/Premium colours</v>
          </cell>
        </row>
        <row r="51">
          <cell r="C51" t="str">
            <v>Vitrified polished floor tiles of size not less than 795x795x8 mm thickness with nano technology printing and high glossy finish/Premium colours special series</v>
          </cell>
        </row>
        <row r="52">
          <cell r="C52" t="str">
            <v>Vitrified polished floor tiles of size not less than 598x598x8 mm thickness with nano technology printing and high glossy finish Premium colours high glossy finish/premium colours special series</v>
          </cell>
        </row>
        <row r="53">
          <cell r="C53" t="str">
            <v>Vitrified polished floor tiles of size not less than 900x900x10 mm thickness with nano technology printing and high glossy finish Premium colours high glossy finish/premium colours special series</v>
          </cell>
        </row>
      </sheetData>
      <sheetData sheetId="13">
        <row r="28">
          <cell r="F28">
            <v>94</v>
          </cell>
        </row>
      </sheetData>
      <sheetData sheetId="14">
        <row r="8">
          <cell r="D8">
            <v>288</v>
          </cell>
        </row>
      </sheetData>
      <sheetData sheetId="15"/>
      <sheetData sheetId="16"/>
      <sheetData sheetId="17"/>
      <sheetData sheetId="18"/>
      <sheetData sheetId="19"/>
      <sheetData sheetId="20"/>
      <sheetData sheetId="21"/>
      <sheetData sheetId="22">
        <row r="6">
          <cell r="A6">
            <v>0</v>
          </cell>
        </row>
      </sheetData>
      <sheetData sheetId="23">
        <row r="10">
          <cell r="D10">
            <v>88.1</v>
          </cell>
        </row>
      </sheetData>
      <sheetData sheetId="24">
        <row r="8">
          <cell r="E8">
            <v>75</v>
          </cell>
        </row>
      </sheetData>
      <sheetData sheetId="25">
        <row r="22">
          <cell r="D22">
            <v>293</v>
          </cell>
        </row>
        <row r="390">
          <cell r="B390" t="str">
            <v>100 mm dia SW pipe 60cm long SP-1 Class</v>
          </cell>
        </row>
        <row r="391">
          <cell r="B391" t="str">
            <v>150 mm dia SW pipe 60cm long SP-1 Class</v>
          </cell>
        </row>
        <row r="392">
          <cell r="B392" t="str">
            <v>200 mm dia SW pipe 60cm long SP-1 Class</v>
          </cell>
        </row>
        <row r="393">
          <cell r="B393" t="str">
            <v>230 mm dia SW pipe 60cm long SP-1 Class</v>
          </cell>
        </row>
        <row r="394">
          <cell r="B394" t="str">
            <v>250 mm dia SW pipe 60cm long SP-1 Class</v>
          </cell>
        </row>
        <row r="395">
          <cell r="B395" t="str">
            <v>300 mm dia SW pipe 60cm long SP-1 Class</v>
          </cell>
        </row>
        <row r="396">
          <cell r="B396" t="str">
            <v>350 mm dia SW pipe 60cm long SP-1 Class</v>
          </cell>
        </row>
        <row r="397">
          <cell r="B397" t="str">
            <v>400 mm dia SW pipe 60cm long SP-1 Class</v>
          </cell>
        </row>
        <row r="398">
          <cell r="B398" t="str">
            <v>450 mm dia SW pipe 60cm long SP-1 Class</v>
          </cell>
        </row>
        <row r="399">
          <cell r="B399" t="str">
            <v>100 mm dia SW pipe 60cm long SP-2 Class</v>
          </cell>
        </row>
        <row r="400">
          <cell r="B400" t="str">
            <v>150 mm dia SW pipe 60cm long SP-2 Class</v>
          </cell>
        </row>
        <row r="401">
          <cell r="B401" t="str">
            <v>200 mm dia SW pipe 60cm long SP-2 Class</v>
          </cell>
        </row>
        <row r="402">
          <cell r="B402" t="str">
            <v>230 mm dia SW pipe 60cm long SP-2 Class</v>
          </cell>
        </row>
        <row r="403">
          <cell r="B403" t="str">
            <v>250 mm dia SW pipe 60cm long SP-2 Class</v>
          </cell>
        </row>
        <row r="404">
          <cell r="B404" t="str">
            <v>300 mm dia SW pipe 60cm long SP-2 Class</v>
          </cell>
        </row>
        <row r="405">
          <cell r="B405" t="str">
            <v>350 mm dia SW pipe 60cm long SP-2 Class</v>
          </cell>
        </row>
        <row r="406">
          <cell r="B406" t="str">
            <v>400 mm dia SW pipe 60cm long SP-2 Class</v>
          </cell>
        </row>
        <row r="407">
          <cell r="B407" t="str">
            <v>450 mm dia SW pipe 60cm long SP-2 Class</v>
          </cell>
        </row>
        <row r="408">
          <cell r="B408" t="str">
            <v>100 mm dia SW pipe 60cm long SP-3 Class</v>
          </cell>
        </row>
        <row r="409">
          <cell r="B409" t="str">
            <v>150 mm dia SW pipe 60cm long SP-3 Class</v>
          </cell>
        </row>
        <row r="410">
          <cell r="B410" t="str">
            <v>200 mm dia SW pipe 60cm long SP-3 Class</v>
          </cell>
        </row>
        <row r="411">
          <cell r="B411" t="str">
            <v>230 mm dia SW pipe 60cm long SP-3 Class</v>
          </cell>
        </row>
        <row r="412">
          <cell r="B412" t="str">
            <v>250 mm dia SW pipe 60cm long SP-3 Class</v>
          </cell>
        </row>
        <row r="413">
          <cell r="B413" t="str">
            <v>300 mm dia SW pipe 60cm long SP-3 Class</v>
          </cell>
        </row>
        <row r="414">
          <cell r="B414" t="str">
            <v>350 mm dia SW pipe 60cm long SP-3 Class</v>
          </cell>
        </row>
        <row r="415">
          <cell r="B415" t="str">
            <v>400 mm dia SW pipe 60cm long SP-3 Class</v>
          </cell>
        </row>
        <row r="416">
          <cell r="B416" t="str">
            <v>450 mm dia SW pipe 60cm long SP-3 Class</v>
          </cell>
        </row>
        <row r="494">
          <cell r="B494" t="str">
            <v>15 mm Dia GI Pipe : Light</v>
          </cell>
        </row>
        <row r="495">
          <cell r="B495" t="str">
            <v>15 mm Dia GI Pipe : Med</v>
          </cell>
        </row>
        <row r="496">
          <cell r="B496" t="str">
            <v>15 mm Dia GI Pipe : Heavy</v>
          </cell>
        </row>
        <row r="497">
          <cell r="B497" t="str">
            <v>20 mm Dia GI Pipe : Light</v>
          </cell>
        </row>
        <row r="498">
          <cell r="B498" t="str">
            <v>20 mm Dia GI Pipe : Med</v>
          </cell>
        </row>
        <row r="499">
          <cell r="B499" t="str">
            <v>20 mm Dia GI Pipe : Heavy</v>
          </cell>
        </row>
        <row r="500">
          <cell r="B500" t="str">
            <v>25 mm Dia GI Pipe : Light</v>
          </cell>
        </row>
        <row r="501">
          <cell r="B501" t="str">
            <v>25 mm Dia GI Pipe : Med</v>
          </cell>
        </row>
        <row r="502">
          <cell r="B502" t="str">
            <v>25 mm Dia GI Pipe : Heavy</v>
          </cell>
        </row>
        <row r="503">
          <cell r="B503" t="str">
            <v>32 mm Dia GI Pipe : Light</v>
          </cell>
        </row>
        <row r="504">
          <cell r="B504" t="str">
            <v>32 mm Dia GI Pipe : Med</v>
          </cell>
        </row>
        <row r="505">
          <cell r="B505" t="str">
            <v>32 mm Dia GI Pipe : Heavy</v>
          </cell>
        </row>
        <row r="506">
          <cell r="B506" t="str">
            <v>40 mm Dia GI Pipe : Light</v>
          </cell>
        </row>
        <row r="507">
          <cell r="B507" t="str">
            <v>40 mm Dia GI Pipe : Med</v>
          </cell>
        </row>
        <row r="508">
          <cell r="B508" t="str">
            <v>40 mm Dia GI Pipe : Heavy</v>
          </cell>
        </row>
        <row r="509">
          <cell r="B509" t="str">
            <v>50 mm Dia GI Pipe : Light</v>
          </cell>
        </row>
        <row r="510">
          <cell r="B510" t="str">
            <v>50 mm Dia GI Pipe : Med</v>
          </cell>
        </row>
        <row r="511">
          <cell r="B511" t="str">
            <v>50 mm Dia GI Pipe : Heavy</v>
          </cell>
        </row>
        <row r="512">
          <cell r="B512" t="str">
            <v>65 mm Dia GI Pipe : Light</v>
          </cell>
        </row>
        <row r="513">
          <cell r="B513" t="str">
            <v>65 mm Dia GI Pipe : Med</v>
          </cell>
        </row>
        <row r="514">
          <cell r="B514" t="str">
            <v>65 mm Dia GI Pipe : Heavy</v>
          </cell>
        </row>
        <row r="515">
          <cell r="B515" t="str">
            <v>80 mm Dia GI Pipe : Light</v>
          </cell>
        </row>
        <row r="516">
          <cell r="B516" t="str">
            <v>80 mm Dia GI Pipe : Med</v>
          </cell>
        </row>
        <row r="517">
          <cell r="B517" t="str">
            <v>80 mm Dia GI Pipe : Heavy</v>
          </cell>
        </row>
        <row r="518">
          <cell r="B518" t="str">
            <v>100 mm Dia GI Pipe : Light</v>
          </cell>
        </row>
        <row r="519">
          <cell r="B519" t="str">
            <v>100 mm Dia GI Pipe : Med</v>
          </cell>
        </row>
        <row r="520">
          <cell r="B520" t="str">
            <v>100 mm Dia GI Pipe : Heavy</v>
          </cell>
        </row>
        <row r="521">
          <cell r="B521" t="str">
            <v>150 mm Dia GI Pipe : Light</v>
          </cell>
        </row>
        <row r="522">
          <cell r="B522" t="str">
            <v>150 mm Dia GI Pipe : Med</v>
          </cell>
        </row>
        <row r="523">
          <cell r="B523" t="str">
            <v>150 mm Dia GI Pipe : Heavy</v>
          </cell>
        </row>
        <row r="547">
          <cell r="B547" t="str">
            <v>Shahabad/Tandur Rough stone slabs 25 mm Min thickness</v>
          </cell>
        </row>
        <row r="548">
          <cell r="B548" t="str">
            <v>Polished Shahaba/Tandur stone slab 15 to 18 mm</v>
          </cell>
        </row>
        <row r="549">
          <cell r="B549" t="str">
            <v>Polished Black Cuddapah stone 15 mm</v>
          </cell>
        </row>
        <row r="550">
          <cell r="B550" t="str">
            <v>Polished Bethamcherla White stone 25 mm</v>
          </cell>
        </row>
        <row r="551">
          <cell r="B551" t="str">
            <v>Polished Bethamcherla Colour stone 25 mm</v>
          </cell>
        </row>
        <row r="552">
          <cell r="B552" t="str">
            <v>High polished Granite stone 16 to 18 mm thick other than Black /Premium colours</v>
          </cell>
        </row>
        <row r="553">
          <cell r="B553" t="str">
            <v>High polished Granite stone 16 to 18 mm thick other than Black /Regular colours</v>
          </cell>
        </row>
        <row r="554">
          <cell r="B554" t="str">
            <v>High polished Granite stone 16 to 18 mm thick  BlackColour</v>
          </cell>
        </row>
        <row r="555">
          <cell r="B555" t="str">
            <v>Polished Marble slabs 16 to 20 mm thick  of size 0.457x0.457/0.60x0.60 mts</v>
          </cell>
        </row>
        <row r="556">
          <cell r="B556" t="str">
            <v>Polished Marble slabs 16 to 20 mm thick  of size 0.305x0.305 mts</v>
          </cell>
        </row>
        <row r="557">
          <cell r="B557" t="str">
            <v>Polished Marble slabs 16 to 20 mm thick  of size 0.610 mts of any length</v>
          </cell>
        </row>
        <row r="586">
          <cell r="B586" t="str">
            <v xml:space="preserve">Med Teak wood large scantlings upto 2 m </v>
          </cell>
        </row>
        <row r="587">
          <cell r="B587" t="str">
            <v>Med Teak wood large scantlings 2.00-3.00m</v>
          </cell>
        </row>
        <row r="588">
          <cell r="B588" t="str">
            <v>Med Teak wood large scantlings above 3.00</v>
          </cell>
        </row>
        <row r="589">
          <cell r="B589" t="str">
            <v>Med Teak wood planks any  thickness</v>
          </cell>
        </row>
        <row r="590">
          <cell r="B590" t="str">
            <v xml:space="preserve">Best Teak wood large scantlings upto 2 m </v>
          </cell>
        </row>
        <row r="591">
          <cell r="B591" t="str">
            <v>Best Teak wood large scantlings 2.00-3.00m</v>
          </cell>
        </row>
        <row r="592">
          <cell r="B592" t="str">
            <v>Best Teak wood large scantlings above 3.00</v>
          </cell>
        </row>
        <row r="593">
          <cell r="B593" t="str">
            <v>Best Teak wood planks any  thickness</v>
          </cell>
        </row>
        <row r="594">
          <cell r="B594" t="str">
            <v xml:space="preserve">Burma Teak wood large scantlings upto 2 m </v>
          </cell>
        </row>
        <row r="595">
          <cell r="B595" t="str">
            <v>Burma Teak wood large scantlings 2.00-3.00m</v>
          </cell>
        </row>
        <row r="596">
          <cell r="B596" t="str">
            <v>Burma Teak wood large scantlings above 3.00</v>
          </cell>
        </row>
        <row r="597">
          <cell r="B597" t="str">
            <v>Burma Teak wood planks any  thickness</v>
          </cell>
        </row>
        <row r="598">
          <cell r="B598" t="str">
            <v>Assam teak wood scantlings any  thickness</v>
          </cell>
        </row>
        <row r="599">
          <cell r="B599" t="str">
            <v>Assam teak wood planks any thickness</v>
          </cell>
        </row>
        <row r="600">
          <cell r="B600" t="str">
            <v>Sal wood scantlings any  thickness</v>
          </cell>
        </row>
        <row r="601">
          <cell r="B601" t="str">
            <v>Sal wood planks any  thickness</v>
          </cell>
        </row>
        <row r="607">
          <cell r="B607" t="str">
            <v>Plain Float Glass 4 mm thick</v>
          </cell>
        </row>
        <row r="608">
          <cell r="B608" t="str">
            <v>Plain Float Glass 5 mm thick</v>
          </cell>
        </row>
        <row r="609">
          <cell r="B609" t="str">
            <v>Plain Float Glass 6 mm thick</v>
          </cell>
        </row>
        <row r="610">
          <cell r="B610" t="str">
            <v>Plain Float Glass 8 mm thick</v>
          </cell>
        </row>
        <row r="611">
          <cell r="B611" t="str">
            <v>Plain Float Glass 10 mm thick</v>
          </cell>
        </row>
        <row r="612">
          <cell r="B612" t="str">
            <v>Plain Float Glass 12 mm thick</v>
          </cell>
        </row>
        <row r="613">
          <cell r="B613" t="str">
            <v>Tinted - Bronze/ Green Glass 4 mm thick</v>
          </cell>
        </row>
        <row r="614">
          <cell r="B614" t="str">
            <v>Tinted - Bronze/ Green Glass 5 mm thick</v>
          </cell>
        </row>
        <row r="615">
          <cell r="B615" t="str">
            <v>Tinted - Bronze/ Green Glass 6 mm thick</v>
          </cell>
        </row>
        <row r="616">
          <cell r="B616" t="str">
            <v>Tinted - Bronze/ Green Glass 8 mm thick</v>
          </cell>
        </row>
        <row r="617">
          <cell r="B617" t="str">
            <v>Tinted - Bronze/ Green Glass 10 mm thick</v>
          </cell>
        </row>
        <row r="618">
          <cell r="B618" t="str">
            <v>Tinted - Bronze/ Green Glass 12 mm thick</v>
          </cell>
        </row>
        <row r="619">
          <cell r="B619" t="str">
            <v>Pin headed Glass 4 mm thick</v>
          </cell>
        </row>
        <row r="620">
          <cell r="B620" t="str">
            <v>Pin headed Glass 5 mm thick</v>
          </cell>
        </row>
        <row r="621">
          <cell r="B621" t="str">
            <v>Frosted / Ground Glass 4 mm thick</v>
          </cell>
        </row>
        <row r="622">
          <cell r="B622" t="str">
            <v>Frosted / Ground Glass 5 mm thick</v>
          </cell>
        </row>
        <row r="623">
          <cell r="B623" t="str">
            <v>Toughened Plain Glass 5 mm (including Glass)</v>
          </cell>
        </row>
        <row r="624">
          <cell r="B624" t="str">
            <v>Toughened Plain Glass 6 mm (including Glass)</v>
          </cell>
        </row>
        <row r="625">
          <cell r="B625" t="str">
            <v>Toughened Plain Glass 8 mm (including Glass)</v>
          </cell>
        </row>
        <row r="626">
          <cell r="B626" t="str">
            <v>Toughened Plain Glass 10 mm (including Glass)</v>
          </cell>
        </row>
        <row r="627">
          <cell r="B627" t="str">
            <v>Toughened Plain Glass 12 mm (including Glass)</v>
          </cell>
        </row>
        <row r="631">
          <cell r="B631" t="str">
            <v>Brass Tower Bolt-10 mm Bolt (IS:204) 100 mm Long</v>
          </cell>
        </row>
        <row r="632">
          <cell r="B632" t="str">
            <v>Brass Tower Bolt-10 mm Bolt (IS:204) 150 mm Long</v>
          </cell>
        </row>
        <row r="633">
          <cell r="B633" t="str">
            <v>Brass Tower Bolt-10 mm Bolt (IS:204) 200 mm Long</v>
          </cell>
        </row>
        <row r="634">
          <cell r="B634" t="str">
            <v>Brass Tower Bolt-10 mm Bolt (IS:204) 250 mm Long</v>
          </cell>
        </row>
        <row r="635">
          <cell r="B635" t="str">
            <v>Brass Tower Bolt-10 mm Bolt (IS:204) 300 mm Long</v>
          </cell>
        </row>
        <row r="636">
          <cell r="B636" t="str">
            <v>Aluminium Tower Bolt-10 mm Bolt (IS:204) 75 mm Long</v>
          </cell>
        </row>
        <row r="637">
          <cell r="B637" t="str">
            <v>Aluminium Tower Bolt-10 mm Bolt (IS:204) 100 mm Long</v>
          </cell>
        </row>
        <row r="638">
          <cell r="B638" t="str">
            <v>Aluminium Tower Bolt-10 mm Bolt (IS:204) 150 mm Long</v>
          </cell>
        </row>
        <row r="639">
          <cell r="B639" t="str">
            <v>Aluminium Tower Bolt-10 mm Bolt (IS:204) 200 mm Long</v>
          </cell>
        </row>
        <row r="640">
          <cell r="B640" t="str">
            <v>Aluminium Tower Bolt-10 mm Bolt (IS:204) 250 mm Long</v>
          </cell>
        </row>
        <row r="641">
          <cell r="B641" t="str">
            <v>Aluminium Tower Bolt-10 mm Bolt (IS:204) 300 mm Long</v>
          </cell>
        </row>
        <row r="642">
          <cell r="B642" t="str">
            <v>Aluminium Tower Bolt-10 mm Bolt (IS:204) 350 mm Long</v>
          </cell>
        </row>
        <row r="643">
          <cell r="B643" t="str">
            <v>Aluminium Tower Bolt-10 mm Bolt (IS:204) 450 mm Long</v>
          </cell>
        </row>
        <row r="644">
          <cell r="B644" t="str">
            <v>MS-Powder Coated Tower Bolt-10 mm Bolt (IS:204) 100 mm Long</v>
          </cell>
        </row>
        <row r="645">
          <cell r="B645" t="str">
            <v>MS-Powder Coated Tower Bolt-10 mm Bolt (IS:204) 150 mm Long</v>
          </cell>
        </row>
        <row r="646">
          <cell r="B646" t="str">
            <v>MS-Powder Coated Tower Bolt-10 mm Bolt (IS:204) 200 mm Long</v>
          </cell>
        </row>
        <row r="647">
          <cell r="B647" t="str">
            <v>MS-Powder Coated Tower Bolt-10 mm Bolt (IS:204) 250 mm Long</v>
          </cell>
        </row>
        <row r="648">
          <cell r="B648" t="str">
            <v>MS-Powder Coated Tower Bolt-10 mm Bolt (IS:204) 300 mm Long</v>
          </cell>
        </row>
        <row r="650">
          <cell r="B650" t="str">
            <v>Brass Butt hinges (IS:205)- 75 mm Long</v>
          </cell>
        </row>
        <row r="651">
          <cell r="B651" t="str">
            <v>Brass Butt hinges (IS:205)- 100 mm Long</v>
          </cell>
        </row>
        <row r="652">
          <cell r="B652" t="str">
            <v>Brass Butt hinges (IS:205)- 125 mm Long</v>
          </cell>
        </row>
        <row r="653">
          <cell r="B653" t="str">
            <v>Brass Butt hinges (IS:205)- 150 mm Long</v>
          </cell>
        </row>
        <row r="654">
          <cell r="B654" t="str">
            <v>Aluminium Butt hinges (IS:205)- 75 mm Long</v>
          </cell>
        </row>
        <row r="655">
          <cell r="B655" t="str">
            <v>Aluminium Butt hinges (IS:205)- 100 mm Long</v>
          </cell>
        </row>
        <row r="656">
          <cell r="B656" t="str">
            <v>Aluminium Butt hinges (IS:205)- 125 mm Long</v>
          </cell>
        </row>
        <row r="657">
          <cell r="B657" t="str">
            <v>Aluminium Butt hinges (IS:205)- 150 mm Long</v>
          </cell>
        </row>
        <row r="658">
          <cell r="B658" t="str">
            <v>MS-Powder Coated Butt hinges (IS:205)- 75 mm Long</v>
          </cell>
        </row>
        <row r="659">
          <cell r="B659" t="str">
            <v>MS-Powder Coated Butt hinges (IS:205)- 100 mm Long</v>
          </cell>
        </row>
        <row r="660">
          <cell r="B660" t="str">
            <v>MS-Powder Coated Butt hinges (IS:205)- 125 mm Long</v>
          </cell>
        </row>
        <row r="661">
          <cell r="B661" t="str">
            <v>MS-Powder Coated Butt hinges (IS:205)- 150 mm Long</v>
          </cell>
        </row>
        <row r="669">
          <cell r="B669" t="str">
            <v>Brass Aldrop (IS:2681) 300 mm long</v>
          </cell>
        </row>
        <row r="670">
          <cell r="B670" t="str">
            <v>Brass Aldrop (IS:2681) 350 mm long</v>
          </cell>
        </row>
        <row r="671">
          <cell r="B671" t="str">
            <v>Brass Aldrop (IS:2681) 450 mm long</v>
          </cell>
        </row>
        <row r="672">
          <cell r="B672" t="str">
            <v>Aluminium Aldrop (IS:2681) 200 mm long</v>
          </cell>
        </row>
        <row r="673">
          <cell r="B673" t="str">
            <v>Aluminium Aldrop (IS:2681) 250 mm long</v>
          </cell>
        </row>
        <row r="674">
          <cell r="B674" t="str">
            <v>Aluminium Aldrop (IS:2681) 300 mm long</v>
          </cell>
        </row>
        <row r="675">
          <cell r="B675" t="str">
            <v>MS-Powder Coated Aldrop (IS:2681) 200 mm long</v>
          </cell>
        </row>
        <row r="676">
          <cell r="B676" t="str">
            <v>MS-Powder Coated Aldrop (IS:2681) 250 mm long</v>
          </cell>
        </row>
        <row r="677">
          <cell r="B677" t="str">
            <v>MS-Powder Coated Aldrop (IS:2681) 300 mm long</v>
          </cell>
        </row>
      </sheetData>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ow r="5">
          <cell r="A5" t="str">
            <v>20PVC4KG</v>
          </cell>
        </row>
        <row r="6">
          <cell r="A6" t="str">
            <v>25PVC4KG</v>
          </cell>
        </row>
        <row r="7">
          <cell r="A7" t="str">
            <v>32PVC4KG</v>
          </cell>
        </row>
        <row r="8">
          <cell r="A8" t="str">
            <v>40PVC4KG</v>
          </cell>
        </row>
        <row r="9">
          <cell r="A9" t="str">
            <v>50PVC4KG</v>
          </cell>
        </row>
        <row r="10">
          <cell r="A10" t="str">
            <v>63PVC4KG</v>
          </cell>
        </row>
        <row r="11">
          <cell r="A11" t="str">
            <v>75PVC4KG</v>
          </cell>
        </row>
        <row r="12">
          <cell r="A12" t="str">
            <v>90PVC4KG</v>
          </cell>
        </row>
        <row r="13">
          <cell r="A13" t="str">
            <v>110PVC4KG</v>
          </cell>
        </row>
        <row r="14">
          <cell r="A14" t="str">
            <v>125PVC4KG</v>
          </cell>
        </row>
        <row r="15">
          <cell r="A15" t="str">
            <v>140PVC4KG</v>
          </cell>
        </row>
        <row r="16">
          <cell r="A16" t="str">
            <v>160PVC4KG</v>
          </cell>
        </row>
        <row r="17">
          <cell r="A17" t="str">
            <v>180PVC4KG</v>
          </cell>
        </row>
        <row r="18">
          <cell r="A18" t="str">
            <v>200PVC4KG</v>
          </cell>
        </row>
        <row r="19">
          <cell r="A19" t="str">
            <v>225PVC4KG</v>
          </cell>
        </row>
        <row r="20">
          <cell r="A20" t="str">
            <v>250PVC4KG</v>
          </cell>
        </row>
        <row r="21">
          <cell r="A21" t="str">
            <v>280PVC4KG</v>
          </cell>
        </row>
        <row r="22">
          <cell r="A22" t="str">
            <v>315PVC4KG</v>
          </cell>
        </row>
        <row r="24">
          <cell r="A24" t="str">
            <v>20PVC6KG</v>
          </cell>
        </row>
        <row r="25">
          <cell r="A25" t="str">
            <v>25PVC6KG</v>
          </cell>
        </row>
        <row r="26">
          <cell r="A26" t="str">
            <v>32PVC6KG</v>
          </cell>
        </row>
        <row r="27">
          <cell r="A27" t="str">
            <v>40PVC6KG</v>
          </cell>
        </row>
        <row r="28">
          <cell r="A28" t="str">
            <v>50PVC6KG</v>
          </cell>
        </row>
        <row r="29">
          <cell r="A29" t="str">
            <v>63PVC6KG</v>
          </cell>
        </row>
        <row r="30">
          <cell r="A30" t="str">
            <v>75PVC6KG</v>
          </cell>
        </row>
        <row r="31">
          <cell r="A31" t="str">
            <v>90PVC6KG</v>
          </cell>
        </row>
        <row r="32">
          <cell r="A32" t="str">
            <v>110PVC6KG</v>
          </cell>
        </row>
        <row r="33">
          <cell r="A33" t="str">
            <v>125PVC6KG</v>
          </cell>
        </row>
        <row r="34">
          <cell r="A34" t="str">
            <v>140PVC6KG</v>
          </cell>
        </row>
        <row r="35">
          <cell r="A35" t="str">
            <v>160PVC6KG</v>
          </cell>
        </row>
        <row r="36">
          <cell r="A36" t="str">
            <v>180PVC6KG</v>
          </cell>
        </row>
        <row r="37">
          <cell r="A37" t="str">
            <v>200PVC6KG</v>
          </cell>
        </row>
        <row r="38">
          <cell r="A38" t="str">
            <v>225PVC6KG</v>
          </cell>
        </row>
        <row r="39">
          <cell r="A39" t="str">
            <v>250PVC6KG</v>
          </cell>
        </row>
        <row r="40">
          <cell r="A40" t="str">
            <v>280PVC6KG</v>
          </cell>
        </row>
        <row r="41">
          <cell r="A41" t="str">
            <v>315PVC6KG</v>
          </cell>
        </row>
        <row r="43">
          <cell r="A43" t="str">
            <v>20PVC10KG</v>
          </cell>
        </row>
        <row r="44">
          <cell r="A44" t="str">
            <v>25PVC10KG</v>
          </cell>
        </row>
        <row r="45">
          <cell r="A45" t="str">
            <v>32PVC10KG</v>
          </cell>
        </row>
        <row r="46">
          <cell r="A46" t="str">
            <v>40PVC10KG</v>
          </cell>
        </row>
        <row r="47">
          <cell r="A47" t="str">
            <v>50PVC10KG</v>
          </cell>
        </row>
        <row r="48">
          <cell r="A48" t="str">
            <v>63PVC10KG</v>
          </cell>
        </row>
        <row r="49">
          <cell r="A49" t="str">
            <v>75PVC10KG</v>
          </cell>
        </row>
        <row r="50">
          <cell r="A50" t="str">
            <v>90PVC10KG</v>
          </cell>
        </row>
        <row r="51">
          <cell r="A51" t="str">
            <v>110PVC10KG</v>
          </cell>
        </row>
        <row r="52">
          <cell r="A52" t="str">
            <v>125PVC10KG</v>
          </cell>
        </row>
        <row r="53">
          <cell r="A53" t="str">
            <v>140PVC10KG</v>
          </cell>
        </row>
        <row r="54">
          <cell r="A54" t="str">
            <v>160PVC10KG</v>
          </cell>
        </row>
        <row r="55">
          <cell r="A55" t="str">
            <v>180PVC10KG</v>
          </cell>
        </row>
        <row r="56">
          <cell r="A56" t="str">
            <v>200PVC10KG</v>
          </cell>
        </row>
        <row r="57">
          <cell r="A57" t="str">
            <v>225PVC10KG</v>
          </cell>
        </row>
        <row r="58">
          <cell r="A58" t="str">
            <v>250PVC10KG</v>
          </cell>
        </row>
        <row r="59">
          <cell r="A59" t="str">
            <v>280PVC10KG</v>
          </cell>
        </row>
        <row r="60">
          <cell r="A60" t="str">
            <v>315PVC10KG</v>
          </cell>
        </row>
        <row r="62">
          <cell r="A62" t="str">
            <v>20HDPE4KG</v>
          </cell>
        </row>
        <row r="63">
          <cell r="A63" t="str">
            <v>25HDPE4KG</v>
          </cell>
        </row>
        <row r="64">
          <cell r="A64" t="str">
            <v>32HDPE4KG</v>
          </cell>
        </row>
        <row r="65">
          <cell r="A65" t="str">
            <v>40HDPE4KG</v>
          </cell>
        </row>
        <row r="66">
          <cell r="A66" t="str">
            <v>50HDPE4KG</v>
          </cell>
        </row>
        <row r="67">
          <cell r="A67" t="str">
            <v>63HDPE4KG</v>
          </cell>
        </row>
        <row r="68">
          <cell r="A68" t="str">
            <v>75HDPE4KG</v>
          </cell>
        </row>
        <row r="69">
          <cell r="A69" t="str">
            <v>90HDPE4KG</v>
          </cell>
        </row>
        <row r="70">
          <cell r="A70" t="str">
            <v>110HDPE4KG</v>
          </cell>
        </row>
        <row r="71">
          <cell r="A71" t="str">
            <v>125HDPE4KG</v>
          </cell>
        </row>
        <row r="72">
          <cell r="A72" t="str">
            <v>140HDPE4KG</v>
          </cell>
        </row>
        <row r="73">
          <cell r="A73" t="str">
            <v>160HDPE4KG</v>
          </cell>
        </row>
        <row r="74">
          <cell r="A74" t="str">
            <v>180HDPE4KG</v>
          </cell>
        </row>
        <row r="75">
          <cell r="A75" t="str">
            <v>200HDPE4KG</v>
          </cell>
        </row>
        <row r="76">
          <cell r="A76" t="str">
            <v>225HDPE4KG</v>
          </cell>
        </row>
        <row r="77">
          <cell r="A77" t="str">
            <v>250HDPE4KG</v>
          </cell>
        </row>
        <row r="78">
          <cell r="A78" t="str">
            <v>280HDPE4KG</v>
          </cell>
        </row>
        <row r="79">
          <cell r="A79" t="str">
            <v>315HDPE4KG</v>
          </cell>
        </row>
        <row r="80">
          <cell r="A80" t="str">
            <v>355HDPE4KG</v>
          </cell>
        </row>
        <row r="81">
          <cell r="A81" t="str">
            <v>400HDPE4KG</v>
          </cell>
        </row>
        <row r="82">
          <cell r="A82" t="str">
            <v>450HDPE4KG</v>
          </cell>
        </row>
        <row r="83">
          <cell r="A83" t="str">
            <v>500HDPE4KG</v>
          </cell>
        </row>
        <row r="84">
          <cell r="A84" t="str">
            <v>560HDPE4KG</v>
          </cell>
        </row>
        <row r="85">
          <cell r="A85" t="str">
            <v>630HDPE4KG</v>
          </cell>
        </row>
        <row r="86">
          <cell r="A86" t="str">
            <v>710HDPE4KG</v>
          </cell>
        </row>
        <row r="87">
          <cell r="A87" t="str">
            <v>800HDPE4KG</v>
          </cell>
        </row>
        <row r="88">
          <cell r="A88" t="str">
            <v>900HDPE4KG</v>
          </cell>
        </row>
        <row r="89">
          <cell r="A89" t="str">
            <v>1000HDPE4KG</v>
          </cell>
        </row>
        <row r="91">
          <cell r="A91" t="str">
            <v>20HDPE6KG</v>
          </cell>
        </row>
        <row r="92">
          <cell r="A92" t="str">
            <v>25HDPE6KG</v>
          </cell>
        </row>
        <row r="93">
          <cell r="A93" t="str">
            <v>32HDPE6KG</v>
          </cell>
        </row>
        <row r="94">
          <cell r="A94" t="str">
            <v>40HDPE6KG</v>
          </cell>
        </row>
        <row r="95">
          <cell r="A95" t="str">
            <v>50HDPE6KG</v>
          </cell>
        </row>
        <row r="96">
          <cell r="A96" t="str">
            <v>63HDPE6KG</v>
          </cell>
        </row>
        <row r="97">
          <cell r="A97" t="str">
            <v>75HDPE6KG</v>
          </cell>
        </row>
        <row r="98">
          <cell r="A98" t="str">
            <v>90HDPE6KG</v>
          </cell>
        </row>
        <row r="99">
          <cell r="A99" t="str">
            <v>110HDPE6KG</v>
          </cell>
        </row>
        <row r="100">
          <cell r="A100" t="str">
            <v>125HDPE6KG</v>
          </cell>
        </row>
        <row r="101">
          <cell r="A101" t="str">
            <v>140HDPE6KG</v>
          </cell>
        </row>
        <row r="102">
          <cell r="A102" t="str">
            <v>160HDPE6KG</v>
          </cell>
        </row>
        <row r="103">
          <cell r="A103" t="str">
            <v>180HDPE6KG</v>
          </cell>
        </row>
        <row r="104">
          <cell r="A104" t="str">
            <v>200HDPE6KG</v>
          </cell>
        </row>
        <row r="105">
          <cell r="A105" t="str">
            <v>225HDPE6KG</v>
          </cell>
        </row>
        <row r="106">
          <cell r="A106" t="str">
            <v>250HDPE6KG</v>
          </cell>
        </row>
        <row r="107">
          <cell r="A107" t="str">
            <v>280HDPE6KG</v>
          </cell>
        </row>
        <row r="108">
          <cell r="A108" t="str">
            <v>315HDPE6KG</v>
          </cell>
        </row>
        <row r="109">
          <cell r="A109" t="str">
            <v>355HDPE6KG</v>
          </cell>
        </row>
        <row r="110">
          <cell r="A110" t="str">
            <v>400HDPE6KG</v>
          </cell>
        </row>
        <row r="111">
          <cell r="A111" t="str">
            <v>450HDPE6KG</v>
          </cell>
        </row>
        <row r="112">
          <cell r="A112" t="str">
            <v>500HDPE6KG</v>
          </cell>
        </row>
        <row r="113">
          <cell r="A113" t="str">
            <v>560HDPE6KG</v>
          </cell>
        </row>
        <row r="114">
          <cell r="A114" t="str">
            <v>630HDPE6KG</v>
          </cell>
        </row>
        <row r="115">
          <cell r="A115" t="str">
            <v>710HDPE6KG</v>
          </cell>
        </row>
        <row r="116">
          <cell r="A116" t="str">
            <v>800HDPE6KG</v>
          </cell>
        </row>
        <row r="117">
          <cell r="A117" t="str">
            <v>900HDPE6KG</v>
          </cell>
        </row>
        <row r="118">
          <cell r="A118" t="str">
            <v>1000HDPE6KG</v>
          </cell>
        </row>
        <row r="120">
          <cell r="A120" t="str">
            <v>20HDPE8KG</v>
          </cell>
        </row>
        <row r="121">
          <cell r="A121" t="str">
            <v>25HDPE8KG</v>
          </cell>
        </row>
        <row r="122">
          <cell r="A122" t="str">
            <v>32HDPE8KG</v>
          </cell>
        </row>
        <row r="123">
          <cell r="A123" t="str">
            <v>40HDPE8KG</v>
          </cell>
        </row>
        <row r="124">
          <cell r="A124" t="str">
            <v>50HDPE8KG</v>
          </cell>
        </row>
        <row r="125">
          <cell r="A125" t="str">
            <v>63HDPE8KG</v>
          </cell>
        </row>
        <row r="126">
          <cell r="A126" t="str">
            <v>75HDPE8KG</v>
          </cell>
        </row>
        <row r="127">
          <cell r="A127" t="str">
            <v>90HDPE8KG</v>
          </cell>
        </row>
        <row r="128">
          <cell r="A128" t="str">
            <v>110HDPE8KG</v>
          </cell>
        </row>
        <row r="129">
          <cell r="A129" t="str">
            <v>125HDPE8KG</v>
          </cell>
        </row>
        <row r="130">
          <cell r="A130" t="str">
            <v>140HDPE8KG</v>
          </cell>
        </row>
        <row r="131">
          <cell r="A131" t="str">
            <v>160HDPE8KG</v>
          </cell>
        </row>
        <row r="132">
          <cell r="A132" t="str">
            <v>180HDPE8KG</v>
          </cell>
        </row>
        <row r="133">
          <cell r="A133" t="str">
            <v>200HDPE8KG</v>
          </cell>
        </row>
        <row r="134">
          <cell r="A134" t="str">
            <v>225HDPE8KG</v>
          </cell>
        </row>
        <row r="135">
          <cell r="A135" t="str">
            <v>250HDPE8KG</v>
          </cell>
        </row>
        <row r="136">
          <cell r="A136" t="str">
            <v>280HDPE8KG</v>
          </cell>
        </row>
        <row r="137">
          <cell r="A137" t="str">
            <v>315HDPE8KG</v>
          </cell>
        </row>
        <row r="138">
          <cell r="A138" t="str">
            <v>355HDPE8KG</v>
          </cell>
        </row>
        <row r="139">
          <cell r="A139" t="str">
            <v>400HDPE8KG</v>
          </cell>
        </row>
        <row r="140">
          <cell r="A140" t="str">
            <v>450HDPE8KG</v>
          </cell>
        </row>
        <row r="141">
          <cell r="A141" t="str">
            <v>500HDPE8KG</v>
          </cell>
        </row>
        <row r="142">
          <cell r="A142" t="str">
            <v>560HDPE8KG</v>
          </cell>
        </row>
        <row r="143">
          <cell r="A143" t="str">
            <v>630HDPE8KG</v>
          </cell>
        </row>
        <row r="144">
          <cell r="A144" t="str">
            <v>710HDPE8KG</v>
          </cell>
        </row>
        <row r="145">
          <cell r="A145" t="str">
            <v>800HDPE8KG</v>
          </cell>
        </row>
        <row r="146">
          <cell r="A146" t="str">
            <v>900HDPE8KG</v>
          </cell>
        </row>
        <row r="148">
          <cell r="A148" t="str">
            <v>20HDPE10KG</v>
          </cell>
        </row>
        <row r="149">
          <cell r="A149" t="str">
            <v>25HDPE10KG</v>
          </cell>
        </row>
        <row r="150">
          <cell r="A150" t="str">
            <v>32HDPE10KG</v>
          </cell>
        </row>
        <row r="151">
          <cell r="A151" t="str">
            <v>40HDPE10KG</v>
          </cell>
        </row>
        <row r="152">
          <cell r="A152" t="str">
            <v>50HDPE10KG</v>
          </cell>
        </row>
        <row r="153">
          <cell r="A153" t="str">
            <v>63HDPE10KG</v>
          </cell>
        </row>
        <row r="154">
          <cell r="A154" t="str">
            <v>75HDPE10KG</v>
          </cell>
        </row>
        <row r="155">
          <cell r="A155" t="str">
            <v>90HDPE10KG</v>
          </cell>
        </row>
        <row r="156">
          <cell r="A156" t="str">
            <v>110HDPE10KG</v>
          </cell>
        </row>
        <row r="157">
          <cell r="A157" t="str">
            <v>125HDPE10KG</v>
          </cell>
        </row>
        <row r="158">
          <cell r="A158" t="str">
            <v>140HDPE10KG</v>
          </cell>
        </row>
        <row r="159">
          <cell r="A159" t="str">
            <v>160HDPE10KG</v>
          </cell>
        </row>
        <row r="160">
          <cell r="A160" t="str">
            <v>180HDPE10KG</v>
          </cell>
        </row>
        <row r="161">
          <cell r="A161" t="str">
            <v>200HDPE10KG</v>
          </cell>
        </row>
        <row r="162">
          <cell r="A162" t="str">
            <v>225HDPE10KG</v>
          </cell>
        </row>
        <row r="163">
          <cell r="A163" t="str">
            <v>250HDPE10KG</v>
          </cell>
        </row>
        <row r="164">
          <cell r="A164" t="str">
            <v>280HDPE10KG</v>
          </cell>
        </row>
        <row r="165">
          <cell r="A165" t="str">
            <v>315HDPE10KG</v>
          </cell>
        </row>
        <row r="166">
          <cell r="A166" t="str">
            <v>355HDPE10KG</v>
          </cell>
        </row>
        <row r="167">
          <cell r="A167" t="str">
            <v>400HDPE10KG</v>
          </cell>
        </row>
        <row r="168">
          <cell r="A168" t="str">
            <v>450HDPE10KG</v>
          </cell>
        </row>
        <row r="169">
          <cell r="A169" t="str">
            <v>500HDPE10KG</v>
          </cell>
        </row>
        <row r="170">
          <cell r="A170" t="str">
            <v>560HDPE10KG</v>
          </cell>
        </row>
        <row r="171">
          <cell r="A171" t="str">
            <v>630HDPE10KG</v>
          </cell>
        </row>
        <row r="172">
          <cell r="A172" t="str">
            <v>710HDPE10KG</v>
          </cell>
        </row>
        <row r="173">
          <cell r="A173" t="str">
            <v>800HDPE10KG</v>
          </cell>
        </row>
        <row r="175">
          <cell r="A175" t="str">
            <v>20HDPE12.50KG</v>
          </cell>
        </row>
        <row r="176">
          <cell r="A176" t="str">
            <v>25HDPE12.50KG</v>
          </cell>
        </row>
        <row r="177">
          <cell r="A177" t="str">
            <v>32HDPE12.50KG</v>
          </cell>
        </row>
        <row r="178">
          <cell r="A178" t="str">
            <v>40HDPE12.50KG</v>
          </cell>
        </row>
        <row r="179">
          <cell r="A179" t="str">
            <v>50HDPE12.50KG</v>
          </cell>
        </row>
        <row r="180">
          <cell r="A180" t="str">
            <v>63HDPE12.50KG</v>
          </cell>
        </row>
        <row r="181">
          <cell r="A181" t="str">
            <v>75HDPE12.50KG</v>
          </cell>
        </row>
        <row r="182">
          <cell r="A182" t="str">
            <v>90HDPE12.50KG</v>
          </cell>
        </row>
        <row r="183">
          <cell r="A183" t="str">
            <v>110HDPE12.50KG</v>
          </cell>
        </row>
        <row r="184">
          <cell r="A184" t="str">
            <v>125HDPE12.50KG</v>
          </cell>
        </row>
        <row r="185">
          <cell r="A185" t="str">
            <v>140HDPE12.50KG</v>
          </cell>
        </row>
        <row r="186">
          <cell r="A186" t="str">
            <v>160HDPE12.50KG</v>
          </cell>
        </row>
        <row r="187">
          <cell r="A187" t="str">
            <v>180HDPE12.50KG</v>
          </cell>
        </row>
        <row r="188">
          <cell r="A188" t="str">
            <v>200HDPE12.50KG</v>
          </cell>
        </row>
        <row r="189">
          <cell r="A189" t="str">
            <v>225HDPE12.50KG</v>
          </cell>
        </row>
        <row r="190">
          <cell r="A190" t="str">
            <v>250HDPE12.50KG</v>
          </cell>
        </row>
        <row r="191">
          <cell r="A191" t="str">
            <v>280HDPE12.50KG</v>
          </cell>
        </row>
        <row r="192">
          <cell r="A192" t="str">
            <v>315HDPE12.50KG</v>
          </cell>
        </row>
        <row r="193">
          <cell r="A193" t="str">
            <v>355HDPE12.50KG</v>
          </cell>
        </row>
        <row r="194">
          <cell r="A194" t="str">
            <v>400HDPE12.50KG</v>
          </cell>
        </row>
        <row r="195">
          <cell r="A195" t="str">
            <v>450HDPE12.50KG</v>
          </cell>
        </row>
        <row r="196">
          <cell r="A196" t="str">
            <v>500HDPE12.50KG</v>
          </cell>
        </row>
        <row r="197">
          <cell r="A197" t="str">
            <v>560HDPE12.50KG</v>
          </cell>
        </row>
        <row r="198">
          <cell r="A198" t="str">
            <v>630HDPE12.50KG</v>
          </cell>
        </row>
        <row r="200">
          <cell r="A200" t="str">
            <v>20HDPE16KG</v>
          </cell>
        </row>
        <row r="201">
          <cell r="A201" t="str">
            <v>25HDPE16KG</v>
          </cell>
        </row>
        <row r="202">
          <cell r="A202" t="str">
            <v>32HDPE16KG</v>
          </cell>
        </row>
        <row r="203">
          <cell r="A203" t="str">
            <v>40HDPE16KG</v>
          </cell>
        </row>
        <row r="204">
          <cell r="A204" t="str">
            <v>50HDPE16KG</v>
          </cell>
        </row>
        <row r="205">
          <cell r="A205" t="str">
            <v>63HDPE16KG</v>
          </cell>
        </row>
        <row r="206">
          <cell r="A206" t="str">
            <v>75HDPE16KG</v>
          </cell>
        </row>
        <row r="207">
          <cell r="A207" t="str">
            <v>90HDPE16KG</v>
          </cell>
        </row>
        <row r="208">
          <cell r="A208" t="str">
            <v>110HDPE16KG</v>
          </cell>
        </row>
        <row r="209">
          <cell r="A209" t="str">
            <v>125HDPE16KG</v>
          </cell>
        </row>
        <row r="210">
          <cell r="A210" t="str">
            <v>140HDPE16KG</v>
          </cell>
        </row>
        <row r="211">
          <cell r="A211" t="str">
            <v>160HDPE16KG</v>
          </cell>
        </row>
        <row r="212">
          <cell r="A212" t="str">
            <v>180HDPE16KG</v>
          </cell>
        </row>
        <row r="213">
          <cell r="A213" t="str">
            <v>200HDPE16KG</v>
          </cell>
        </row>
        <row r="214">
          <cell r="A214" t="str">
            <v>225HDPE16KG</v>
          </cell>
        </row>
        <row r="215">
          <cell r="A215" t="str">
            <v>250HDPE16KG</v>
          </cell>
        </row>
        <row r="216">
          <cell r="A216" t="str">
            <v>280HDPE16KG</v>
          </cell>
        </row>
        <row r="217">
          <cell r="A217" t="str">
            <v>315HDPE16KG</v>
          </cell>
        </row>
        <row r="218">
          <cell r="A218" t="str">
            <v>355HDPE16KG</v>
          </cell>
        </row>
        <row r="219">
          <cell r="A219" t="str">
            <v>400HDPE16KG</v>
          </cell>
        </row>
        <row r="220">
          <cell r="A220" t="str">
            <v>450HDPE16KG</v>
          </cell>
        </row>
        <row r="221">
          <cell r="A221" t="str">
            <v>500HDPE16KG</v>
          </cell>
        </row>
        <row r="223">
          <cell r="A223" t="str">
            <v>80ACCL10</v>
          </cell>
        </row>
        <row r="224">
          <cell r="A224" t="str">
            <v>100ACCL10</v>
          </cell>
        </row>
        <row r="225">
          <cell r="A225" t="str">
            <v>125ACCL10</v>
          </cell>
        </row>
        <row r="226">
          <cell r="A226" t="str">
            <v>150ACCL10</v>
          </cell>
        </row>
        <row r="227">
          <cell r="A227" t="str">
            <v>200ACCL10</v>
          </cell>
        </row>
        <row r="228">
          <cell r="A228" t="str">
            <v>250ACCL10</v>
          </cell>
        </row>
        <row r="229">
          <cell r="A229" t="str">
            <v>300ACCL10</v>
          </cell>
        </row>
        <row r="230">
          <cell r="A230" t="str">
            <v>350ACCL10</v>
          </cell>
        </row>
        <row r="231">
          <cell r="A231" t="str">
            <v>400ACCL10</v>
          </cell>
        </row>
        <row r="232">
          <cell r="A232" t="str">
            <v>450ACCL10</v>
          </cell>
        </row>
        <row r="233">
          <cell r="A233" t="str">
            <v>500ACCL10</v>
          </cell>
        </row>
        <row r="234">
          <cell r="A234" t="str">
            <v>600ACCL10</v>
          </cell>
        </row>
        <row r="235">
          <cell r="A235" t="str">
            <v>700ACCL10</v>
          </cell>
        </row>
        <row r="237">
          <cell r="A237" t="str">
            <v>80ACCL15</v>
          </cell>
        </row>
        <row r="238">
          <cell r="A238" t="str">
            <v>100ACCL15</v>
          </cell>
        </row>
        <row r="239">
          <cell r="A239" t="str">
            <v>125ACCL15</v>
          </cell>
        </row>
        <row r="240">
          <cell r="A240" t="str">
            <v>150ACCL15</v>
          </cell>
        </row>
        <row r="241">
          <cell r="A241" t="str">
            <v>200ACCL15</v>
          </cell>
        </row>
        <row r="242">
          <cell r="A242" t="str">
            <v>250ACCL15</v>
          </cell>
        </row>
        <row r="243">
          <cell r="A243" t="str">
            <v>300ACCL15</v>
          </cell>
        </row>
        <row r="244">
          <cell r="A244" t="str">
            <v>350ACCL15</v>
          </cell>
        </row>
        <row r="245">
          <cell r="A245" t="str">
            <v>400ACCL15</v>
          </cell>
        </row>
        <row r="246">
          <cell r="A246" t="str">
            <v>450ACCL15</v>
          </cell>
        </row>
        <row r="247">
          <cell r="A247" t="str">
            <v>500ACCL15</v>
          </cell>
        </row>
        <row r="248">
          <cell r="A248" t="str">
            <v>600ACCL15</v>
          </cell>
        </row>
        <row r="249">
          <cell r="A249" t="str">
            <v>700ACCL15</v>
          </cell>
        </row>
        <row r="251">
          <cell r="A251" t="str">
            <v>80ACCL20</v>
          </cell>
        </row>
        <row r="252">
          <cell r="A252" t="str">
            <v>100ACCL20</v>
          </cell>
        </row>
        <row r="253">
          <cell r="A253" t="str">
            <v>125ACCL20</v>
          </cell>
        </row>
        <row r="254">
          <cell r="A254" t="str">
            <v>150ACCL20</v>
          </cell>
        </row>
        <row r="255">
          <cell r="A255" t="str">
            <v>200ACCL20</v>
          </cell>
        </row>
        <row r="256">
          <cell r="A256" t="str">
            <v>250ACCL20</v>
          </cell>
        </row>
        <row r="257">
          <cell r="A257" t="str">
            <v>300ACCL20</v>
          </cell>
        </row>
        <row r="258">
          <cell r="A258" t="str">
            <v>350ACCL20</v>
          </cell>
        </row>
        <row r="259">
          <cell r="A259" t="str">
            <v>400ACCL20</v>
          </cell>
        </row>
        <row r="260">
          <cell r="A260" t="str">
            <v>450ACCL20</v>
          </cell>
        </row>
        <row r="261">
          <cell r="A261" t="str">
            <v>500ACCL20</v>
          </cell>
        </row>
        <row r="262">
          <cell r="A262" t="str">
            <v>600ACCL20</v>
          </cell>
        </row>
        <row r="263">
          <cell r="A263" t="str">
            <v>700ACCL20</v>
          </cell>
        </row>
        <row r="265">
          <cell r="A265" t="str">
            <v>80ACCL25</v>
          </cell>
        </row>
        <row r="266">
          <cell r="A266" t="str">
            <v>100ACCL25</v>
          </cell>
        </row>
        <row r="267">
          <cell r="A267" t="str">
            <v>125ACCL25</v>
          </cell>
        </row>
        <row r="268">
          <cell r="A268" t="str">
            <v>150ACCL25</v>
          </cell>
        </row>
        <row r="269">
          <cell r="A269" t="str">
            <v>200ACCL25</v>
          </cell>
        </row>
        <row r="270">
          <cell r="A270" t="str">
            <v>250ACCL25</v>
          </cell>
        </row>
        <row r="271">
          <cell r="A271" t="str">
            <v>300ACCL25</v>
          </cell>
        </row>
        <row r="272">
          <cell r="A272" t="str">
            <v>350ACCL25</v>
          </cell>
        </row>
        <row r="273">
          <cell r="A273" t="str">
            <v>400ACCL25</v>
          </cell>
        </row>
        <row r="274">
          <cell r="A274" t="str">
            <v>450ACCL25</v>
          </cell>
        </row>
        <row r="275">
          <cell r="A275" t="str">
            <v>500ACCL25</v>
          </cell>
        </row>
        <row r="276">
          <cell r="A276" t="str">
            <v>600ACCL25</v>
          </cell>
        </row>
        <row r="277">
          <cell r="A277" t="str">
            <v>700ACCL25</v>
          </cell>
        </row>
        <row r="279">
          <cell r="A279" t="str">
            <v>80CILA</v>
          </cell>
        </row>
        <row r="280">
          <cell r="A280" t="str">
            <v>100CILA</v>
          </cell>
        </row>
        <row r="281">
          <cell r="A281" t="str">
            <v>125CILA</v>
          </cell>
        </row>
        <row r="282">
          <cell r="A282" t="str">
            <v>150CILA</v>
          </cell>
        </row>
        <row r="283">
          <cell r="A283" t="str">
            <v>200CILA</v>
          </cell>
        </row>
        <row r="284">
          <cell r="A284" t="str">
            <v>250CILA</v>
          </cell>
        </row>
        <row r="285">
          <cell r="A285" t="str">
            <v>300CILA</v>
          </cell>
        </row>
        <row r="286">
          <cell r="A286" t="str">
            <v>350CILA</v>
          </cell>
        </row>
        <row r="287">
          <cell r="A287" t="str">
            <v>400CILA</v>
          </cell>
        </row>
        <row r="288">
          <cell r="A288" t="str">
            <v>450CILA</v>
          </cell>
        </row>
        <row r="289">
          <cell r="A289" t="str">
            <v>500CILA</v>
          </cell>
        </row>
        <row r="290">
          <cell r="A290" t="str">
            <v>600CILA</v>
          </cell>
        </row>
        <row r="291">
          <cell r="A291" t="str">
            <v>700CILA</v>
          </cell>
        </row>
        <row r="292">
          <cell r="A292" t="str">
            <v>750CILA</v>
          </cell>
        </row>
        <row r="293">
          <cell r="A293" t="str">
            <v>800CILA</v>
          </cell>
        </row>
        <row r="294">
          <cell r="A294" t="str">
            <v>900CILA</v>
          </cell>
        </row>
        <row r="295">
          <cell r="A295" t="str">
            <v>1000CILA</v>
          </cell>
        </row>
        <row r="297">
          <cell r="A297" t="str">
            <v>80CI A</v>
          </cell>
        </row>
        <row r="298">
          <cell r="A298" t="str">
            <v>100CI A</v>
          </cell>
        </row>
        <row r="299">
          <cell r="A299" t="str">
            <v>125CI A</v>
          </cell>
        </row>
        <row r="300">
          <cell r="A300" t="str">
            <v>150CI A</v>
          </cell>
        </row>
        <row r="301">
          <cell r="A301" t="str">
            <v>200CI A</v>
          </cell>
        </row>
        <row r="302">
          <cell r="A302" t="str">
            <v>250CI A</v>
          </cell>
        </row>
        <row r="303">
          <cell r="A303" t="str">
            <v>300CI A</v>
          </cell>
        </row>
        <row r="304">
          <cell r="A304" t="str">
            <v>350CI A</v>
          </cell>
        </row>
        <row r="305">
          <cell r="A305" t="str">
            <v>400CI A</v>
          </cell>
        </row>
        <row r="306">
          <cell r="A306" t="str">
            <v>450CI A</v>
          </cell>
        </row>
        <row r="307">
          <cell r="A307" t="str">
            <v>500CI A</v>
          </cell>
        </row>
        <row r="308">
          <cell r="A308" t="str">
            <v>600CI A</v>
          </cell>
        </row>
        <row r="309">
          <cell r="A309" t="str">
            <v>700CI A</v>
          </cell>
        </row>
        <row r="310">
          <cell r="A310" t="str">
            <v>750CI A</v>
          </cell>
        </row>
        <row r="311">
          <cell r="A311" t="str">
            <v>800CI A</v>
          </cell>
        </row>
        <row r="312">
          <cell r="A312" t="str">
            <v>900CI A</v>
          </cell>
        </row>
        <row r="313">
          <cell r="A313" t="str">
            <v>1000CI A</v>
          </cell>
        </row>
        <row r="315">
          <cell r="A315" t="str">
            <v>80CI B</v>
          </cell>
        </row>
        <row r="316">
          <cell r="A316" t="str">
            <v>100CI B</v>
          </cell>
        </row>
        <row r="317">
          <cell r="A317" t="str">
            <v>125CI B</v>
          </cell>
        </row>
        <row r="318">
          <cell r="A318" t="str">
            <v>150CI B</v>
          </cell>
        </row>
        <row r="319">
          <cell r="A319" t="str">
            <v>200CI B</v>
          </cell>
        </row>
        <row r="320">
          <cell r="A320" t="str">
            <v>250CI B</v>
          </cell>
        </row>
        <row r="321">
          <cell r="A321" t="str">
            <v>300CI B</v>
          </cell>
        </row>
        <row r="322">
          <cell r="A322" t="str">
            <v>350CI B</v>
          </cell>
        </row>
        <row r="323">
          <cell r="A323" t="str">
            <v>400CI B</v>
          </cell>
        </row>
        <row r="324">
          <cell r="A324" t="str">
            <v>450CI B</v>
          </cell>
        </row>
        <row r="325">
          <cell r="A325" t="str">
            <v>500CI B</v>
          </cell>
        </row>
        <row r="326">
          <cell r="A326" t="str">
            <v>600CI B</v>
          </cell>
        </row>
        <row r="327">
          <cell r="A327" t="str">
            <v>700CI B</v>
          </cell>
        </row>
        <row r="328">
          <cell r="A328" t="str">
            <v>750CI B</v>
          </cell>
        </row>
        <row r="329">
          <cell r="A329" t="str">
            <v>800CI B</v>
          </cell>
        </row>
        <row r="330">
          <cell r="A330" t="str">
            <v>900CI B</v>
          </cell>
        </row>
        <row r="331">
          <cell r="A331" t="str">
            <v>1000CI B</v>
          </cell>
        </row>
        <row r="333">
          <cell r="A333" t="str">
            <v>80CI</v>
          </cell>
        </row>
        <row r="334">
          <cell r="A334" t="str">
            <v>100CI</v>
          </cell>
        </row>
        <row r="335">
          <cell r="A335" t="str">
            <v>125CI</v>
          </cell>
        </row>
        <row r="336">
          <cell r="A336" t="str">
            <v>150CI</v>
          </cell>
        </row>
        <row r="337">
          <cell r="A337" t="str">
            <v>200CI</v>
          </cell>
        </row>
        <row r="338">
          <cell r="A338" t="str">
            <v>250CI</v>
          </cell>
        </row>
        <row r="339">
          <cell r="A339" t="str">
            <v>300CI</v>
          </cell>
        </row>
        <row r="340">
          <cell r="A340" t="str">
            <v>350CI</v>
          </cell>
        </row>
        <row r="341">
          <cell r="A341" t="str">
            <v>400CI</v>
          </cell>
        </row>
        <row r="342">
          <cell r="A342" t="str">
            <v>450CI</v>
          </cell>
        </row>
        <row r="343">
          <cell r="A343" t="str">
            <v>500CI</v>
          </cell>
        </row>
        <row r="344">
          <cell r="A344" t="str">
            <v>600CI</v>
          </cell>
        </row>
        <row r="345">
          <cell r="A345" t="str">
            <v>700CI</v>
          </cell>
        </row>
        <row r="350">
          <cell r="A350" t="str">
            <v>80DI K7</v>
          </cell>
        </row>
        <row r="351">
          <cell r="A351" t="str">
            <v>100DI K7</v>
          </cell>
        </row>
        <row r="352">
          <cell r="A352" t="str">
            <v>125DI K7</v>
          </cell>
        </row>
        <row r="353">
          <cell r="A353" t="str">
            <v>150DI K7</v>
          </cell>
        </row>
        <row r="354">
          <cell r="A354" t="str">
            <v>200DI K7</v>
          </cell>
        </row>
        <row r="355">
          <cell r="A355" t="str">
            <v>250DI K7</v>
          </cell>
        </row>
        <row r="356">
          <cell r="A356" t="str">
            <v>300DI K7</v>
          </cell>
        </row>
        <row r="357">
          <cell r="A357" t="str">
            <v>350DI K7</v>
          </cell>
        </row>
        <row r="358">
          <cell r="A358" t="str">
            <v>400DI K7</v>
          </cell>
        </row>
        <row r="359">
          <cell r="A359" t="str">
            <v>450DI K7</v>
          </cell>
        </row>
        <row r="360">
          <cell r="A360" t="str">
            <v>500DI K7</v>
          </cell>
        </row>
        <row r="361">
          <cell r="A361" t="str">
            <v>600DI K7</v>
          </cell>
        </row>
        <row r="362">
          <cell r="A362" t="str">
            <v>700DI K7</v>
          </cell>
        </row>
        <row r="363">
          <cell r="A363" t="str">
            <v>750DI K7</v>
          </cell>
        </row>
        <row r="364">
          <cell r="A364" t="str">
            <v>800DI K7</v>
          </cell>
        </row>
        <row r="365">
          <cell r="A365" t="str">
            <v>900DI K7</v>
          </cell>
        </row>
        <row r="366">
          <cell r="A366" t="str">
            <v>1000DI K7</v>
          </cell>
        </row>
        <row r="368">
          <cell r="A368" t="str">
            <v>80DI K8</v>
          </cell>
        </row>
        <row r="369">
          <cell r="A369" t="str">
            <v>100DI K8</v>
          </cell>
        </row>
        <row r="370">
          <cell r="A370" t="str">
            <v>125DI K8</v>
          </cell>
        </row>
        <row r="371">
          <cell r="A371" t="str">
            <v>150DI K8</v>
          </cell>
        </row>
        <row r="372">
          <cell r="A372" t="str">
            <v>200DI K8</v>
          </cell>
        </row>
        <row r="373">
          <cell r="A373" t="str">
            <v>250DI K8</v>
          </cell>
        </row>
        <row r="374">
          <cell r="A374" t="str">
            <v>300DI K8</v>
          </cell>
        </row>
        <row r="375">
          <cell r="A375" t="str">
            <v>350DI K8</v>
          </cell>
        </row>
        <row r="376">
          <cell r="A376" t="str">
            <v>400DI K8</v>
          </cell>
        </row>
        <row r="377">
          <cell r="A377" t="str">
            <v>450DI K8</v>
          </cell>
        </row>
        <row r="378">
          <cell r="A378" t="str">
            <v>500DI K8</v>
          </cell>
        </row>
        <row r="379">
          <cell r="A379" t="str">
            <v>600DI K8</v>
          </cell>
        </row>
        <row r="380">
          <cell r="A380" t="str">
            <v>700DI K8</v>
          </cell>
        </row>
        <row r="381">
          <cell r="A381" t="str">
            <v>750DI K8</v>
          </cell>
        </row>
        <row r="382">
          <cell r="A382" t="str">
            <v>800DI K8</v>
          </cell>
        </row>
        <row r="383">
          <cell r="A383" t="str">
            <v>900DI K8</v>
          </cell>
        </row>
        <row r="384">
          <cell r="A384" t="str">
            <v>1000DI K8</v>
          </cell>
        </row>
        <row r="386">
          <cell r="A386" t="str">
            <v>80DI K9</v>
          </cell>
        </row>
        <row r="387">
          <cell r="A387" t="str">
            <v>100DI K9</v>
          </cell>
        </row>
        <row r="388">
          <cell r="A388" t="str">
            <v>125DI K9</v>
          </cell>
        </row>
        <row r="389">
          <cell r="A389" t="str">
            <v>150DI K9</v>
          </cell>
        </row>
        <row r="390">
          <cell r="A390" t="str">
            <v>200DI K9</v>
          </cell>
        </row>
        <row r="391">
          <cell r="A391" t="str">
            <v>250DI K9</v>
          </cell>
        </row>
        <row r="392">
          <cell r="A392" t="str">
            <v>300DI K9</v>
          </cell>
        </row>
        <row r="393">
          <cell r="A393" t="str">
            <v>350DI K9</v>
          </cell>
        </row>
        <row r="394">
          <cell r="A394" t="str">
            <v>400DI K9</v>
          </cell>
        </row>
        <row r="395">
          <cell r="A395" t="str">
            <v>450DI K9</v>
          </cell>
        </row>
        <row r="396">
          <cell r="A396" t="str">
            <v>500DI K9</v>
          </cell>
        </row>
        <row r="397">
          <cell r="A397" t="str">
            <v>600DI K9</v>
          </cell>
        </row>
        <row r="398">
          <cell r="A398" t="str">
            <v>700DI K9</v>
          </cell>
        </row>
        <row r="399">
          <cell r="A399" t="str">
            <v>750DI K9</v>
          </cell>
        </row>
        <row r="400">
          <cell r="A400" t="str">
            <v>800DI K9</v>
          </cell>
        </row>
        <row r="401">
          <cell r="A401" t="str">
            <v>900DI K9</v>
          </cell>
        </row>
        <row r="402">
          <cell r="A402" t="str">
            <v>1000DI K9</v>
          </cell>
        </row>
        <row r="404">
          <cell r="A404" t="str">
            <v>80DI K10</v>
          </cell>
        </row>
        <row r="405">
          <cell r="A405" t="str">
            <v>100DI K10</v>
          </cell>
        </row>
        <row r="406">
          <cell r="A406" t="str">
            <v>125DI K10</v>
          </cell>
        </row>
        <row r="407">
          <cell r="A407" t="str">
            <v>150DI K10</v>
          </cell>
        </row>
        <row r="408">
          <cell r="A408" t="str">
            <v>200DI K10</v>
          </cell>
        </row>
        <row r="409">
          <cell r="A409" t="str">
            <v>250DI K10</v>
          </cell>
        </row>
        <row r="410">
          <cell r="A410" t="str">
            <v>300DI K10</v>
          </cell>
        </row>
        <row r="411">
          <cell r="A411" t="str">
            <v>350DI K10</v>
          </cell>
        </row>
        <row r="412">
          <cell r="A412" t="str">
            <v>400DI K10</v>
          </cell>
        </row>
        <row r="413">
          <cell r="A413" t="str">
            <v>450DI K10</v>
          </cell>
        </row>
        <row r="414">
          <cell r="A414" t="str">
            <v>500DI K10</v>
          </cell>
        </row>
        <row r="415">
          <cell r="A415" t="str">
            <v>600DI K10</v>
          </cell>
        </row>
        <row r="416">
          <cell r="A416" t="str">
            <v>700DI K10</v>
          </cell>
        </row>
        <row r="417">
          <cell r="A417" t="str">
            <v>750DI K10</v>
          </cell>
        </row>
        <row r="418">
          <cell r="A418" t="str">
            <v>800DI K10</v>
          </cell>
        </row>
        <row r="419">
          <cell r="A419" t="str">
            <v>900DI K10</v>
          </cell>
        </row>
        <row r="420">
          <cell r="A420" t="str">
            <v>1000DI K10</v>
          </cell>
        </row>
        <row r="422">
          <cell r="A422" t="str">
            <v>80DI K12</v>
          </cell>
        </row>
        <row r="423">
          <cell r="A423" t="str">
            <v>100DI K12</v>
          </cell>
        </row>
        <row r="424">
          <cell r="A424" t="str">
            <v>125DI K12</v>
          </cell>
        </row>
        <row r="425">
          <cell r="A425" t="str">
            <v>150DI K12</v>
          </cell>
        </row>
        <row r="426">
          <cell r="A426" t="str">
            <v>200DI K12</v>
          </cell>
        </row>
        <row r="427">
          <cell r="A427" t="str">
            <v>250DI K12</v>
          </cell>
        </row>
        <row r="428">
          <cell r="A428" t="str">
            <v>300DI K12</v>
          </cell>
        </row>
        <row r="429">
          <cell r="A429" t="str">
            <v>350DI K12</v>
          </cell>
        </row>
        <row r="430">
          <cell r="A430" t="str">
            <v>400DI K12</v>
          </cell>
        </row>
        <row r="431">
          <cell r="A431" t="str">
            <v>450DI K12</v>
          </cell>
        </row>
        <row r="432">
          <cell r="A432" t="str">
            <v>500DI K12</v>
          </cell>
        </row>
        <row r="433">
          <cell r="A433" t="str">
            <v>600DI K12</v>
          </cell>
        </row>
        <row r="434">
          <cell r="A434" t="str">
            <v>700DI K12</v>
          </cell>
        </row>
        <row r="435">
          <cell r="A435" t="str">
            <v>750DI K12</v>
          </cell>
        </row>
        <row r="436">
          <cell r="A436" t="str">
            <v>800DI K12</v>
          </cell>
        </row>
        <row r="437">
          <cell r="A437" t="str">
            <v>900DI K12</v>
          </cell>
        </row>
        <row r="438">
          <cell r="A438" t="str">
            <v>1000DI K12</v>
          </cell>
        </row>
        <row r="440">
          <cell r="A440" t="str">
            <v>250BWSC 4-12KG</v>
          </cell>
        </row>
        <row r="441">
          <cell r="A441" t="str">
            <v>300BWSC 4-12KG</v>
          </cell>
        </row>
        <row r="442">
          <cell r="A442" t="str">
            <v>350BWSC 4-12KG</v>
          </cell>
        </row>
        <row r="443">
          <cell r="A443" t="str">
            <v>400BWSC 4-12KG</v>
          </cell>
        </row>
        <row r="444">
          <cell r="A444" t="str">
            <v>450BWSC 4-12KG</v>
          </cell>
        </row>
        <row r="445">
          <cell r="A445" t="str">
            <v>500BWSC 4-12KG</v>
          </cell>
        </row>
        <row r="446">
          <cell r="A446" t="str">
            <v>600BWSC 4-12KG</v>
          </cell>
        </row>
        <row r="447">
          <cell r="A447" t="str">
            <v>700BWSC 4-12KG</v>
          </cell>
        </row>
        <row r="448">
          <cell r="A448" t="str">
            <v>800BWSC 4-12KG</v>
          </cell>
        </row>
        <row r="449">
          <cell r="A449" t="str">
            <v>900BWSC 4-12KG</v>
          </cell>
        </row>
        <row r="450">
          <cell r="A450" t="str">
            <v>1000BWSC 4-12KG</v>
          </cell>
        </row>
        <row r="451">
          <cell r="A451" t="str">
            <v>1100BWSC 4-12KG</v>
          </cell>
        </row>
        <row r="452">
          <cell r="A452" t="str">
            <v>1200BWSC 4-12KG</v>
          </cell>
        </row>
        <row r="454">
          <cell r="A454" t="str">
            <v>250BWSC 14KG</v>
          </cell>
        </row>
        <row r="455">
          <cell r="A455" t="str">
            <v>300BWSC 14KG</v>
          </cell>
        </row>
        <row r="456">
          <cell r="A456" t="str">
            <v>350BWSC 14KG</v>
          </cell>
        </row>
        <row r="457">
          <cell r="A457" t="str">
            <v>400BWSC 14KG</v>
          </cell>
        </row>
        <row r="458">
          <cell r="A458" t="str">
            <v>450BWSC 14KG</v>
          </cell>
        </row>
        <row r="459">
          <cell r="A459" t="str">
            <v>500BWSC 14KG</v>
          </cell>
        </row>
        <row r="460">
          <cell r="A460" t="str">
            <v>600BWSC 14KG</v>
          </cell>
        </row>
        <row r="461">
          <cell r="A461" t="str">
            <v>700BWSC 14KG</v>
          </cell>
        </row>
        <row r="462">
          <cell r="A462" t="str">
            <v>800BWSC 14KG</v>
          </cell>
        </row>
        <row r="463">
          <cell r="A463" t="str">
            <v>900BWSC 14KG</v>
          </cell>
        </row>
        <row r="464">
          <cell r="A464" t="str">
            <v>1000BWSC 14KG</v>
          </cell>
        </row>
        <row r="465">
          <cell r="A465" t="str">
            <v>1100BWSC 14KG</v>
          </cell>
        </row>
        <row r="466">
          <cell r="A466" t="str">
            <v>1200BWSC 14KG</v>
          </cell>
        </row>
        <row r="468">
          <cell r="A468" t="str">
            <v>250BWSC 16KG</v>
          </cell>
        </row>
        <row r="469">
          <cell r="A469" t="str">
            <v>300BWSC 16KG</v>
          </cell>
        </row>
        <row r="470">
          <cell r="A470" t="str">
            <v>350BWSC 16KG</v>
          </cell>
        </row>
        <row r="471">
          <cell r="A471" t="str">
            <v>400BWSC 16KG</v>
          </cell>
        </row>
        <row r="472">
          <cell r="A472" t="str">
            <v>450BWSC 16KG</v>
          </cell>
        </row>
        <row r="473">
          <cell r="A473" t="str">
            <v>500BWSC 16KG</v>
          </cell>
        </row>
        <row r="474">
          <cell r="A474" t="str">
            <v>600BWSC 16KG</v>
          </cell>
        </row>
        <row r="475">
          <cell r="A475" t="str">
            <v>700BWSC 16KG</v>
          </cell>
        </row>
        <row r="476">
          <cell r="A476" t="str">
            <v>800BWSC 16KG</v>
          </cell>
        </row>
        <row r="477">
          <cell r="A477" t="str">
            <v>900BWSC 16KG</v>
          </cell>
        </row>
        <row r="478">
          <cell r="A478" t="str">
            <v>1000BWSC 16KG</v>
          </cell>
        </row>
        <row r="479">
          <cell r="A479" t="str">
            <v>1100BWSC 16KG</v>
          </cell>
        </row>
        <row r="480">
          <cell r="A480" t="str">
            <v>1200BWSC 16KG</v>
          </cell>
        </row>
        <row r="482">
          <cell r="A482" t="str">
            <v>250BWSC 18KG</v>
          </cell>
        </row>
        <row r="483">
          <cell r="A483" t="str">
            <v>300BWSC 18KG</v>
          </cell>
        </row>
        <row r="484">
          <cell r="A484" t="str">
            <v>350BWSC 18KG</v>
          </cell>
        </row>
        <row r="485">
          <cell r="A485" t="str">
            <v>400BWSC 18KG</v>
          </cell>
        </row>
        <row r="486">
          <cell r="A486" t="str">
            <v>450BWSC 18KG</v>
          </cell>
        </row>
        <row r="487">
          <cell r="A487" t="str">
            <v>500BWSC 18KG</v>
          </cell>
        </row>
        <row r="488">
          <cell r="A488" t="str">
            <v>600BWSC 18KG</v>
          </cell>
        </row>
        <row r="489">
          <cell r="A489" t="str">
            <v>700BWSC 18KG</v>
          </cell>
        </row>
        <row r="490">
          <cell r="A490" t="str">
            <v>800BWSC 18KG</v>
          </cell>
        </row>
        <row r="491">
          <cell r="A491" t="str">
            <v>900BWSC 18KG</v>
          </cell>
        </row>
        <row r="492">
          <cell r="A492" t="str">
            <v>1000BWSC 18KG</v>
          </cell>
        </row>
        <row r="493">
          <cell r="A493" t="str">
            <v>1100BWSC 18KG</v>
          </cell>
        </row>
        <row r="494">
          <cell r="A494" t="str">
            <v>1200BWSC 18KG</v>
          </cell>
        </row>
        <row r="496">
          <cell r="A496" t="str">
            <v>250BWSC 20KG</v>
          </cell>
        </row>
        <row r="497">
          <cell r="A497" t="str">
            <v>300BWSC 20KG</v>
          </cell>
        </row>
        <row r="498">
          <cell r="A498" t="str">
            <v>350BWSC 20KG</v>
          </cell>
        </row>
        <row r="499">
          <cell r="A499" t="str">
            <v>400BWSC 20KG</v>
          </cell>
        </row>
        <row r="500">
          <cell r="A500" t="str">
            <v>450BWSC 20KG</v>
          </cell>
        </row>
        <row r="501">
          <cell r="A501" t="str">
            <v>500BWSC 20KG</v>
          </cell>
        </row>
        <row r="502">
          <cell r="A502" t="str">
            <v>600BWSC 20KG</v>
          </cell>
        </row>
        <row r="503">
          <cell r="A503" t="str">
            <v>700BWSC 20KG</v>
          </cell>
        </row>
        <row r="504">
          <cell r="A504" t="str">
            <v>800BWSC 20KG</v>
          </cell>
        </row>
        <row r="505">
          <cell r="A505" t="str">
            <v>900BWSC 20KG</v>
          </cell>
        </row>
        <row r="506">
          <cell r="A506" t="str">
            <v>1000BWSC 20KG</v>
          </cell>
        </row>
        <row r="507">
          <cell r="A507" t="str">
            <v>1100BWSC 20KG</v>
          </cell>
        </row>
        <row r="508">
          <cell r="A508" t="str">
            <v>1200BWSC 20KG</v>
          </cell>
        </row>
        <row r="510">
          <cell r="A510" t="str">
            <v>250BWSC 22KG</v>
          </cell>
        </row>
        <row r="511">
          <cell r="A511" t="str">
            <v>300BWSC 22KG</v>
          </cell>
        </row>
        <row r="512">
          <cell r="A512" t="str">
            <v>350BWSC 22KG</v>
          </cell>
        </row>
        <row r="513">
          <cell r="A513" t="str">
            <v>400BWSC 22KG</v>
          </cell>
        </row>
        <row r="514">
          <cell r="A514" t="str">
            <v>450BWSC 22KG</v>
          </cell>
        </row>
        <row r="515">
          <cell r="A515" t="str">
            <v>500BWSC 22KG</v>
          </cell>
        </row>
        <row r="516">
          <cell r="A516" t="str">
            <v>600BWSC 22KG</v>
          </cell>
        </row>
        <row r="517">
          <cell r="A517" t="str">
            <v>700BWSC 22KG</v>
          </cell>
        </row>
        <row r="518">
          <cell r="A518" t="str">
            <v>800BWSC 22KG</v>
          </cell>
        </row>
        <row r="519">
          <cell r="A519" t="str">
            <v>900BWSC 22KG</v>
          </cell>
        </row>
        <row r="520">
          <cell r="A520" t="str">
            <v>1000BWSC 22KG</v>
          </cell>
        </row>
        <row r="521">
          <cell r="A521" t="str">
            <v>1100BWSC 22KG</v>
          </cell>
        </row>
        <row r="522">
          <cell r="A522" t="str">
            <v>1200BWSC 22KG</v>
          </cell>
        </row>
        <row r="524">
          <cell r="A524" t="str">
            <v>250BWSC 24KG</v>
          </cell>
        </row>
        <row r="525">
          <cell r="A525" t="str">
            <v>300BWSC 24KG</v>
          </cell>
        </row>
        <row r="526">
          <cell r="A526" t="str">
            <v>350BWSC 24KG</v>
          </cell>
        </row>
        <row r="527">
          <cell r="A527" t="str">
            <v>400BWSC 24KG</v>
          </cell>
        </row>
        <row r="528">
          <cell r="A528" t="str">
            <v>450BWSC 24KG</v>
          </cell>
        </row>
        <row r="529">
          <cell r="A529" t="str">
            <v>500BWSC 24KG</v>
          </cell>
        </row>
        <row r="530">
          <cell r="A530" t="str">
            <v>600BWSC 24KG</v>
          </cell>
        </row>
        <row r="531">
          <cell r="A531" t="str">
            <v>700BWSC 24KG</v>
          </cell>
        </row>
        <row r="532">
          <cell r="A532" t="str">
            <v>800BWSC 24KG</v>
          </cell>
        </row>
        <row r="533">
          <cell r="A533" t="str">
            <v>900BWSC 24KG</v>
          </cell>
        </row>
        <row r="534">
          <cell r="A534" t="str">
            <v>1000BWSC 24KG</v>
          </cell>
        </row>
        <row r="535">
          <cell r="A535" t="str">
            <v>1100BWSC 24KG</v>
          </cell>
        </row>
        <row r="536">
          <cell r="A536" t="str">
            <v>1200BWSC 24KG</v>
          </cell>
        </row>
        <row r="538">
          <cell r="A538" t="str">
            <v>250BWSC 26KG</v>
          </cell>
        </row>
        <row r="539">
          <cell r="A539" t="str">
            <v>300BWSC 26KG</v>
          </cell>
        </row>
        <row r="540">
          <cell r="A540" t="str">
            <v>350BWSC 26KG</v>
          </cell>
        </row>
        <row r="541">
          <cell r="A541" t="str">
            <v>400BWSC 26KG</v>
          </cell>
        </row>
        <row r="542">
          <cell r="A542" t="str">
            <v>450BWSC 26KG</v>
          </cell>
        </row>
        <row r="543">
          <cell r="A543" t="str">
            <v>500BWSC 26KG</v>
          </cell>
        </row>
        <row r="544">
          <cell r="A544" t="str">
            <v>600BWSC 26KG</v>
          </cell>
        </row>
        <row r="545">
          <cell r="A545" t="str">
            <v>700BWSC 26KG</v>
          </cell>
        </row>
        <row r="546">
          <cell r="A546" t="str">
            <v>800BWSC 26KG</v>
          </cell>
        </row>
        <row r="547">
          <cell r="A547" t="str">
            <v>900BWSC 26KG</v>
          </cell>
        </row>
        <row r="548">
          <cell r="A548" t="str">
            <v>1000BWSC 26KG</v>
          </cell>
        </row>
        <row r="549">
          <cell r="A549" t="str">
            <v>1100BWSC 26KG</v>
          </cell>
        </row>
        <row r="550">
          <cell r="A550" t="str">
            <v>1200BWSC 26KG</v>
          </cell>
        </row>
        <row r="552">
          <cell r="A552" t="str">
            <v>250BWSC 28KG</v>
          </cell>
        </row>
        <row r="553">
          <cell r="A553" t="str">
            <v>300BWSC 28KG</v>
          </cell>
        </row>
        <row r="554">
          <cell r="A554" t="str">
            <v>350BWSC 28KG</v>
          </cell>
        </row>
        <row r="555">
          <cell r="A555" t="str">
            <v>400BWSC 28KG</v>
          </cell>
        </row>
        <row r="556">
          <cell r="A556" t="str">
            <v>450BWSC 28KG</v>
          </cell>
        </row>
        <row r="557">
          <cell r="A557" t="str">
            <v>500BWSC 28KG</v>
          </cell>
        </row>
        <row r="558">
          <cell r="A558" t="str">
            <v>600BWSC 28KG</v>
          </cell>
        </row>
        <row r="559">
          <cell r="A559" t="str">
            <v>700BWSC 28KG</v>
          </cell>
        </row>
        <row r="560">
          <cell r="A560" t="str">
            <v>800BWSC 28KG</v>
          </cell>
        </row>
        <row r="561">
          <cell r="A561" t="str">
            <v>900BWSC 28KG</v>
          </cell>
        </row>
        <row r="562">
          <cell r="A562" t="str">
            <v>1000BWSC 28KG</v>
          </cell>
        </row>
        <row r="563">
          <cell r="A563" t="str">
            <v>1100BWSC 28KG</v>
          </cell>
        </row>
        <row r="564">
          <cell r="A564" t="str">
            <v>1200BWSC 28KG</v>
          </cell>
        </row>
        <row r="566">
          <cell r="A566" t="str">
            <v>250BWSC 30KG</v>
          </cell>
        </row>
        <row r="567">
          <cell r="A567" t="str">
            <v>300BWSC 30KG</v>
          </cell>
        </row>
        <row r="568">
          <cell r="A568" t="str">
            <v>350BWSC 30KG</v>
          </cell>
        </row>
        <row r="569">
          <cell r="A569" t="str">
            <v>400BWSC 30KG</v>
          </cell>
        </row>
        <row r="570">
          <cell r="A570" t="str">
            <v>450BWSC 30KG</v>
          </cell>
        </row>
        <row r="571">
          <cell r="A571" t="str">
            <v>500BWSC 30KG</v>
          </cell>
        </row>
        <row r="572">
          <cell r="A572" t="str">
            <v>600BWSC 30KG</v>
          </cell>
        </row>
        <row r="573">
          <cell r="A573" t="str">
            <v>700BWSC 30KG</v>
          </cell>
        </row>
        <row r="574">
          <cell r="A574" t="str">
            <v>800BWSC 30KG</v>
          </cell>
        </row>
        <row r="575">
          <cell r="A575" t="str">
            <v>900BWSC 30KG</v>
          </cell>
        </row>
        <row r="576">
          <cell r="A576" t="str">
            <v>1000BWSC 30KG</v>
          </cell>
        </row>
        <row r="577">
          <cell r="A577" t="str">
            <v>1100BWSC 30KG</v>
          </cell>
        </row>
        <row r="578">
          <cell r="A578" t="str">
            <v>1200BWSC 30KG</v>
          </cell>
        </row>
        <row r="580">
          <cell r="A580" t="str">
            <v>300GRP 3BAR</v>
          </cell>
        </row>
        <row r="581">
          <cell r="A581" t="str">
            <v>350GRP 3BAR</v>
          </cell>
        </row>
        <row r="582">
          <cell r="A582" t="str">
            <v>400GRP 3BAR</v>
          </cell>
        </row>
        <row r="583">
          <cell r="A583" t="str">
            <v>450GRP 3BAR</v>
          </cell>
        </row>
        <row r="584">
          <cell r="A584" t="str">
            <v>500GRP 3BAR</v>
          </cell>
        </row>
        <row r="585">
          <cell r="A585" t="str">
            <v>600GRP 3BAR</v>
          </cell>
        </row>
        <row r="586">
          <cell r="A586" t="str">
            <v>700GRP 3BAR</v>
          </cell>
        </row>
        <row r="587">
          <cell r="A587" t="str">
            <v>800GRP 3BAR</v>
          </cell>
        </row>
        <row r="588">
          <cell r="A588" t="str">
            <v>900GRP 3BAR</v>
          </cell>
        </row>
        <row r="589">
          <cell r="A589" t="str">
            <v>1000GRP 3BAR</v>
          </cell>
        </row>
        <row r="591">
          <cell r="A591" t="str">
            <v>300GRP 6BAR</v>
          </cell>
        </row>
        <row r="592">
          <cell r="A592" t="str">
            <v>350GRP 6BAR</v>
          </cell>
        </row>
        <row r="593">
          <cell r="A593" t="str">
            <v>400GRP 6BAR</v>
          </cell>
        </row>
        <row r="594">
          <cell r="A594" t="str">
            <v>450GRP 6BAR</v>
          </cell>
        </row>
        <row r="595">
          <cell r="A595" t="str">
            <v>500GRP 6BAR</v>
          </cell>
        </row>
        <row r="596">
          <cell r="A596" t="str">
            <v>600GRP 6BAR</v>
          </cell>
        </row>
        <row r="597">
          <cell r="A597" t="str">
            <v>700GRP 6BAR</v>
          </cell>
        </row>
        <row r="598">
          <cell r="A598" t="str">
            <v>800GRP 6BAR</v>
          </cell>
        </row>
        <row r="599">
          <cell r="A599" t="str">
            <v>900GRP 6BAR</v>
          </cell>
        </row>
        <row r="600">
          <cell r="A600" t="str">
            <v>1000GRP 6BAR</v>
          </cell>
        </row>
        <row r="602">
          <cell r="A602" t="str">
            <v>300GRP 9BAR</v>
          </cell>
        </row>
        <row r="603">
          <cell r="A603" t="str">
            <v>350GRP 9BAR</v>
          </cell>
        </row>
        <row r="604">
          <cell r="A604" t="str">
            <v>400GRP 9BAR</v>
          </cell>
        </row>
        <row r="605">
          <cell r="A605" t="str">
            <v>450GRP 9BAR</v>
          </cell>
        </row>
        <row r="606">
          <cell r="A606" t="str">
            <v>500GRP 9BAR</v>
          </cell>
        </row>
        <row r="607">
          <cell r="A607" t="str">
            <v>600GRP 9BAR</v>
          </cell>
        </row>
        <row r="608">
          <cell r="A608" t="str">
            <v>700GRP 9BAR</v>
          </cell>
        </row>
        <row r="609">
          <cell r="A609" t="str">
            <v>800GRP 9BAR</v>
          </cell>
        </row>
        <row r="610">
          <cell r="A610" t="str">
            <v>900GRP 9BAR</v>
          </cell>
        </row>
        <row r="611">
          <cell r="A611" t="str">
            <v>1000GRP 9BAR</v>
          </cell>
        </row>
        <row r="613">
          <cell r="A613" t="str">
            <v>300GRP 12BAR</v>
          </cell>
        </row>
        <row r="614">
          <cell r="A614" t="str">
            <v>350GRP 12BAR</v>
          </cell>
        </row>
        <row r="615">
          <cell r="A615" t="str">
            <v>400GRP 12BAR</v>
          </cell>
        </row>
        <row r="616">
          <cell r="A616" t="str">
            <v>450GRP 12BAR</v>
          </cell>
        </row>
        <row r="617">
          <cell r="A617" t="str">
            <v>500GRP 12BAR</v>
          </cell>
        </row>
        <row r="618">
          <cell r="A618" t="str">
            <v>600GRP 12BAR</v>
          </cell>
        </row>
        <row r="619">
          <cell r="A619" t="str">
            <v>700GRP 12BAR</v>
          </cell>
        </row>
        <row r="620">
          <cell r="A620" t="str">
            <v>800GRP 12BAR</v>
          </cell>
        </row>
        <row r="621">
          <cell r="A621" t="str">
            <v>900GRP 12BAR</v>
          </cell>
        </row>
        <row r="622">
          <cell r="A622" t="str">
            <v>1000GRP 12BAR</v>
          </cell>
        </row>
        <row r="624">
          <cell r="A624" t="str">
            <v>300GRP 15BAR</v>
          </cell>
        </row>
        <row r="625">
          <cell r="A625" t="str">
            <v>350GRP 15BAR</v>
          </cell>
        </row>
        <row r="626">
          <cell r="A626" t="str">
            <v>400GRP 15BAR</v>
          </cell>
        </row>
        <row r="627">
          <cell r="A627" t="str">
            <v>450GRP 15BAR</v>
          </cell>
        </row>
        <row r="628">
          <cell r="A628" t="str">
            <v>500GRP 15BAR</v>
          </cell>
        </row>
        <row r="629">
          <cell r="A629" t="str">
            <v>600GRP 15BAR</v>
          </cell>
        </row>
        <row r="630">
          <cell r="A630" t="str">
            <v>700GRP 15BAR</v>
          </cell>
        </row>
        <row r="631">
          <cell r="A631" t="str">
            <v>800GRP 15BAR</v>
          </cell>
        </row>
        <row r="632">
          <cell r="A632" t="str">
            <v>900GRP 15BAR</v>
          </cell>
        </row>
        <row r="633">
          <cell r="A633" t="str">
            <v>1000GRP 15BAR</v>
          </cell>
        </row>
        <row r="635">
          <cell r="A635" t="str">
            <v>80 MS 5</v>
          </cell>
        </row>
        <row r="636">
          <cell r="A636" t="str">
            <v>100 MS 5</v>
          </cell>
        </row>
        <row r="637">
          <cell r="A637" t="str">
            <v>125 MS 5</v>
          </cell>
        </row>
        <row r="638">
          <cell r="A638" t="str">
            <v>150 MS 5</v>
          </cell>
        </row>
        <row r="639">
          <cell r="A639" t="str">
            <v>200 MS 5</v>
          </cell>
        </row>
        <row r="640">
          <cell r="A640" t="str">
            <v>250 MS 5</v>
          </cell>
        </row>
        <row r="641">
          <cell r="A641" t="str">
            <v>300 MS 5</v>
          </cell>
        </row>
        <row r="642">
          <cell r="A642" t="str">
            <v>350 MS 5</v>
          </cell>
        </row>
        <row r="643">
          <cell r="A643" t="str">
            <v>400 MS 5</v>
          </cell>
        </row>
        <row r="644">
          <cell r="A644" t="str">
            <v>450 MS 5</v>
          </cell>
        </row>
        <row r="645">
          <cell r="A645" t="str">
            <v>500 MS 5</v>
          </cell>
        </row>
        <row r="646">
          <cell r="A646" t="str">
            <v>600 MS 5</v>
          </cell>
        </row>
        <row r="647">
          <cell r="A647" t="str">
            <v>700 MS 5</v>
          </cell>
        </row>
        <row r="648">
          <cell r="A648" t="str">
            <v>800 MS 5</v>
          </cell>
        </row>
        <row r="649">
          <cell r="A649" t="str">
            <v>900 MS 5</v>
          </cell>
        </row>
        <row r="650">
          <cell r="A650" t="str">
            <v>1000 MS 5</v>
          </cell>
        </row>
        <row r="652">
          <cell r="A652" t="str">
            <v>80 MS 6</v>
          </cell>
        </row>
        <row r="653">
          <cell r="A653" t="str">
            <v>100 MS 6</v>
          </cell>
        </row>
        <row r="654">
          <cell r="A654" t="str">
            <v>125 MS 6</v>
          </cell>
        </row>
        <row r="655">
          <cell r="A655" t="str">
            <v>150 MS 6</v>
          </cell>
        </row>
        <row r="656">
          <cell r="A656" t="str">
            <v>200 MS 6</v>
          </cell>
        </row>
        <row r="657">
          <cell r="A657" t="str">
            <v>250 MS 6</v>
          </cell>
        </row>
        <row r="658">
          <cell r="A658" t="str">
            <v>300 MS 6</v>
          </cell>
        </row>
        <row r="659">
          <cell r="A659" t="str">
            <v>350 MS 6</v>
          </cell>
        </row>
        <row r="660">
          <cell r="A660" t="str">
            <v>400 MS 6</v>
          </cell>
        </row>
        <row r="661">
          <cell r="A661" t="str">
            <v>450 MS 6</v>
          </cell>
        </row>
        <row r="662">
          <cell r="A662" t="str">
            <v>500 MS 6</v>
          </cell>
        </row>
        <row r="663">
          <cell r="A663" t="str">
            <v>600 MS 6</v>
          </cell>
        </row>
        <row r="664">
          <cell r="A664" t="str">
            <v>700 MS 6</v>
          </cell>
        </row>
        <row r="665">
          <cell r="A665" t="str">
            <v>800 MS 6</v>
          </cell>
        </row>
        <row r="666">
          <cell r="A666" t="str">
            <v>900 MS 6</v>
          </cell>
        </row>
        <row r="667">
          <cell r="A667" t="str">
            <v>1000 MS 6</v>
          </cell>
        </row>
        <row r="669">
          <cell r="A669" t="str">
            <v>80 MS 8</v>
          </cell>
        </row>
        <row r="670">
          <cell r="A670" t="str">
            <v>100 MS 8</v>
          </cell>
        </row>
        <row r="671">
          <cell r="A671" t="str">
            <v>125 MS 8</v>
          </cell>
        </row>
        <row r="672">
          <cell r="A672" t="str">
            <v>150 MS 8</v>
          </cell>
        </row>
        <row r="673">
          <cell r="A673" t="str">
            <v>200 MS 8</v>
          </cell>
        </row>
        <row r="674">
          <cell r="A674" t="str">
            <v>250 MS 8</v>
          </cell>
        </row>
        <row r="675">
          <cell r="A675" t="str">
            <v>300 MS 8</v>
          </cell>
        </row>
        <row r="676">
          <cell r="A676" t="str">
            <v>350 MS 8</v>
          </cell>
        </row>
        <row r="677">
          <cell r="A677" t="str">
            <v>400 MS 8</v>
          </cell>
        </row>
        <row r="678">
          <cell r="A678" t="str">
            <v>450 MS 8</v>
          </cell>
        </row>
        <row r="679">
          <cell r="A679" t="str">
            <v>500 MS 8</v>
          </cell>
        </row>
        <row r="680">
          <cell r="A680" t="str">
            <v>600 MS 8</v>
          </cell>
        </row>
        <row r="681">
          <cell r="A681" t="str">
            <v>700 MS 8</v>
          </cell>
        </row>
        <row r="682">
          <cell r="A682" t="str">
            <v>800 MS 8</v>
          </cell>
        </row>
        <row r="683">
          <cell r="A683" t="str">
            <v>900 MS 8</v>
          </cell>
        </row>
        <row r="684">
          <cell r="A684" t="str">
            <v>1000 MS 8</v>
          </cell>
        </row>
        <row r="686">
          <cell r="A686" t="str">
            <v>80 MS 10</v>
          </cell>
        </row>
        <row r="687">
          <cell r="A687" t="str">
            <v>100 MS 10</v>
          </cell>
        </row>
        <row r="688">
          <cell r="A688" t="str">
            <v>125 MS 10</v>
          </cell>
        </row>
        <row r="689">
          <cell r="A689" t="str">
            <v>150 MS 10</v>
          </cell>
        </row>
        <row r="690">
          <cell r="A690" t="str">
            <v>200 MS 10</v>
          </cell>
        </row>
        <row r="691">
          <cell r="A691" t="str">
            <v>250 MS 10</v>
          </cell>
        </row>
        <row r="692">
          <cell r="A692" t="str">
            <v>300 MS 10</v>
          </cell>
        </row>
        <row r="693">
          <cell r="A693" t="str">
            <v>350 MS 10</v>
          </cell>
        </row>
        <row r="694">
          <cell r="A694" t="str">
            <v>400 MS 10</v>
          </cell>
        </row>
        <row r="695">
          <cell r="A695" t="str">
            <v>450 MS 10</v>
          </cell>
        </row>
        <row r="696">
          <cell r="A696" t="str">
            <v>500 MS 10</v>
          </cell>
        </row>
        <row r="697">
          <cell r="A697" t="str">
            <v>600 MS 10</v>
          </cell>
        </row>
        <row r="698">
          <cell r="A698" t="str">
            <v>700 MS 10</v>
          </cell>
        </row>
        <row r="699">
          <cell r="A699" t="str">
            <v>800 MS 10</v>
          </cell>
        </row>
        <row r="700">
          <cell r="A700" t="str">
            <v>900 MS 10</v>
          </cell>
        </row>
        <row r="701">
          <cell r="A701" t="str">
            <v>1000 MS 10</v>
          </cell>
        </row>
      </sheetData>
      <sheetData sheetId="44"/>
      <sheetData sheetId="45"/>
      <sheetData sheetId="46">
        <row r="23">
          <cell r="A23" t="str">
            <v>80 RCC S/S NP2 CLASS</v>
          </cell>
        </row>
        <row r="24">
          <cell r="A24" t="str">
            <v>100 RCC S/S NP2 CLASS</v>
          </cell>
        </row>
        <row r="25">
          <cell r="A25" t="str">
            <v>150 RCC S/S NP2 CLASS</v>
          </cell>
        </row>
        <row r="26">
          <cell r="A26" t="str">
            <v>200 RCC S/S NP2 CLASS</v>
          </cell>
        </row>
        <row r="27">
          <cell r="A27" t="str">
            <v>225 RCC S/S NP2 CLASS</v>
          </cell>
        </row>
        <row r="28">
          <cell r="A28" t="str">
            <v>250 RCC S/S NP2 CLASS</v>
          </cell>
        </row>
        <row r="29">
          <cell r="A29" t="str">
            <v>300 RCC S/S NP2 CLASS</v>
          </cell>
        </row>
        <row r="30">
          <cell r="A30" t="str">
            <v>350 RCC S/S NP2 CLASS</v>
          </cell>
        </row>
        <row r="31">
          <cell r="A31" t="str">
            <v>400 RCC S/S NP2 CLASS</v>
          </cell>
        </row>
        <row r="32">
          <cell r="A32" t="str">
            <v>450 RCC S/S NP2 CLASS</v>
          </cell>
        </row>
        <row r="33">
          <cell r="A33" t="str">
            <v>500 RCC S/S NP2 CLASS</v>
          </cell>
        </row>
        <row r="34">
          <cell r="A34" t="str">
            <v>600 RCC S/S NP2 CLASS</v>
          </cell>
        </row>
        <row r="35">
          <cell r="A35" t="str">
            <v>700 RCC S/S NP2 CLASS</v>
          </cell>
        </row>
        <row r="36">
          <cell r="A36" t="str">
            <v>800 RCC S/S NP2 CLASS</v>
          </cell>
        </row>
        <row r="37">
          <cell r="A37" t="str">
            <v>900 RCC S/S NP2 CLASS</v>
          </cell>
        </row>
        <row r="38">
          <cell r="A38" t="str">
            <v>1000 RCC S/S NP2 CLASS</v>
          </cell>
        </row>
        <row r="39">
          <cell r="A39" t="str">
            <v>1100 RCC S/S NP2 CLASS</v>
          </cell>
        </row>
        <row r="40">
          <cell r="A40" t="str">
            <v>1200 RCC S/S NP2 CLASS</v>
          </cell>
        </row>
        <row r="41">
          <cell r="A41" t="str">
            <v>1400 RCC S/S NP2 CLASS</v>
          </cell>
        </row>
        <row r="42">
          <cell r="A42" t="str">
            <v>1600 RCC S/S NP2 CLASS</v>
          </cell>
        </row>
        <row r="43">
          <cell r="A43" t="str">
            <v>1800 RCC S/S NP2 CLASS</v>
          </cell>
        </row>
        <row r="44">
          <cell r="A44" t="str">
            <v>80 RCC S/S NP3 CLASS</v>
          </cell>
        </row>
        <row r="45">
          <cell r="A45" t="str">
            <v>150 RCC S/S NP3 CLASS</v>
          </cell>
        </row>
        <row r="46">
          <cell r="A46" t="str">
            <v>200 RCC S/S NP3 CLASS</v>
          </cell>
        </row>
        <row r="47">
          <cell r="A47" t="str">
            <v>225 RCC S/S NP3 CLASS</v>
          </cell>
        </row>
        <row r="48">
          <cell r="A48" t="str">
            <v>250 RCC S/S NP3 CLASS</v>
          </cell>
        </row>
        <row r="49">
          <cell r="A49" t="str">
            <v>300 RCC S/S NP3 CLASS</v>
          </cell>
        </row>
        <row r="50">
          <cell r="A50" t="str">
            <v>350 RCC S/S NP3 CLASS</v>
          </cell>
        </row>
        <row r="51">
          <cell r="A51" t="str">
            <v>400 RCC S/S NP3 CLASS</v>
          </cell>
        </row>
        <row r="52">
          <cell r="A52" t="str">
            <v>450 RCC S/S NP3 CLASS</v>
          </cell>
        </row>
        <row r="53">
          <cell r="A53" t="str">
            <v>500 RCC S/S NP3 CLASS</v>
          </cell>
        </row>
        <row r="54">
          <cell r="A54" t="str">
            <v>600 RCC S/S NP3 CLASS</v>
          </cell>
        </row>
        <row r="55">
          <cell r="A55" t="str">
            <v>700 RCC S/S NP3 CLASS</v>
          </cell>
        </row>
        <row r="56">
          <cell r="A56" t="str">
            <v>800 RCC S/S NP3 CLASS</v>
          </cell>
        </row>
        <row r="57">
          <cell r="A57" t="str">
            <v>900 RCC S/S NP3 CLASS</v>
          </cell>
        </row>
        <row r="58">
          <cell r="A58" t="str">
            <v>1000 RCC S/S NP3 CLASS</v>
          </cell>
        </row>
        <row r="59">
          <cell r="A59" t="str">
            <v>1100 RCC S/S NP3 CLASS</v>
          </cell>
        </row>
        <row r="60">
          <cell r="A60" t="str">
            <v>1200 RCC S/S NP3 CLASS</v>
          </cell>
        </row>
        <row r="61">
          <cell r="A61" t="str">
            <v>1400 RCC S/S NP3 CLASS</v>
          </cell>
        </row>
        <row r="62">
          <cell r="A62" t="str">
            <v>1600 RCC S/S NP3 CLASS</v>
          </cell>
        </row>
        <row r="63">
          <cell r="A63" t="str">
            <v>1800 RCC S/S NP3 CLASS</v>
          </cell>
        </row>
        <row r="64">
          <cell r="A64" t="str">
            <v>80 RCC S/S NP4 CLASS</v>
          </cell>
        </row>
        <row r="65">
          <cell r="A65" t="str">
            <v>150 RCC S/S NP4 CLASS</v>
          </cell>
        </row>
        <row r="66">
          <cell r="A66" t="str">
            <v>200 RCC S/S NP4 CLASS</v>
          </cell>
        </row>
        <row r="67">
          <cell r="A67" t="str">
            <v>225 RCC S/S NP4 CLASS</v>
          </cell>
        </row>
        <row r="68">
          <cell r="A68" t="str">
            <v>250 RCC S/S NP4 CLASS</v>
          </cell>
        </row>
        <row r="69">
          <cell r="A69" t="str">
            <v>300 RCC S/S NP4 CLASS</v>
          </cell>
        </row>
        <row r="70">
          <cell r="A70" t="str">
            <v>350 RCC S/S NP4 CLASS</v>
          </cell>
        </row>
        <row r="71">
          <cell r="A71" t="str">
            <v>400 RCC S/S NP4 CLASS</v>
          </cell>
        </row>
        <row r="72">
          <cell r="A72" t="str">
            <v>450 RCC S/S NP4 CLASS</v>
          </cell>
        </row>
        <row r="73">
          <cell r="A73" t="str">
            <v>500 RCC S/S NP4 CLASS</v>
          </cell>
        </row>
        <row r="74">
          <cell r="A74" t="str">
            <v>600 RCC S/S NP4 CLASS</v>
          </cell>
        </row>
        <row r="75">
          <cell r="A75" t="str">
            <v>700 RCC S/S NP4 CLASS</v>
          </cell>
        </row>
        <row r="76">
          <cell r="A76" t="str">
            <v>800 RCC S/S NP4 CLASS</v>
          </cell>
        </row>
        <row r="77">
          <cell r="A77" t="str">
            <v>900 RCC S/S NP4 CLASS</v>
          </cell>
        </row>
        <row r="78">
          <cell r="A78" t="str">
            <v>1000 RCC S/S NP4 CLASS</v>
          </cell>
        </row>
        <row r="79">
          <cell r="A79" t="str">
            <v>1100 RCC S/S NP4 CLASS</v>
          </cell>
        </row>
        <row r="80">
          <cell r="A80" t="str">
            <v>1200 RCC S/S NP4 CLASS</v>
          </cell>
        </row>
        <row r="81">
          <cell r="A81" t="str">
            <v>1400 RCC S/S NP4 CLASS</v>
          </cell>
        </row>
        <row r="82">
          <cell r="A82" t="str">
            <v>1600 RCC S/S NP4 CLASS</v>
          </cell>
        </row>
        <row r="83">
          <cell r="A83" t="str">
            <v>1800 RCC S/S NP4 CLASS</v>
          </cell>
        </row>
      </sheetData>
      <sheetData sheetId="47">
        <row r="24">
          <cell r="A24" t="str">
            <v>80 RCC S/S P1 CLASS</v>
          </cell>
        </row>
        <row r="25">
          <cell r="A25" t="str">
            <v>100 RCC S/S P1 CLASS</v>
          </cell>
        </row>
        <row r="26">
          <cell r="A26" t="str">
            <v>150 RCC S/S P1 CLASS</v>
          </cell>
        </row>
        <row r="27">
          <cell r="A27" t="str">
            <v>200 RCC S/S P1 CLASS</v>
          </cell>
        </row>
        <row r="28">
          <cell r="A28" t="str">
            <v>225 RCC S/S P1 CLASS</v>
          </cell>
        </row>
        <row r="29">
          <cell r="A29" t="str">
            <v>250 RCC S/S P1 CLASS</v>
          </cell>
        </row>
        <row r="30">
          <cell r="A30" t="str">
            <v>300 RCC S/S P1 CLASS</v>
          </cell>
        </row>
        <row r="31">
          <cell r="A31" t="str">
            <v>350 RCC S/S P1 CLASS</v>
          </cell>
        </row>
        <row r="32">
          <cell r="A32" t="str">
            <v>400 RCC S/S P1 CLASS</v>
          </cell>
        </row>
        <row r="33">
          <cell r="A33" t="str">
            <v>450 RCC S/S P1 CLASS</v>
          </cell>
        </row>
        <row r="34">
          <cell r="A34" t="str">
            <v>500 RCC S/S P1 CLASS</v>
          </cell>
        </row>
        <row r="35">
          <cell r="A35" t="str">
            <v>600 RCC S/S P1 CLASS</v>
          </cell>
        </row>
        <row r="36">
          <cell r="A36" t="str">
            <v>700 RCC S/S P1 CLASS</v>
          </cell>
        </row>
        <row r="37">
          <cell r="A37" t="str">
            <v>800 RCC S/S P1 CLASS</v>
          </cell>
        </row>
        <row r="38">
          <cell r="A38" t="str">
            <v>900 RCC S/S P1 CLASS</v>
          </cell>
        </row>
        <row r="39">
          <cell r="A39" t="str">
            <v>1000 RCC S/S P1 CLASS</v>
          </cell>
        </row>
        <row r="40">
          <cell r="A40" t="str">
            <v>1100 RCC S/S P1 CLASS</v>
          </cell>
        </row>
        <row r="41">
          <cell r="A41" t="str">
            <v>1200 RCC S/S P1 CLASS</v>
          </cell>
        </row>
        <row r="42">
          <cell r="A42" t="str">
            <v>80 RCC S/S P2 CLASS</v>
          </cell>
        </row>
        <row r="43">
          <cell r="A43" t="str">
            <v>100 RCC S/S P2 CLASS</v>
          </cell>
        </row>
        <row r="44">
          <cell r="A44" t="str">
            <v>150 RCC S/S P2 CLASS</v>
          </cell>
        </row>
        <row r="45">
          <cell r="A45" t="str">
            <v>200 RCC S/S P2 CLASS</v>
          </cell>
        </row>
        <row r="46">
          <cell r="A46" t="str">
            <v>225 RCC S/S P2 CLASS</v>
          </cell>
        </row>
        <row r="47">
          <cell r="A47" t="str">
            <v>250 RCC S/S P2 CLASS</v>
          </cell>
        </row>
        <row r="48">
          <cell r="A48" t="str">
            <v>300 RCC S/S P2 CLASS</v>
          </cell>
        </row>
        <row r="49">
          <cell r="A49" t="str">
            <v>350 RCC S/S P2 CLASS</v>
          </cell>
        </row>
        <row r="50">
          <cell r="A50" t="str">
            <v>400 RCC S/S P2 CLASS</v>
          </cell>
        </row>
        <row r="51">
          <cell r="A51" t="str">
            <v>450 RCC S/S P2 CLASS</v>
          </cell>
        </row>
        <row r="52">
          <cell r="A52" t="str">
            <v>500 RCC S/S P2 CLASS</v>
          </cell>
        </row>
        <row r="53">
          <cell r="A53" t="str">
            <v>600 RCC S/S P2 CLASS</v>
          </cell>
        </row>
        <row r="54">
          <cell r="A54" t="str">
            <v>700 RCC S/S P2 CLASS</v>
          </cell>
        </row>
        <row r="55">
          <cell r="A55" t="str">
            <v>800 RCC S/S P2 CLASS</v>
          </cell>
        </row>
        <row r="56">
          <cell r="A56" t="str">
            <v>900 RCC S/S P2 CLASS</v>
          </cell>
        </row>
        <row r="57">
          <cell r="A57" t="str">
            <v>1000 RCC S/S P2 CLASS</v>
          </cell>
        </row>
        <row r="58">
          <cell r="A58" t="str">
            <v>1100 RCC S/S P2 CLASS</v>
          </cell>
        </row>
        <row r="59">
          <cell r="A59" t="str">
            <v>1200 RCC S/S P2 CLASS</v>
          </cell>
        </row>
        <row r="60">
          <cell r="A60" t="str">
            <v>80 RCC S/S P3 CLASS</v>
          </cell>
        </row>
        <row r="61">
          <cell r="A61" t="str">
            <v>100 RCC S/S P3 CLASS</v>
          </cell>
        </row>
        <row r="62">
          <cell r="A62" t="str">
            <v>150 RCC S/S P3 CLASS</v>
          </cell>
        </row>
        <row r="63">
          <cell r="A63" t="str">
            <v>200 RCC S/S P3 CLASS</v>
          </cell>
        </row>
        <row r="64">
          <cell r="A64" t="str">
            <v>225 RCC S/S P3 CLASS</v>
          </cell>
        </row>
        <row r="65">
          <cell r="A65" t="str">
            <v>250 RCC S/S P3 CLASS</v>
          </cell>
        </row>
        <row r="66">
          <cell r="A66" t="str">
            <v>300 RCC S/S P3 CLASS</v>
          </cell>
        </row>
        <row r="67">
          <cell r="A67" t="str">
            <v>350 RCC S/S P3 CLASS</v>
          </cell>
        </row>
        <row r="68">
          <cell r="A68" t="str">
            <v>400 RCC S/S P3 CLASS</v>
          </cell>
        </row>
        <row r="69">
          <cell r="A69" t="str">
            <v>450 RCC S/S P3 CLASS</v>
          </cell>
        </row>
        <row r="70">
          <cell r="A70" t="str">
            <v>500 RCC S/S P3 CLASS</v>
          </cell>
        </row>
        <row r="71">
          <cell r="A71" t="str">
            <v>600 RCC S/S P3 CLASS</v>
          </cell>
        </row>
        <row r="72">
          <cell r="A72" t="str">
            <v>700 RCC S/S P3 CLASS</v>
          </cell>
        </row>
        <row r="73">
          <cell r="A73" t="str">
            <v>800 RCC S/S P3 CLASS</v>
          </cell>
        </row>
        <row r="74">
          <cell r="A74" t="str">
            <v>900 RCC S/S P3 CLASS</v>
          </cell>
        </row>
        <row r="75">
          <cell r="A75" t="str">
            <v>1000 RCC S/S P3 CLASS</v>
          </cell>
        </row>
        <row r="76">
          <cell r="A76" t="str">
            <v>1100 RCC S/S P3 CLASS</v>
          </cell>
        </row>
        <row r="77">
          <cell r="A77" t="str">
            <v>1200 RCC S/S P3 CLASS</v>
          </cell>
        </row>
      </sheetData>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row r="16">
          <cell r="G16">
            <v>76.63</v>
          </cell>
        </row>
      </sheetData>
      <sheetData sheetId="74"/>
      <sheetData sheetId="75">
        <row r="4">
          <cell r="A4">
            <v>80</v>
          </cell>
        </row>
      </sheetData>
      <sheetData sheetId="76">
        <row r="26">
          <cell r="B26">
            <v>80</v>
          </cell>
        </row>
      </sheetData>
      <sheetData sheetId="77"/>
      <sheetData sheetId="78"/>
      <sheetData sheetId="79"/>
      <sheetData sheetId="80"/>
      <sheetData sheetId="81"/>
      <sheetData sheetId="82">
        <row r="152">
          <cell r="D152">
            <v>1543</v>
          </cell>
        </row>
      </sheetData>
      <sheetData sheetId="83"/>
      <sheetData sheetId="84">
        <row r="7">
          <cell r="C7">
            <v>93</v>
          </cell>
        </row>
      </sheetData>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ow r="1">
          <cell r="DS1" t="str">
            <v>Manual means : Idle hire charges of trucks not added</v>
          </cell>
          <cell r="EI1" t="str">
            <v>Unsupported height : 3.66m : steel scaffolding</v>
          </cell>
          <cell r="GV1" t="str">
            <v>cement_concrete</v>
          </cell>
        </row>
        <row r="2">
          <cell r="DS2" t="str">
            <v>Manual means : Idle hire charges of trucks added</v>
          </cell>
          <cell r="DU2" t="str">
            <v>Between Basement &amp; Ist Floor</v>
          </cell>
          <cell r="DZ2" t="str">
            <v>Ist Floor</v>
          </cell>
          <cell r="EE2" t="str">
            <v>Between Basement &amp; Ist Floor</v>
          </cell>
          <cell r="EI2" t="str">
            <v>Unsupported height : 4.27m : steel scaffolding</v>
          </cell>
          <cell r="GV2" t="str">
            <v>Cost of Plain CC M20-Nominal Mix with 20mm HBG metalwith Hand mixing</v>
          </cell>
          <cell r="HL2" t="str">
            <v>Cement plastering (1:3) 12mm - Between Basement &amp; Ist Floor</v>
          </cell>
        </row>
        <row r="3">
          <cell r="DS3" t="str">
            <v>Machine means : Idle hire charges of trucks added</v>
          </cell>
          <cell r="DU3" t="str">
            <v>Between Ist &amp; IInd Floor</v>
          </cell>
          <cell r="DZ3" t="str">
            <v>IInd Floor</v>
          </cell>
          <cell r="EE3" t="str">
            <v>Between Ist &amp; IInd Floor</v>
          </cell>
          <cell r="EI3" t="str">
            <v>Unsupported height :4.88m : steel scaffolding</v>
          </cell>
          <cell r="GV3" t="str">
            <v>Cost of Plain CC M10-Nominal Mix with 40mm HBG metal using concrete mixer</v>
          </cell>
          <cell r="HC3" t="str">
            <v>Cost of Plain CC M20-Nominal Mix with 20mm HBG metalwith Hand mixing</v>
          </cell>
          <cell r="HL3" t="str">
            <v>Cement plastering (1:4) 12mm - Between Basement &amp; Ist Floor</v>
          </cell>
        </row>
        <row r="4">
          <cell r="DF4" t="str">
            <v>50 mts</v>
          </cell>
          <cell r="DO4" t="str">
            <v>0.00-3.00</v>
          </cell>
          <cell r="DU4" t="str">
            <v>Between IInd &amp; IIIrd Floor</v>
          </cell>
          <cell r="DZ4" t="str">
            <v>IIIrd Floor</v>
          </cell>
          <cell r="EE4" t="str">
            <v>Between IInd &amp; IIIrd Floor</v>
          </cell>
          <cell r="EI4" t="str">
            <v>Unsupported height :5.49m : steel scaffolding</v>
          </cell>
          <cell r="GV4" t="str">
            <v xml:space="preserve">Cost of PCC Grade M15 - Nominal mix 1:2.5:5 (Hand mixing) with 40mm HBG Graded metal </v>
          </cell>
          <cell r="HC4" t="str">
            <v>Cost of Plain CC M10-Nominal Mix with 40mm HBG metal using concrete mixer</v>
          </cell>
          <cell r="HL4" t="str">
            <v>Cement plastering (1:5) 12mm - Between Basement &amp; Ist Floor</v>
          </cell>
        </row>
        <row r="5">
          <cell r="DF5" t="str">
            <v>100 mts</v>
          </cell>
          <cell r="DO5" t="str">
            <v>3.00-4.00</v>
          </cell>
          <cell r="DU5" t="str">
            <v>Between IIIrd &amp; IVrth Floor</v>
          </cell>
          <cell r="DZ5" t="str">
            <v>IVrth Floor</v>
          </cell>
          <cell r="EE5" t="str">
            <v>Between IIIrd &amp; IVrth Floor</v>
          </cell>
          <cell r="EI5" t="str">
            <v>Unsupported height :6.10m : steel scaffolding</v>
          </cell>
          <cell r="GV5" t="str">
            <v>Cost of CC(1:4:8) with 40mm HBG metal with Hand mixing</v>
          </cell>
          <cell r="HC5" t="str">
            <v xml:space="preserve">Cost of PCC Grade M15 - Nominal mix 1:2.5:5 (Hand mixing) with 40mm HBG Graded metal </v>
          </cell>
          <cell r="HL5" t="str">
            <v>Cement plastering (1:6) 12mm - Between Basement &amp; Ist Floor</v>
          </cell>
        </row>
        <row r="6">
          <cell r="DF6" t="str">
            <v>150 mts</v>
          </cell>
          <cell r="DO6" t="str">
            <v>4.00-5.00</v>
          </cell>
          <cell r="DU6" t="str">
            <v>Between IVth &amp; Vth Floor</v>
          </cell>
          <cell r="DZ6" t="str">
            <v>Vth Floor</v>
          </cell>
          <cell r="EE6" t="str">
            <v>Between IVth &amp; Vth Floor</v>
          </cell>
          <cell r="EI6" t="str">
            <v>Unsupported height :6.71m : steel scaffolding</v>
          </cell>
          <cell r="GV6" t="str">
            <v>Cost of CC(1:4:8) with 40mm HBG metal with Machine mixer</v>
          </cell>
          <cell r="HC6" t="str">
            <v>Cost of CC(1:4:8) with 40mm HBG metal with Hand mixing</v>
          </cell>
          <cell r="HL6" t="str">
            <v>Cement plastering (1:8) 12mm - Between Basement &amp; Ist Floor</v>
          </cell>
        </row>
        <row r="7">
          <cell r="DF7" t="str">
            <v>1 Km</v>
          </cell>
          <cell r="DO7" t="str">
            <v>5.00-6.00</v>
          </cell>
          <cell r="DU7" t="str">
            <v>Between Vth &amp; VIth Floor</v>
          </cell>
          <cell r="DZ7" t="str">
            <v>VIth Floor</v>
          </cell>
          <cell r="EE7" t="str">
            <v>Between Vth &amp; VIth Floor</v>
          </cell>
          <cell r="EI7" t="str">
            <v>Unsupported height : 7.32m : steel scaffolding</v>
          </cell>
          <cell r="GV7" t="str">
            <v>Cost of CC(1:5:10) with 40mm HBG metal with Hand mixing</v>
          </cell>
          <cell r="HC7" t="str">
            <v>Cost of CC(1:4:8) with 40mm HBG metal with Machine mixer</v>
          </cell>
          <cell r="HL7" t="str">
            <v>Cement plastering (1:4) 15mm - Between Basement &amp; Ist Floor</v>
          </cell>
        </row>
        <row r="8">
          <cell r="DF8" t="str">
            <v>2 Km</v>
          </cell>
          <cell r="DO8" t="str">
            <v>6.00-7.00</v>
          </cell>
          <cell r="DU8" t="str">
            <v>BetweenVIth &amp; VIIth Floor</v>
          </cell>
          <cell r="DZ8" t="str">
            <v>VIIth Floor</v>
          </cell>
          <cell r="EE8" t="str">
            <v>BetweenVIth &amp; VIIth Floor</v>
          </cell>
          <cell r="EI8" t="str">
            <v>Unsupported height : 3.66m : wooden scaffolding</v>
          </cell>
          <cell r="GV8" t="str">
            <v>Cost of CC(1:5:10) with 40mm HBG metal with machine mixing</v>
          </cell>
          <cell r="HC8" t="str">
            <v>Cost of CC(1:5:10) with 40mm HBG metal with Hand mixing</v>
          </cell>
          <cell r="HL8" t="str">
            <v>Cement plastering (1:3) 15mm - Between Basement &amp; Ist Floor</v>
          </cell>
        </row>
        <row r="9">
          <cell r="DF9" t="str">
            <v>3 Km</v>
          </cell>
          <cell r="DO9" t="str">
            <v>7.00-8.00</v>
          </cell>
          <cell r="DU9" t="str">
            <v>Between VIIth &amp; VIIIth Floor</v>
          </cell>
          <cell r="DZ9" t="str">
            <v>VIIIth Floor</v>
          </cell>
          <cell r="EE9" t="str">
            <v>Between VIIth &amp; VIIIth Floor</v>
          </cell>
          <cell r="GV9" t="str">
            <v>Cost of CC(1:6:10) with 40mm HBG metal with Hand mixing</v>
          </cell>
          <cell r="HC9" t="str">
            <v>Cost of CC(1:5:10) with 40mm HBG metal with machine mixing</v>
          </cell>
          <cell r="HL9" t="str">
            <v>Cement plastering (1:5) 15mm - Between Basement &amp; Ist Floor</v>
          </cell>
        </row>
        <row r="10">
          <cell r="DF10" t="str">
            <v>4 Km</v>
          </cell>
          <cell r="DO10" t="str">
            <v>8.00-9.00</v>
          </cell>
          <cell r="DU10" t="str">
            <v>Between VIIIth &amp; IXth Floor</v>
          </cell>
          <cell r="DZ10" t="str">
            <v>IXth Floor</v>
          </cell>
          <cell r="EE10" t="str">
            <v>Between VIIIth &amp; IXth Floor</v>
          </cell>
          <cell r="GV10" t="str">
            <v>Cost of CC(1:6:10) with 40mm HBG metal with machine mixing</v>
          </cell>
          <cell r="HC10" t="str">
            <v>Cost of CC(1:6:10) with 40mm HBG metal with Hand mixing</v>
          </cell>
          <cell r="HL10" t="str">
            <v>Cement plastering (1:6) 15mm - Between Basement &amp; Ist Floor</v>
          </cell>
        </row>
        <row r="11">
          <cell r="DF11" t="str">
            <v>5 Km</v>
          </cell>
          <cell r="DO11" t="str">
            <v>9.00-10.00</v>
          </cell>
          <cell r="GV11" t="str">
            <v>Cost of CC(1:3:6) with 40mm HBG metal with hand mixing</v>
          </cell>
          <cell r="HC11" t="str">
            <v>Cost of CC(1:6:10) with 40mm HBG metal with machine mixing</v>
          </cell>
          <cell r="HL11" t="str">
            <v>Cement plastering (1:8) 15mm - Between Basement &amp; Ist Floor</v>
          </cell>
        </row>
        <row r="12">
          <cell r="DF12" t="str">
            <v>6 Km</v>
          </cell>
          <cell r="DO12" t="str">
            <v>10.00-11.00</v>
          </cell>
          <cell r="GV12" t="str">
            <v>Cost of Plain CC M20 with 20mm HBG metal with machine mixing</v>
          </cell>
          <cell r="HC12" t="str">
            <v>Cost of CC(1:3:6) with 40mm HBG metal with hand mixing</v>
          </cell>
          <cell r="HL12" t="str">
            <v>Cement plastering (1:4) 20mm - Between Basement &amp; Ist Floor</v>
          </cell>
        </row>
        <row r="13">
          <cell r="DF13" t="str">
            <v>7 Km</v>
          </cell>
          <cell r="DO13" t="str">
            <v>11.00-12.00</v>
          </cell>
          <cell r="GV13" t="str">
            <v>Cost of Plain CC M15 with 40mm HBG Graded metal with machine mixing</v>
          </cell>
          <cell r="HC13" t="str">
            <v>Cost of Plain CC M20 with 20mm HBG metal with machine mixing</v>
          </cell>
          <cell r="HL13" t="str">
            <v>Cement plastering (1:3) 20mm - Between Basement &amp; Ist Floor</v>
          </cell>
        </row>
        <row r="14">
          <cell r="DF14" t="str">
            <v>8 Km</v>
          </cell>
          <cell r="DO14" t="str">
            <v>12.00-13.00</v>
          </cell>
          <cell r="HC14" t="str">
            <v>Cost of Plain CC M15 with 40mm HBG Graded metal with machine mixing</v>
          </cell>
          <cell r="HL14" t="str">
            <v>Cement plastering (1:5) 20mm - Between Basement &amp; Ist Floor</v>
          </cell>
        </row>
        <row r="15">
          <cell r="DF15" t="str">
            <v>9 Km</v>
          </cell>
          <cell r="DO15" t="str">
            <v>13.00-14.00</v>
          </cell>
          <cell r="HC15" t="str">
            <v>Cost of R.C.C. M-20 Nominal Mix  for Foundations, Plinth, Pedestals (Below Plinth)</v>
          </cell>
          <cell r="HL15" t="str">
            <v>Cement plastering (1:6) 20mm - Between Basement &amp; Ist Floor</v>
          </cell>
        </row>
        <row r="16">
          <cell r="DF16" t="str">
            <v>10 Km</v>
          </cell>
          <cell r="DO16" t="str">
            <v>14.00-15.00</v>
          </cell>
          <cell r="HC16" t="str">
            <v>Cost of R.C.C. M-20 Nominal Mix  for Columns, Lintels, Water tanks, RCC Walls in Buildings</v>
          </cell>
          <cell r="HL16" t="str">
            <v>Cement plastering (1:8) 20mm - Between Basement &amp; Ist Floor</v>
          </cell>
        </row>
        <row r="17">
          <cell r="DF17" t="str">
            <v>11 Km</v>
          </cell>
          <cell r="DO17" t="str">
            <v>15.00-16.00</v>
          </cell>
          <cell r="HC17" t="str">
            <v>Cost of R.C.C. M-20 Nominal Mix  for RCC Slabs,Beams</v>
          </cell>
          <cell r="HL17" t="str">
            <v>Cement plastering (1:1) 12mm-To the Ground Floor</v>
          </cell>
        </row>
        <row r="18">
          <cell r="DF18" t="str">
            <v>12 Km</v>
          </cell>
          <cell r="DO18" t="str">
            <v>16.00-17.00</v>
          </cell>
          <cell r="HC18" t="str">
            <v>Cost of R.C.C. M-30 Design Mix Concrete using WEIGH BATCHER/MIXER  for Foundations, Plinth, Pedestals (Below Plinth)</v>
          </cell>
          <cell r="HL18" t="str">
            <v>Cement plastering (1:1) 12mm-To the ceiling of Ist Floor</v>
          </cell>
        </row>
        <row r="19">
          <cell r="DF19" t="str">
            <v>13 Km</v>
          </cell>
          <cell r="DO19" t="str">
            <v>17.00-18.00</v>
          </cell>
          <cell r="HC19" t="str">
            <v>Cost of R.C.C. M-30 Design Mix Concrete using WEIGH BATCHER/MIXER  for Columns, Lintels, Water tanks, RCC Walls in Buildings</v>
          </cell>
          <cell r="HL19" t="str">
            <v>Cement plastering (1:1.50) 12mm-To the Ground Floor</v>
          </cell>
        </row>
        <row r="20">
          <cell r="DF20" t="str">
            <v>14 Km</v>
          </cell>
          <cell r="DO20" t="str">
            <v>18.00-19.00</v>
          </cell>
          <cell r="HC20" t="str">
            <v>Cost of R.C.C. M-30 Design Mix Concrete using WEIGH BATCHER/MIXER  for RCC Slabs,Beams</v>
          </cell>
          <cell r="HL20" t="str">
            <v>Cement plastering (1:1.50) 12mm-To the ceiling of Ist Floor</v>
          </cell>
        </row>
        <row r="21">
          <cell r="DF21" t="str">
            <v>15 Km</v>
          </cell>
          <cell r="DO21" t="str">
            <v>19.00-20.00</v>
          </cell>
          <cell r="HC21" t="str">
            <v>Cost of RCC-M20 Nominal mix with 20mm HBG Graded metal With Machine mixing</v>
          </cell>
          <cell r="HL21" t="str">
            <v>Cement plastering (1:3) 12mm-To the Ground Floor</v>
          </cell>
        </row>
        <row r="22">
          <cell r="DF22" t="str">
            <v>16 Km</v>
          </cell>
          <cell r="DO22" t="str">
            <v>20.00-21.00</v>
          </cell>
          <cell r="HC22" t="str">
            <v>Cost of RCC-M20 Design mix with 20mm HBG Graded metal With Machine mixing</v>
          </cell>
          <cell r="HL22" t="str">
            <v>Cement plastering (1:3) 12mm-To the ceiling of Ist Floor</v>
          </cell>
        </row>
        <row r="23">
          <cell r="DF23" t="str">
            <v>17 Km</v>
          </cell>
          <cell r="DO23" t="str">
            <v>21.00-22.00</v>
          </cell>
          <cell r="HC23" t="str">
            <v>Cost of RCC-M25 Design mix with 20mm HBG Graded metal With Machine mixing</v>
          </cell>
          <cell r="HL23" t="str">
            <v>Cement plastering (1:4) 12mm-To the Ground Floor</v>
          </cell>
        </row>
        <row r="24">
          <cell r="DF24" t="str">
            <v>18 Km</v>
          </cell>
          <cell r="DO24" t="str">
            <v>22.00-23.00</v>
          </cell>
          <cell r="HC24" t="str">
            <v>Cost of RCC-M30 Design mix with 20mm HBG Graded metal With Machine mixing</v>
          </cell>
          <cell r="HL24" t="str">
            <v>Cement plastering (1:4) 12mm-To the ceiling of Ist Floor</v>
          </cell>
        </row>
        <row r="25">
          <cell r="DF25" t="str">
            <v>19 Km</v>
          </cell>
          <cell r="DO25" t="str">
            <v>23.00-24.00</v>
          </cell>
          <cell r="HC25" t="str">
            <v>Cost of RCC-M35 Design mix with 20mm HBG Graded metal With Machine mixing</v>
          </cell>
          <cell r="HL25" t="str">
            <v>Cement plastering (1:5) 12mm-To the Ground Floor</v>
          </cell>
        </row>
        <row r="26">
          <cell r="DF26" t="str">
            <v>20 Km</v>
          </cell>
          <cell r="DO26" t="str">
            <v>24.00-25.00</v>
          </cell>
          <cell r="HC26" t="str">
            <v>Cost of PCC-M10 Nominal mix (1:3:6) with 40mm HBG metal With Machine mixing for Plain/Renforced concrete in open foundations</v>
          </cell>
          <cell r="HL26" t="str">
            <v>Cement plastering (1:5) 12mm-To the ceiling of Ist Floor</v>
          </cell>
        </row>
        <row r="27">
          <cell r="HC27" t="str">
            <v>Cost of PCC-M10 Nominal mix (1:3:6) with 40mm HBG Graded metal With Hand mixingfor Plain/Renforced concrete in open foundations</v>
          </cell>
          <cell r="HL27" t="str">
            <v>Cement plastering (1:6) 12mm-To the Ground Floor</v>
          </cell>
        </row>
        <row r="28">
          <cell r="HC28" t="str">
            <v>Cost of PCC-M15 Nominal mix (1:2.5:5) with 40mm HBG Graded metal With Machine mixingfor Plain/Renforced concrete in open foundations</v>
          </cell>
          <cell r="HL28" t="str">
            <v>Cement plastering (1:6) 12mm-To the ceiling of Ist Floor</v>
          </cell>
        </row>
        <row r="29">
          <cell r="HC29" t="str">
            <v>Cost of PCC-M15 Nominal mix (1:2.5:5) with 40mm HBG Graded metal With Hand mixingfor Plain/Renforced concrete in open foundations</v>
          </cell>
          <cell r="HL29" t="str">
            <v>Cement plastering (1:1) 15mm-To the Ground Floor</v>
          </cell>
        </row>
        <row r="30">
          <cell r="HC30" t="str">
            <v>Cost of PCC-M20 Nominal mix (1:2:4) with 40mm HBG Graded metal With Machine mixingfor Plain/Renforced concrete in open foundations</v>
          </cell>
          <cell r="HL30" t="str">
            <v>Cement plastering (1:1) 15mm-To the ceiling of Ist Floor</v>
          </cell>
        </row>
        <row r="31">
          <cell r="HC31" t="str">
            <v>Cost of PCC-M20 Nominal mix (1:2:4) with 40mm HBG Graded metal With Hand mixingfor Plain/Renforced concrete in open foundations</v>
          </cell>
          <cell r="HL31" t="str">
            <v>Cement plastering (1:1.50) 15mm-To the Ground Floor</v>
          </cell>
        </row>
        <row r="32">
          <cell r="HC32" t="str">
            <v>Cost of PCC-M15 Design mix with 40mm HBG Graded metal With Machine mixing for Plain/Renforced concrete in open foundations</v>
          </cell>
          <cell r="HL32" t="str">
            <v>Cement plastering (1:1.50) 15mm-To the ceiling of Ist Floor</v>
          </cell>
        </row>
        <row r="33">
          <cell r="HC33" t="str">
            <v>Cost of PCC-M20 Design mix with 40mm HBG Graded metal With Machine mixingfor Plain/Renforced concrete in open foundations</v>
          </cell>
          <cell r="HL33" t="str">
            <v>Cement plastering (1:3) 15mm-To the Ground Floor</v>
          </cell>
        </row>
        <row r="34">
          <cell r="HC34" t="str">
            <v>Cost of RCC-M30 Design mix 1 with 20mm HBG Graded metal With Machine mixing</v>
          </cell>
          <cell r="HL34" t="str">
            <v>Cement plastering (1:3) 15mm-To the ceiling of Ist Floor</v>
          </cell>
        </row>
        <row r="35">
          <cell r="HC35" t="str">
            <v>Cost of RCC-M30 Design mix 2 with 20mm HBG Graded metal With Machine mixing</v>
          </cell>
          <cell r="HL35" t="str">
            <v>Cement plastering (1:4) 15mm-To the Ground Floor</v>
          </cell>
        </row>
        <row r="36">
          <cell r="HC36" t="str">
            <v>Cost of RCC-M30 Design mix 3 with 20mm HBG Graded metal With Machine mixing</v>
          </cell>
          <cell r="HL36" t="str">
            <v>Cement plastering (1:4) 15mm-To the ceiling of Ist Floor</v>
          </cell>
        </row>
        <row r="37">
          <cell r="HC37" t="str">
            <v>Cost of RCC-M30 Design mix 4 with 20mm HBG Graded metal With Machine mixing</v>
          </cell>
          <cell r="HL37" t="str">
            <v>Cement plastering (1:5) 15mm-To the Ground Floor</v>
          </cell>
        </row>
        <row r="38">
          <cell r="HC38" t="str">
            <v>Cost of R.C.C. M-30 Design Mix  for Foundations, Plinth, Pedestals (Below Plinth)</v>
          </cell>
          <cell r="HL38" t="str">
            <v>Cement plastering (1:5) 15mm-To the ceiling of Ist Floor</v>
          </cell>
        </row>
        <row r="39">
          <cell r="HC39" t="str">
            <v>Cost of R.C.C. M-30 Design Mix  for Columns, Lintels, Water tanks, RCC Walls in Buildings</v>
          </cell>
          <cell r="HL39" t="str">
            <v>Cement plastering (1:6) 15mm-To the Ground Floor</v>
          </cell>
        </row>
        <row r="40">
          <cell r="HC40" t="str">
            <v>Cost of R.C.C. M-30 Design Mix  for RCC Slabs,Beams</v>
          </cell>
          <cell r="HL40" t="str">
            <v>Cement plastering (1:6) 15mm-To the ceiling of Ist Floor</v>
          </cell>
        </row>
        <row r="41">
          <cell r="HL41" t="str">
            <v>Cement plastering (1:1) 20mm-To the Ground Floor</v>
          </cell>
        </row>
        <row r="42">
          <cell r="HL42" t="str">
            <v>Cement plastering (1:1) 20mm-To the ceiling of Ist Floor</v>
          </cell>
        </row>
        <row r="43">
          <cell r="HL43" t="str">
            <v>Cement plastering (1:1.50) 20mm-To the Ground Floor</v>
          </cell>
        </row>
        <row r="44">
          <cell r="HL44" t="str">
            <v>Cement plastering (1:1.50) 20mm-To the ceiling of Ist Floor</v>
          </cell>
        </row>
        <row r="45">
          <cell r="HL45" t="str">
            <v>Cement plastering (1:3) 20mm-To the Ground Floor</v>
          </cell>
        </row>
        <row r="46">
          <cell r="HL46" t="str">
            <v>Cement plastering (1:3) 20mm-To the ceiling of Ist Floor</v>
          </cell>
        </row>
        <row r="47">
          <cell r="HL47" t="str">
            <v>Cement plastering (1:4) 20mm-To the Ground Floor</v>
          </cell>
        </row>
        <row r="48">
          <cell r="HL48" t="str">
            <v>Cement plastering (1:4) 20mm-To the ceiling of Ist Floor</v>
          </cell>
        </row>
        <row r="49">
          <cell r="HL49" t="str">
            <v>Cement plastering (1:5) 20mm-To the Ground Floor</v>
          </cell>
        </row>
        <row r="50">
          <cell r="HL50" t="str">
            <v>Cement plastering (1:5) 20mm-To the ceiling of Ist Floor</v>
          </cell>
        </row>
        <row r="51">
          <cell r="HL51" t="str">
            <v>Cement plastering (1:6) 20mm-To the Ground Floor</v>
          </cell>
        </row>
        <row r="52">
          <cell r="HL52" t="str">
            <v>Cement plastering (1:6) 20mm-To the ceiling of Ist Floor</v>
          </cell>
        </row>
      </sheetData>
      <sheetData sheetId="102">
        <row r="2">
          <cell r="A2">
            <v>0</v>
          </cell>
        </row>
      </sheetData>
      <sheetData sheetId="103"/>
      <sheetData sheetId="104"/>
      <sheetData sheetId="105"/>
      <sheetData sheetId="106"/>
      <sheetData sheetId="107"/>
      <sheetData sheetId="108"/>
      <sheetData sheetId="109"/>
      <sheetData sheetId="110"/>
      <sheetData sheetId="111">
        <row r="1">
          <cell r="C1">
            <v>1</v>
          </cell>
        </row>
      </sheetData>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refreshError="1"/>
      <sheetData sheetId="139"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CD-DATA"/>
      <sheetName val="F7-1v1000-0 (3)"/>
      <sheetName val="DATA"/>
      <sheetName val="F6-Estt"/>
      <sheetName val="ABST(PART B) "/>
      <sheetName val="F6-Gnrl Abstrt"/>
      <sheetName val="Cover-MEstt."/>
      <sheetName val="Road Detail Est."/>
      <sheetName val="Road data"/>
      <sheetName val="F7-1v1000-0_(3)"/>
      <sheetName val="ABST(PART_B)_"/>
      <sheetName val="F6-Gnrl_Abstrt"/>
      <sheetName val="Cover-MEstt_"/>
      <sheetName val="detls"/>
      <sheetName val="Levels"/>
      <sheetName val="r"/>
      <sheetName val="cert"/>
      <sheetName val="R/ad Detail Est."/>
      <sheetName val="F7-1v1000-0_(3)1"/>
      <sheetName val="ABST(PART_B)_1"/>
      <sheetName val="F6-Gnrl_Abstrt1"/>
      <sheetName val="Cover-MEstt_1"/>
      <sheetName val="Road_Detail_Est_"/>
      <sheetName val="Road_data"/>
      <sheetName val="R_ad Detail Est."/>
      <sheetName val="leads"/>
      <sheetName val="rdamdata"/>
      <sheetName val="pvc-pipe-rates"/>
      <sheetName val="Specification"/>
      <sheetName val="int-Dia-pvc"/>
      <sheetName val="Input"/>
      <sheetName val="Plant &amp;  Machinery"/>
      <sheetName val="sch"/>
      <sheetName val="RMR"/>
      <sheetName val="ssr-rates"/>
      <sheetName val="0000000000000"/>
      <sheetName val="R_Det"/>
      <sheetName val="Material"/>
      <sheetName val="Labour"/>
      <sheetName val="MRATES"/>
      <sheetName val="t_prsr"/>
      <sheetName val="wh"/>
      <sheetName val="Rate"/>
      <sheetName val="[Yamanapalli to Mahamutharam (M"/>
      <sheetName val="quarry"/>
      <sheetName val="lead-st"/>
      <sheetName val=" data sheet "/>
      <sheetName val="PVC_dia"/>
      <sheetName val="Cd"/>
      <sheetName val="Cs"/>
      <sheetName val="CPIPE"/>
      <sheetName val="THK"/>
      <sheetName val="CPIPE 1"/>
      <sheetName val="CABLE DATA"/>
      <sheetName val="LEAD STATEMENT"/>
      <sheetName val="m1"/>
      <sheetName val="_Yamanapalli to Mahamutharam (M"/>
      <sheetName val="temp-SDData (2)"/>
      <sheetName val="coverpage"/>
      <sheetName val="Bitumen trunk"/>
      <sheetName val="Feeder"/>
      <sheetName val="R99 etc"/>
      <sheetName val="Trunk unpaved"/>
      <sheetName val="Sheet1"/>
      <sheetName val="BWSCPlt"/>
      <sheetName val="CI"/>
      <sheetName val="DI"/>
      <sheetName val="G.R.P"/>
      <sheetName val="HDPE"/>
      <sheetName val="PSC REVISED"/>
      <sheetName val="pvc"/>
      <sheetName val="DATA SHEET"/>
      <sheetName val="PVC weights"/>
      <sheetName val="1-Pop Proj"/>
      <sheetName val="1V of 2m slab"/>
      <sheetName val="2V of 3.0Mslab"/>
      <sheetName val="l"/>
      <sheetName val="maya"/>
      <sheetName val="sand"/>
      <sheetName val="stone"/>
      <sheetName val="index"/>
      <sheetName val="pvc-rates"/>
      <sheetName val="Common "/>
      <sheetName val="Boq"/>
      <sheetName val="1V800"/>
      <sheetName val="Sheet2"/>
      <sheetName val="_Yamanapalli_to_Mahamutharam__2"/>
      <sheetName val="F7-1v1000-0_(3)2"/>
      <sheetName val="ABST(PART_B)_2"/>
      <sheetName val="F6-Gnrl_Abstrt2"/>
      <sheetName val="Cover-MEstt_2"/>
      <sheetName val="Road_Detail_Est_1"/>
      <sheetName val="Road_data1"/>
      <sheetName val="R/ad_Detail_Est_"/>
      <sheetName val="R_ad_Detail_Est_"/>
      <sheetName val="Plant_&amp;__Machinery"/>
      <sheetName val="Line"/>
      <sheetName val="COVER"/>
      <sheetName val="F7-1v1000-0_(3)3"/>
      <sheetName val="ABST(PART_B)_3"/>
      <sheetName val="F6-Gnrl_Abstrt3"/>
      <sheetName val="Cover-MEstt_3"/>
      <sheetName val="Road_Detail_Est_2"/>
      <sheetName val="Road_data2"/>
      <sheetName val="R/ad_Detail_Est_1"/>
      <sheetName val="R_ad_Detail_Est_1"/>
      <sheetName val="Plant_&amp;__Machinery1"/>
      <sheetName val="RECAPITULATION"/>
      <sheetName val="final abstract"/>
      <sheetName val="BOQ_Direct_selling cost"/>
      <sheetName val="Rate analysis"/>
      <sheetName val="GROUND FLOOR"/>
      <sheetName val="Data.F8.BTR"/>
      <sheetName val="v"/>
      <sheetName val="R_Det esst"/>
      <sheetName val="CD_All_No_"/>
      <sheetName val="GA"/>
      <sheetName val="m"/>
      <sheetName val="Rising Main"/>
      <sheetName val="Data_Renuals"/>
      <sheetName val="mlead"/>
      <sheetName val="DATA_PRG"/>
      <sheetName val="_Yamanapalli_to_Mahamutharam__3"/>
      <sheetName val="LEAD.2014-15 West"/>
      <sheetName val="MTC-estimate"/>
      <sheetName val="Staff Acco."/>
      <sheetName val="Usage"/>
      <sheetName val="well-cap"/>
      <sheetName val="Sorted"/>
      <sheetName val="water-hammar-strenght"/>
      <sheetName val="WATER-HAMMER"/>
      <sheetName val="hdpe weights"/>
      <sheetName val="Nspt-smp-final-ORIGINAL"/>
      <sheetName val="Cable-data"/>
      <sheetName val="_Yamanapalli_to_Mahamutharam__4"/>
      <sheetName val="_Yamanapalli_to_Mahamutharam__5"/>
      <sheetName val="p&amp;m"/>
      <sheetName val="Specification report"/>
      <sheetName val="BOXCELL"/>
      <sheetName val="BOXCULVERT"/>
      <sheetName val="Cut Fill"/>
      <sheetName val="FORM5"/>
      <sheetName val="Habitation"/>
      <sheetName val="Maintenance"/>
      <sheetName val="Proforma B"/>
      <sheetName val="RET "/>
      <sheetName val="TOE"/>
      <sheetName val="Traffic"/>
      <sheetName val="Estt"/>
      <sheetName val="Analy"/>
      <sheetName val="HDPE-pipe-rates"/>
      <sheetName val="id"/>
      <sheetName val="Lead Distance"/>
      <sheetName val="Road-furniture "/>
      <sheetName val="Analysis-NH-Roads"/>
      <sheetName val="TBAL9697 -group wise  sdpl"/>
      <sheetName val="HS 1"/>
      <sheetName val="wh_data"/>
      <sheetName val="wh_data_R"/>
      <sheetName val="CPHEEO"/>
      <sheetName val="JAWAHAR-hyd-original"/>
      <sheetName val="LEAD (2)"/>
      <sheetName val="habs-details"/>
      <sheetName val="int-Dia"/>
      <sheetName val="habs-list"/>
      <sheetName val="mas_hab"/>
      <sheetName val="PM&amp;GM"/>
      <sheetName val="mroad data"/>
      <sheetName val="abs"/>
      <sheetName val="pop"/>
      <sheetName val="Data "/>
      <sheetName val="CBL_SIZE"/>
      <sheetName val="Load List"/>
      <sheetName val="CBL_OD"/>
      <sheetName val="_Yamanapalli_to_Mahamutharam__6"/>
      <sheetName val="DATA-BASE"/>
      <sheetName val="DATA-ABSTRACT"/>
      <sheetName val="SSR 2014-15 Rates"/>
      <sheetName val="_Yamanapalli_to_Mahamutharam__7"/>
      <sheetName val="_Yamanapalli_to_Mahamutharam__8"/>
      <sheetName val="Iocount"/>
      <sheetName val="_Yamanapalli_to_Mahamutharam__9"/>
      <sheetName val="_Yamanapalli_to_Mahamutharam_10"/>
      <sheetName val="_Yamanapalli_to_Mahamutharam_11"/>
      <sheetName val="hdpe_basic"/>
      <sheetName val="pvc_basic"/>
      <sheetName val="Sheet1 (2)"/>
      <sheetName val="ewst"/>
      <sheetName val="11.habitations"/>
      <sheetName val="AV-HDPE"/>
      <sheetName val="Di_gate-HDPE"/>
      <sheetName val="PUMP_DATA"/>
      <sheetName val="int-Dia-hdpe"/>
      <sheetName val="FORM7"/>
      <sheetName val="AV_AC"/>
      <sheetName val="di_Gate_AC"/>
      <sheetName val="Digate-BWSCP-MS"/>
      <sheetName val="DI_gate_di"/>
      <sheetName val="hyperstatic"/>
      <sheetName val="Lead 09-10"/>
      <sheetName val="abs road"/>
      <sheetName val="other rates"/>
      <sheetName val="WORDS"/>
      <sheetName val="LOCAL RATES"/>
      <sheetName val="ANALYSIS"/>
      <sheetName val="MRMECADAMoad data"/>
      <sheetName val="road est"/>
      <sheetName val="Schedule"/>
      <sheetName val="_Yamanapalli_to_Mahamutharam_12"/>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sheetData sheetId="107"/>
      <sheetData sheetId="108"/>
      <sheetData sheetId="109"/>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XXXXXXXX"/>
      <sheetName val="XXXXXXXXXXXX0"/>
      <sheetName val="Cover Page"/>
      <sheetName val="Specification report"/>
      <sheetName val="GA "/>
      <sheetName val="Data -Hostel Building  (2)"/>
      <sheetName val="Est. Expansion joint "/>
      <sheetName val="Sub-estimate electrical"/>
      <sheetName val="LEAD- "/>
      <sheetName val="Rates SSR 2008-09"/>
      <sheetName val="Toilet block "/>
      <sheetName val="Bore well &amp; Motor"/>
      <sheetName val="Sub-estimate for Sanitary &amp; Int"/>
      <sheetName val="Compound wall "/>
      <sheetName val="Doors &amp; Windows "/>
      <sheetName val="MS Windows"/>
      <sheetName val="Bitumen trunk"/>
      <sheetName val="Feeder"/>
      <sheetName val="R99 etc"/>
      <sheetName val="Trunk unpaved"/>
      <sheetName val="Estimate "/>
      <sheetName val="MRATES"/>
      <sheetName val="m"/>
      <sheetName val="Data.F8.BTR"/>
      <sheetName val="DATA-BASE"/>
      <sheetName val="DATA-ABSTRACT"/>
      <sheetName val="LEAD"/>
      <sheetName val="Lead statement"/>
      <sheetName val="SSR 2010-11 Rates"/>
      <sheetName val="wh_data_R"/>
      <sheetName val="GF SB Ok "/>
      <sheetName val="DATA"/>
      <sheetName val="Rates"/>
      <sheetName val="HDPE"/>
      <sheetName val="DI"/>
      <sheetName val="pvc"/>
      <sheetName val="IDCCALHYD_GOO"/>
      <sheetName val="hdpe_basic"/>
      <sheetName val="pvc_basic"/>
      <sheetName val="abs road"/>
      <sheetName val="C.D.Abs.Est."/>
      <sheetName val="Dormitory"/>
      <sheetName val="Labour"/>
      <sheetName val="Material"/>
      <sheetName val="Plant &amp;  Machinery"/>
      <sheetName val="Road data"/>
      <sheetName val="PM&amp;GM"/>
      <sheetName val="AC"/>
      <sheetName val="AV_AC"/>
      <sheetName val="AV-DI"/>
      <sheetName val="AV-PVC"/>
      <sheetName val="BWSCP"/>
      <sheetName val="di_Gate_AC"/>
      <sheetName val="Digate-BWSCP-MS"/>
      <sheetName val="DI_gate_di"/>
      <sheetName val="DIgate_PVC"/>
      <sheetName val="MS "/>
      <sheetName val="scour-DI-CI"/>
      <sheetName val="scour-pvc-hdpe-psc-bwsc"/>
      <sheetName val="UNP-NCW "/>
      <sheetName val="RMR"/>
      <sheetName val="coverpage"/>
      <sheetName val="R_Det"/>
      <sheetName val="Sheet1"/>
      <sheetName val="BWSCPlt"/>
      <sheetName val="CI"/>
      <sheetName val="G.R.P"/>
      <sheetName val="PSC REVISED"/>
      <sheetName val="Road Detail Est."/>
      <sheetName val="Work_sheet"/>
      <sheetName val="C-data"/>
      <sheetName val="r"/>
      <sheetName val="l"/>
      <sheetName val="MRMECADAMoad data"/>
      <sheetName val="GROUND FLOOR"/>
      <sheetName val="SSR 2014-15 Rates"/>
      <sheetName val="Boq"/>
      <sheetName val="v"/>
      <sheetName val="pt-cw"/>
      <sheetName val="Input"/>
      <sheetName val="data existing_do not delete"/>
      <sheetName val="Bridge Data 2005-06"/>
      <sheetName val="maya"/>
      <sheetName val="leads"/>
      <sheetName val="mlead"/>
      <sheetName val="Data_Base"/>
      <sheetName val="Main sheet"/>
      <sheetName val="Common "/>
      <sheetName val="segments-details"/>
      <sheetName val="int-Dia-hdpe"/>
      <sheetName val="habs-list"/>
      <sheetName val="int-Dia-pvc"/>
      <sheetName val="Works"/>
      <sheetName val="General"/>
      <sheetName val="wh_data"/>
      <sheetName val="CPHEEO"/>
    </sheetNames>
    <sheetDataSet>
      <sheetData sheetId="0">
        <row r="160">
          <cell r="B160" t="str">
            <v xml:space="preserve">Executive Engineer, </v>
          </cell>
        </row>
      </sheetData>
      <sheetData sheetId="1"/>
      <sheetData sheetId="2">
        <row r="160">
          <cell r="B160" t="str">
            <v xml:space="preserve">Executive Engineer, </v>
          </cell>
        </row>
      </sheetData>
      <sheetData sheetId="3" refreshError="1">
        <row r="160">
          <cell r="B160" t="str">
            <v xml:space="preserve">Executive Engineer, </v>
          </cell>
          <cell r="E160" t="str">
            <v xml:space="preserve">Dy. Executive Engineer, </v>
          </cell>
          <cell r="I160" t="str">
            <v>Asst. Exe.  Engineer,</v>
          </cell>
        </row>
        <row r="161">
          <cell r="B161" t="str">
            <v xml:space="preserve">APEWIDC, Kadapa   </v>
          </cell>
          <cell r="E161" t="str">
            <v xml:space="preserve">APEWIDC,  Kadapa </v>
          </cell>
          <cell r="I161" t="str">
            <v>APEWIDC, Rajampet</v>
          </cell>
        </row>
      </sheetData>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eeder"/>
      <sheetName val="Trunk unpaved"/>
      <sheetName val="R99 etc"/>
      <sheetName val="Bitumen trunk"/>
      <sheetName val="paved"/>
      <sheetName val="defects"/>
      <sheetName val="Labour"/>
      <sheetName val="Material"/>
      <sheetName val="v"/>
      <sheetName val="r"/>
      <sheetName val="lead-st"/>
      <sheetName val="rdamdata"/>
      <sheetName val="wh_data_R"/>
      <sheetName val="data"/>
      <sheetName val="Estimate "/>
      <sheetName val="GROUND FLOOR"/>
      <sheetName val="Abs_Road"/>
      <sheetName val="Trunk_unpaved"/>
      <sheetName val="R99_etc"/>
      <sheetName val="Bitumen_trunk"/>
      <sheetName val="LEAD"/>
      <sheetName val="m"/>
      <sheetName val="Leads"/>
      <sheetName val="Trunk_unpaved1"/>
      <sheetName val="R99_etc1"/>
      <sheetName val="Bitumen_trunk1"/>
      <sheetName val="Trunk_unpaved2"/>
      <sheetName val="R99_etc2"/>
      <sheetName val="Bitumen_trunk2"/>
      <sheetName val="Trunk_unpaved3"/>
      <sheetName val="R99_etc3"/>
      <sheetName val="Bitumen_trunk3"/>
      <sheetName val="Sheet1"/>
      <sheetName val="HDPE"/>
      <sheetName val="DI"/>
      <sheetName val="pvc"/>
      <sheetName val="coverpage"/>
      <sheetName val="DATA-BASE"/>
      <sheetName val="Sheet2"/>
      <sheetName val="Plant_&amp;__Machinery"/>
      <sheetName val="sectorwise"/>
      <sheetName val="detls"/>
      <sheetName val="hdpe_weights"/>
      <sheetName val="cover_(2)"/>
      <sheetName val="Levels"/>
      <sheetName val="Plant_&amp;__Machinery2"/>
      <sheetName val="t_prsr"/>
      <sheetName val="PVC_weights"/>
      <sheetName val="Road_data"/>
      <sheetName val="ssr-rates"/>
      <sheetName val="RMR"/>
      <sheetName val="l"/>
      <sheetName val="DATA-ABSTRACT"/>
      <sheetName val="wh"/>
      <sheetName val="hdpe_basic"/>
      <sheetName val="pvc_basic"/>
      <sheetName val="0000000000000"/>
      <sheetName val="index"/>
      <sheetName val="mlead"/>
      <sheetName val="abs road"/>
      <sheetName val="Road data"/>
      <sheetName val="R_Det"/>
      <sheetName val="m1"/>
      <sheetName val="Class IV Qtr. Ele"/>
      <sheetName val="Cover"/>
      <sheetName val="Abs"/>
      <sheetName val="wh_data"/>
      <sheetName val="CPHEEO"/>
      <sheetName val="input"/>
      <sheetName val="Data.F8.BTR"/>
      <sheetName val="id"/>
      <sheetName val="Lead statement"/>
      <sheetName val="MRATES"/>
      <sheetName val="SUMP1420KL@HW"/>
      <sheetName val="C.D.Abs.Est."/>
      <sheetName val="Specification report"/>
      <sheetName val="pop"/>
      <sheetName val="Rates SSR 2008-09"/>
      <sheetName val="bom"/>
      <sheetName val="2ABC R+U_Sector_wise_2008_09"/>
      <sheetName val="water-hammar-strenght"/>
      <sheetName val="maya"/>
      <sheetName val="Nspt-smp-final-ORIGINAL"/>
      <sheetName val="Road Detail Est."/>
      <sheetName val="quarry"/>
      <sheetName val="Data_Base"/>
      <sheetName val="Boq"/>
      <sheetName val="Data_Renuals"/>
      <sheetName val="AC"/>
      <sheetName val="AV-BWSC&amp;MS"/>
      <sheetName val="AV_AC"/>
      <sheetName val="AV-DI"/>
      <sheetName val="AV-HDPE"/>
      <sheetName val="di_Gate_AC"/>
      <sheetName val="Digate-BWSCP-MS"/>
      <sheetName val="DI_gate_di"/>
      <sheetName val="Di_gate-HDPE"/>
      <sheetName val="scour-DI-CI"/>
      <sheetName val="scour-pvc-hdpe-psc-bwsc"/>
      <sheetName val="pumping main"/>
      <sheetName val="int-Dia-hdpe"/>
      <sheetName val="int-Dia-pvc"/>
      <sheetName val="_5wgdhabfinal00_01"/>
      <sheetName val="Analysis"/>
      <sheetName val="GM&amp;PM EST- final "/>
      <sheetName val="K.AV-HDPE"/>
      <sheetName val="scour-DI"/>
      <sheetName val="CI-scour-pvc-hdpe-psc-bwsc"/>
      <sheetName val="soft-HDPE"/>
      <sheetName val="soft-PVC"/>
      <sheetName val="DI-AV-DI-final"/>
      <sheetName val="DI-AV-HDPE- Final "/>
      <sheetName val="DI- Final"/>
      <sheetName val="DI_scour-DI-final"/>
      <sheetName val="DI_scour-pvc-hdpe-psc-bwsc"/>
      <sheetName val="DI SV on DI-final "/>
      <sheetName val="DI Sluice_HDPE"/>
      <sheetName val="HDPE-Final "/>
      <sheetName val="hdpe weights"/>
      <sheetName val="PVC weights"/>
      <sheetName val="Sheet9"/>
      <sheetName val="MRoad data"/>
      <sheetName val="Gravity Main-Jukkal"/>
      <sheetName val="civ data"/>
      <sheetName val="Lead Sheet1"/>
      <sheetName val="final abstract"/>
      <sheetName val="C-data"/>
      <sheetName val="Design"/>
      <sheetName val="P "/>
      <sheetName val="Plant &amp;  Machinery"/>
      <sheetName val="data existing_do not delete"/>
      <sheetName val="Trunk_unpaved4"/>
      <sheetName val="R99_etc4"/>
      <sheetName val="Bitumen_trunk4"/>
      <sheetName val="Estimate_"/>
      <sheetName val="GROUND_FLOOR"/>
      <sheetName val="Road_data1"/>
      <sheetName val="Trunk_unpaved5"/>
      <sheetName val="R99_etc5"/>
      <sheetName val="Bitumen_trunk5"/>
      <sheetName val="Estimate_1"/>
      <sheetName val="GROUND_FLOOR1"/>
      <sheetName val="Road_data2"/>
      <sheetName val="MRMECADAMoad data"/>
      <sheetName val="Grand Abstract  (3)"/>
      <sheetName val="Bridges"/>
      <sheetName val="CBF (2)"/>
      <sheetName val="555555555555555555555555CBF BC "/>
      <sheetName val="CBF SC"/>
      <sheetName val="SDF 2016-17"/>
      <sheetName val="Fisheries Comminuty Halls"/>
      <sheetName val="MPLADS "/>
      <sheetName val="333333333333333333MPP Buildings"/>
      <sheetName val="RGPSA proforma"/>
      <sheetName val="22222222222CRR 2017-18 proforma"/>
      <sheetName val="PVC_dia"/>
      <sheetName val="GM&amp;PM WE1 EST"/>
      <sheetName val="airvalve-AC PN 1.60"/>
      <sheetName val="AV_GRP ms bwsc"/>
      <sheetName val="BWSCP"/>
      <sheetName val="Soft-sluice-AC,GRP PN 1.6"/>
      <sheetName val="soft-sluice-BWSC-MS"/>
      <sheetName val="DI sluice valve"/>
      <sheetName val="DATA_PRG"/>
      <sheetName val="dbl-airvalve-HDPE"/>
      <sheetName val="dbl-airvalve-PVC"/>
      <sheetName val="soft sluice -HDPE"/>
      <sheetName val="DI-kintc air valve-DI"/>
      <sheetName val="PM&amp;GM"/>
      <sheetName val="AV-PVC"/>
      <sheetName val="DI gate-DI"/>
      <sheetName val="DIgate_PVC "/>
      <sheetName val="GM&amp;PM EST"/>
      <sheetName val="D2_CO"/>
      <sheetName val="JACKWELL"/>
      <sheetName val="Rates"/>
      <sheetName val="hdpe-rates"/>
      <sheetName val="pvc-rates"/>
      <sheetName val="nodes"/>
      <sheetName val="int-Dia"/>
      <sheetName val="habs-list"/>
      <sheetName val="JAWAHAR-hyd-original"/>
      <sheetName val="data-WC"/>
      <sheetName val="well"/>
      <sheetName val="PUMP_DATA"/>
      <sheetName val="Abstract of Wargal"/>
      <sheetName val="Factory_rates"/>
      <sheetName val="Specification"/>
      <sheetName val="(Road-Project)"/>
      <sheetName val="p&amp;m"/>
      <sheetName val="BALAN1"/>
      <sheetName val="Class_IV_Qtr__Ele"/>
      <sheetName val="Data_F8_BTR"/>
      <sheetName val="Lead_statement"/>
      <sheetName val="C_D_Abs_Est_"/>
      <sheetName val="Rates_SSR_2008-09"/>
      <sheetName val="Specification_report"/>
      <sheetName val="2ABC_R+U_Sector_wise_2008_09"/>
      <sheetName val="Road_Detail_Est_"/>
      <sheetName val="MRoad_data"/>
      <sheetName val="pumping_main"/>
      <sheetName val="GM&amp;PM_EST-_final_"/>
      <sheetName val="K_AV-HDPE"/>
      <sheetName val="DI-AV-HDPE-_Final_"/>
      <sheetName val="DI-_Final"/>
      <sheetName val="DI_SV_on_DI-final_"/>
      <sheetName val="DI_Sluice_HDPE"/>
      <sheetName val="HDPE-Final_"/>
      <sheetName val="hdpe_weights1"/>
      <sheetName val="PVC_weights1"/>
      <sheetName val="Mp-team 1"/>
      <sheetName val="Habcodes"/>
      <sheetName val="Sheet3"/>
      <sheetName val="Works"/>
      <sheetName val="General"/>
      <sheetName val="SSR 2010-11 Rates"/>
      <sheetName val="pt-cw"/>
      <sheetName val="PROCTOR"/>
      <sheetName val="Bridge Data 2005-06"/>
      <sheetName val="SSR 2014-15 Rates"/>
      <sheetName val="Leads Entry"/>
      <sheetName val="BTR"/>
      <sheetName val="est"/>
      <sheetName val="1v_1000_PC"/>
      <sheetName val="CD abs"/>
      <sheetName val="2v_1000_PC"/>
      <sheetName val="GenAbst"/>
      <sheetName val="Road-furniture"/>
      <sheetName val="1v_600_PC"/>
      <sheetName val="Retaining-wall"/>
      <sheetName val="6v_1000_RDVENTS"/>
      <sheetName val="road est"/>
      <sheetName val="DIgate_PVC"/>
      <sheetName val="MS "/>
      <sheetName val="Line estimates"/>
      <sheetName val="Trunk Main"/>
      <sheetName val="Basis"/>
      <sheetName val="zone-8"/>
      <sheetName val="MHNO_LEV"/>
      <sheetName val="HS 30.04.2015.Final"/>
      <sheetName val="Bed Class"/>
      <sheetName val="Cd"/>
      <sheetName val="Detail In Door Stad"/>
      <sheetName val="CAT_5"/>
      <sheetName val="SPT vs PHI"/>
      <sheetName val="co_5"/>
      <sheetName val="DATA SHEET"/>
      <sheetName val="Sheet5"/>
      <sheetName val="ewst"/>
      <sheetName val="MEXICO-C"/>
      <sheetName val="mas_hab"/>
      <sheetName val="HDPE-pipe-rates"/>
      <sheetName val="pvc-pipe-rates"/>
      <sheetName val="sand"/>
      <sheetName val="stone"/>
      <sheetName val="TOP SLAB-beams"/>
      <sheetName val="Common "/>
      <sheetName val="Gen Abs"/>
      <sheetName val="Conveayance charges"/>
      <sheetName val="Conveyance"/>
      <sheetName val="SCHEDULE"/>
      <sheetName val="schedule nos"/>
      <sheetName val="Database"/>
      <sheetName val="VALV"/>
      <sheetName val="Line"/>
      <sheetName val="CRUST"/>
      <sheetName val="QDTS"/>
      <sheetName val="ADJUS"/>
      <sheetName val="mat-jak (2)"/>
      <sheetName val="mat-Arm"/>
      <sheetName val="mat-jak"/>
      <sheetName val="Abs- bal"/>
      <sheetName val="comparitive- bal"/>
      <sheetName val="Bal Sub"/>
      <sheetName val="Cover- Jak"/>
      <sheetName val="Abs - jak"/>
      <sheetName val="comparitive- jak"/>
      <sheetName val="Cover- Arm"/>
      <sheetName val="Jak Sub"/>
      <sheetName val="Abs- Arm"/>
      <sheetName val="comparitive- arm"/>
      <sheetName val="Arm Sub"/>
      <sheetName val="Arm Sub (2)"/>
      <sheetName val="PART A"/>
      <sheetName val="Open"/>
      <sheetName val="Analy"/>
      <sheetName val="AE Water Supply"/>
      <sheetName val="B A"/>
      <sheetName val="Process"/>
      <sheetName val="final data"/>
      <sheetName val="Basicrates"/>
      <sheetName val="BWSCPlt"/>
      <sheetName val="CI"/>
      <sheetName val="G.R.P"/>
      <sheetName val="PSC REVISED"/>
    </sheetNames>
    <sheetDataSet>
      <sheetData sheetId="0" refreshError="1">
        <row r="1">
          <cell r="A1" t="str">
            <v>Table A5 - Feeder Road Sections</v>
          </cell>
          <cell r="B1">
            <v>0</v>
          </cell>
          <cell r="C1">
            <v>0</v>
          </cell>
          <cell r="D1">
            <v>0</v>
          </cell>
          <cell r="E1" t="str">
            <v>RS 722</v>
          </cell>
          <cell r="F1">
            <v>544</v>
          </cell>
          <cell r="G1" t="str">
            <v>S</v>
          </cell>
          <cell r="H1" t="str">
            <v>F</v>
          </cell>
          <cell r="I1" t="str">
            <v>Shire North TC - Kasangale (junction S139)</v>
          </cell>
          <cell r="J1" t="str">
            <v>T400</v>
          </cell>
          <cell r="K1">
            <v>4</v>
          </cell>
          <cell r="L1">
            <v>10.199999999999999</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Trrrain</v>
          </cell>
          <cell r="J2" t="str">
            <v>District</v>
          </cell>
          <cell r="K2" t="str">
            <v>Map sheet No.</v>
          </cell>
          <cell r="L2" t="str">
            <v>Location comments</v>
          </cell>
        </row>
        <row r="3">
          <cell r="A3" t="str">
            <v>RS 443</v>
          </cell>
          <cell r="B3">
            <v>265</v>
          </cell>
          <cell r="C3" t="str">
            <v>N</v>
          </cell>
          <cell r="D3" t="str">
            <v>F</v>
          </cell>
          <cell r="E3" t="str">
            <v>Davide Kameme - James Kameme</v>
          </cell>
          <cell r="F3" t="str">
            <v>T300</v>
          </cell>
          <cell r="G3">
            <v>1</v>
          </cell>
          <cell r="H3">
            <v>15.2</v>
          </cell>
          <cell r="I3" t="str">
            <v>R</v>
          </cell>
          <cell r="J3" t="str">
            <v>CHITIPA</v>
          </cell>
          <cell r="K3">
            <v>1</v>
          </cell>
          <cell r="L3" t="str">
            <v>Part of RS1</v>
          </cell>
        </row>
        <row r="4">
          <cell r="A4" t="str">
            <v>RS 444</v>
          </cell>
          <cell r="B4">
            <v>266</v>
          </cell>
          <cell r="C4" t="str">
            <v>N</v>
          </cell>
          <cell r="D4" t="str">
            <v>F</v>
          </cell>
          <cell r="E4" t="str">
            <v>Fikolo Mkisi - Winston Kmeme</v>
          </cell>
          <cell r="F4" t="str">
            <v>T301</v>
          </cell>
          <cell r="G4">
            <v>1</v>
          </cell>
          <cell r="H4">
            <v>24.8</v>
          </cell>
          <cell r="I4" t="str">
            <v>R</v>
          </cell>
          <cell r="J4" t="str">
            <v>CHITIPA</v>
          </cell>
          <cell r="K4">
            <v>1</v>
          </cell>
          <cell r="L4" t="str">
            <v>Part of RS1</v>
          </cell>
        </row>
        <row r="5">
          <cell r="A5" t="str">
            <v>RS 445</v>
          </cell>
          <cell r="B5">
            <v>267</v>
          </cell>
          <cell r="C5" t="str">
            <v>N</v>
          </cell>
          <cell r="D5" t="str">
            <v>F</v>
          </cell>
          <cell r="E5" t="str">
            <v>Namatandala - Mwenichinga</v>
          </cell>
          <cell r="F5" t="str">
            <v>T302</v>
          </cell>
          <cell r="G5">
            <v>1</v>
          </cell>
          <cell r="H5">
            <v>22.4</v>
          </cell>
          <cell r="I5" t="str">
            <v>F</v>
          </cell>
          <cell r="J5" t="str">
            <v>CHITIPA</v>
          </cell>
          <cell r="K5">
            <v>1</v>
          </cell>
        </row>
        <row r="6">
          <cell r="A6" t="str">
            <v>RS 446</v>
          </cell>
          <cell r="B6">
            <v>268</v>
          </cell>
          <cell r="C6" t="str">
            <v>N</v>
          </cell>
          <cell r="D6" t="str">
            <v>F</v>
          </cell>
          <cell r="E6" t="str">
            <v>Pinda River - Mwenitete</v>
          </cell>
          <cell r="F6" t="str">
            <v>T303</v>
          </cell>
          <cell r="G6">
            <v>1</v>
          </cell>
          <cell r="H6">
            <v>22.1</v>
          </cell>
          <cell r="I6" t="str">
            <v>R</v>
          </cell>
          <cell r="J6" t="str">
            <v>KARONGA</v>
          </cell>
          <cell r="K6">
            <v>1</v>
          </cell>
        </row>
        <row r="7">
          <cell r="A7" t="str">
            <v>RS 447</v>
          </cell>
          <cell r="B7">
            <v>269</v>
          </cell>
          <cell r="C7" t="str">
            <v>N</v>
          </cell>
          <cell r="D7" t="str">
            <v>F</v>
          </cell>
          <cell r="E7" t="str">
            <v>Wovwe - Uliwa</v>
          </cell>
          <cell r="F7" t="str">
            <v>T304</v>
          </cell>
          <cell r="G7">
            <v>1</v>
          </cell>
          <cell r="H7">
            <v>28.3</v>
          </cell>
          <cell r="I7" t="str">
            <v>F</v>
          </cell>
          <cell r="J7" t="str">
            <v>KARONGA</v>
          </cell>
          <cell r="K7">
            <v>2</v>
          </cell>
        </row>
        <row r="8">
          <cell r="A8" t="str">
            <v>RS 448</v>
          </cell>
          <cell r="B8">
            <v>270</v>
          </cell>
          <cell r="C8" t="str">
            <v>N</v>
          </cell>
          <cell r="D8" t="str">
            <v>F</v>
          </cell>
          <cell r="E8" t="str">
            <v>Hananiya - Chipoka Bawoli</v>
          </cell>
          <cell r="F8" t="str">
            <v>T305</v>
          </cell>
          <cell r="G8">
            <v>1</v>
          </cell>
          <cell r="H8">
            <v>47</v>
          </cell>
          <cell r="I8" t="str">
            <v>R</v>
          </cell>
          <cell r="J8" t="str">
            <v>RUMPHI</v>
          </cell>
          <cell r="K8" t="str">
            <v>2,3</v>
          </cell>
        </row>
        <row r="9">
          <cell r="A9" t="str">
            <v>RS 450</v>
          </cell>
          <cell r="B9">
            <v>272</v>
          </cell>
          <cell r="C9" t="str">
            <v>N</v>
          </cell>
          <cell r="D9" t="str">
            <v>F</v>
          </cell>
          <cell r="E9" t="str">
            <v>Phwamphwa - Uzumara - Usowoya - Malongowe River</v>
          </cell>
          <cell r="F9" t="str">
            <v>T306</v>
          </cell>
          <cell r="G9">
            <v>1</v>
          </cell>
          <cell r="H9">
            <v>42.1</v>
          </cell>
          <cell r="I9" t="str">
            <v>H</v>
          </cell>
          <cell r="J9" t="str">
            <v>RUMPHI</v>
          </cell>
          <cell r="K9">
            <v>3</v>
          </cell>
        </row>
        <row r="10">
          <cell r="A10" t="str">
            <v>RS 449</v>
          </cell>
          <cell r="B10">
            <v>271</v>
          </cell>
          <cell r="C10" t="str">
            <v>N</v>
          </cell>
          <cell r="D10" t="str">
            <v>F</v>
          </cell>
          <cell r="E10" t="str">
            <v>Malongowe River - Bula</v>
          </cell>
          <cell r="F10" t="str">
            <v>T306</v>
          </cell>
          <cell r="G10">
            <v>2</v>
          </cell>
          <cell r="H10">
            <v>19.5</v>
          </cell>
          <cell r="I10" t="str">
            <v>H</v>
          </cell>
          <cell r="J10" t="str">
            <v>MZIMBA</v>
          </cell>
          <cell r="K10">
            <v>3</v>
          </cell>
        </row>
        <row r="11">
          <cell r="A11" t="str">
            <v>RS 451</v>
          </cell>
          <cell r="B11">
            <v>273</v>
          </cell>
          <cell r="C11" t="str">
            <v>N</v>
          </cell>
          <cell r="D11" t="str">
            <v>F</v>
          </cell>
          <cell r="E11" t="str">
            <v>Njakwa - Mthwalo</v>
          </cell>
          <cell r="F11" t="str">
            <v>T308</v>
          </cell>
          <cell r="G11">
            <v>1</v>
          </cell>
          <cell r="H11">
            <v>44</v>
          </cell>
          <cell r="I11" t="str">
            <v>R</v>
          </cell>
          <cell r="J11" t="str">
            <v>MZIMBA</v>
          </cell>
          <cell r="K11">
            <v>3</v>
          </cell>
        </row>
        <row r="12">
          <cell r="A12" t="str">
            <v>RS 452</v>
          </cell>
          <cell r="B12">
            <v>274</v>
          </cell>
          <cell r="C12" t="str">
            <v>N</v>
          </cell>
          <cell r="D12" t="str">
            <v>F</v>
          </cell>
          <cell r="E12" t="str">
            <v>Chesamu - Engucwini</v>
          </cell>
          <cell r="F12" t="str">
            <v>T309</v>
          </cell>
          <cell r="G12">
            <v>1</v>
          </cell>
          <cell r="H12">
            <v>30.7</v>
          </cell>
          <cell r="I12" t="str">
            <v>R</v>
          </cell>
          <cell r="J12" t="str">
            <v>MZIMBA</v>
          </cell>
          <cell r="K12">
            <v>3</v>
          </cell>
          <cell r="L12" t="str">
            <v>Changed designation from T413  to M04</v>
          </cell>
        </row>
        <row r="13">
          <cell r="A13" t="str">
            <v>RS 454</v>
          </cell>
          <cell r="B13">
            <v>276</v>
          </cell>
          <cell r="C13" t="str">
            <v>N</v>
          </cell>
          <cell r="D13" t="str">
            <v>F</v>
          </cell>
          <cell r="E13" t="str">
            <v>Hewe - Vwaza Game Camp</v>
          </cell>
          <cell r="F13" t="str">
            <v>T310</v>
          </cell>
          <cell r="G13">
            <v>1</v>
          </cell>
          <cell r="H13">
            <v>41.5</v>
          </cell>
          <cell r="I13" t="str">
            <v>F</v>
          </cell>
          <cell r="J13" t="str">
            <v>RUMPHI</v>
          </cell>
          <cell r="K13" t="str">
            <v>2,3</v>
          </cell>
          <cell r="L13" t="str">
            <v xml:space="preserve">New section part of RS 330 </v>
          </cell>
        </row>
        <row r="14">
          <cell r="A14" t="str">
            <v>RS 453</v>
          </cell>
          <cell r="B14">
            <v>275</v>
          </cell>
          <cell r="C14" t="str">
            <v>N</v>
          </cell>
          <cell r="D14" t="str">
            <v>F</v>
          </cell>
          <cell r="E14" t="str">
            <v>Vwaza Game Camp - Munyanja</v>
          </cell>
          <cell r="F14" t="str">
            <v>T310</v>
          </cell>
          <cell r="G14">
            <v>2</v>
          </cell>
          <cell r="H14">
            <v>22.1</v>
          </cell>
          <cell r="I14" t="str">
            <v>F</v>
          </cell>
          <cell r="J14" t="str">
            <v>MZIMBA</v>
          </cell>
          <cell r="K14">
            <v>3</v>
          </cell>
        </row>
        <row r="15">
          <cell r="A15" t="str">
            <v>RS 455</v>
          </cell>
          <cell r="B15">
            <v>277</v>
          </cell>
          <cell r="C15" t="str">
            <v>N</v>
          </cell>
          <cell r="D15" t="str">
            <v>F</v>
          </cell>
          <cell r="E15" t="str">
            <v>Munyanja - Sokopo Chinura</v>
          </cell>
          <cell r="F15" t="str">
            <v>T311</v>
          </cell>
          <cell r="G15">
            <v>1</v>
          </cell>
          <cell r="H15">
            <v>29.5</v>
          </cell>
          <cell r="I15" t="str">
            <v>F</v>
          </cell>
          <cell r="J15" t="str">
            <v>MZIMBA</v>
          </cell>
          <cell r="K15">
            <v>3</v>
          </cell>
        </row>
        <row r="16">
          <cell r="A16" t="str">
            <v>RS 456</v>
          </cell>
          <cell r="B16">
            <v>278</v>
          </cell>
          <cell r="C16" t="str">
            <v>N</v>
          </cell>
          <cell r="D16" t="str">
            <v>F</v>
          </cell>
          <cell r="E16" t="str">
            <v>Yesaya Nkosi - Magodi Nyirenda</v>
          </cell>
          <cell r="F16" t="str">
            <v>T312</v>
          </cell>
          <cell r="G16">
            <v>1</v>
          </cell>
          <cell r="H16">
            <v>22</v>
          </cell>
          <cell r="I16" t="str">
            <v>R</v>
          </cell>
          <cell r="J16" t="str">
            <v>MZIMBA</v>
          </cell>
          <cell r="K16">
            <v>3</v>
          </cell>
        </row>
        <row r="17">
          <cell r="A17" t="str">
            <v>RS 457</v>
          </cell>
          <cell r="B17">
            <v>279</v>
          </cell>
          <cell r="C17" t="str">
            <v>N</v>
          </cell>
          <cell r="D17" t="str">
            <v>F</v>
          </cell>
          <cell r="E17" t="str">
            <v>Eswazini - Kamchocho Banda</v>
          </cell>
          <cell r="F17" t="str">
            <v>T313</v>
          </cell>
          <cell r="G17">
            <v>1</v>
          </cell>
          <cell r="H17">
            <v>31.1</v>
          </cell>
          <cell r="I17" t="str">
            <v>R</v>
          </cell>
          <cell r="J17" t="str">
            <v>MZIMBA</v>
          </cell>
          <cell r="K17">
            <v>3</v>
          </cell>
        </row>
        <row r="18">
          <cell r="A18" t="str">
            <v>RS 458</v>
          </cell>
          <cell r="B18">
            <v>280</v>
          </cell>
          <cell r="C18" t="str">
            <v>N</v>
          </cell>
          <cell r="D18" t="str">
            <v>F</v>
          </cell>
          <cell r="E18" t="str">
            <v>Emvuyeni - Emoneni</v>
          </cell>
          <cell r="F18" t="str">
            <v>T314</v>
          </cell>
          <cell r="G18">
            <v>1</v>
          </cell>
          <cell r="H18">
            <v>47</v>
          </cell>
          <cell r="I18" t="str">
            <v>R</v>
          </cell>
          <cell r="J18" t="str">
            <v>MZIMBA</v>
          </cell>
          <cell r="K18">
            <v>3</v>
          </cell>
        </row>
        <row r="19">
          <cell r="A19" t="str">
            <v>RS 459</v>
          </cell>
          <cell r="B19">
            <v>281</v>
          </cell>
          <cell r="C19" t="str">
            <v>N</v>
          </cell>
          <cell r="D19" t="str">
            <v>F</v>
          </cell>
          <cell r="E19" t="str">
            <v>Mbowe - Mazamba Hill</v>
          </cell>
          <cell r="F19" t="str">
            <v>T315</v>
          </cell>
          <cell r="G19">
            <v>1</v>
          </cell>
          <cell r="H19">
            <v>19.8</v>
          </cell>
          <cell r="I19" t="str">
            <v>R</v>
          </cell>
          <cell r="J19" t="str">
            <v>MZIMBA</v>
          </cell>
          <cell r="K19">
            <v>3</v>
          </cell>
        </row>
        <row r="20">
          <cell r="A20" t="str">
            <v>RS 460</v>
          </cell>
          <cell r="B20">
            <v>282</v>
          </cell>
          <cell r="C20" t="str">
            <v>N</v>
          </cell>
          <cell r="D20" t="str">
            <v>F</v>
          </cell>
          <cell r="E20" t="str">
            <v>Choma - Chikwina</v>
          </cell>
          <cell r="F20" t="str">
            <v>T316</v>
          </cell>
          <cell r="G20">
            <v>1</v>
          </cell>
          <cell r="H20">
            <v>12.6</v>
          </cell>
          <cell r="I20" t="str">
            <v>R</v>
          </cell>
          <cell r="J20" t="str">
            <v>NKHATA BAY</v>
          </cell>
          <cell r="K20">
            <v>3</v>
          </cell>
        </row>
        <row r="21">
          <cell r="A21" t="str">
            <v>RS 461</v>
          </cell>
          <cell r="B21">
            <v>283</v>
          </cell>
          <cell r="C21" t="str">
            <v>N</v>
          </cell>
          <cell r="D21" t="str">
            <v>F</v>
          </cell>
          <cell r="E21" t="str">
            <v>Mzenga - Lwazi</v>
          </cell>
          <cell r="F21" t="str">
            <v>T317</v>
          </cell>
          <cell r="G21">
            <v>1</v>
          </cell>
          <cell r="H21">
            <v>23.6</v>
          </cell>
          <cell r="I21" t="str">
            <v>R</v>
          </cell>
          <cell r="J21" t="str">
            <v>NKHATA BAY</v>
          </cell>
          <cell r="K21">
            <v>3</v>
          </cell>
        </row>
        <row r="22">
          <cell r="A22" t="str">
            <v>RS 463</v>
          </cell>
          <cell r="B22">
            <v>285</v>
          </cell>
          <cell r="C22" t="str">
            <v>N</v>
          </cell>
          <cell r="D22" t="str">
            <v>F</v>
          </cell>
          <cell r="E22" t="str">
            <v>Manyamula - Mbawa</v>
          </cell>
          <cell r="F22" t="str">
            <v>T321</v>
          </cell>
          <cell r="G22">
            <v>1</v>
          </cell>
          <cell r="H22">
            <v>19.100000000000001</v>
          </cell>
          <cell r="I22" t="str">
            <v>F</v>
          </cell>
          <cell r="J22" t="str">
            <v>MZIMBA</v>
          </cell>
          <cell r="K22">
            <v>4</v>
          </cell>
          <cell r="L22" t="str">
            <v>New section part of origional RS 179</v>
          </cell>
        </row>
        <row r="23">
          <cell r="A23" t="str">
            <v>RS 524</v>
          </cell>
          <cell r="B23">
            <v>346</v>
          </cell>
          <cell r="C23" t="str">
            <v>C</v>
          </cell>
          <cell r="D23" t="str">
            <v>F</v>
          </cell>
          <cell r="E23" t="str">
            <v>Kamtuwale - Chimaliro Police</v>
          </cell>
          <cell r="F23" t="str">
            <v>T323</v>
          </cell>
          <cell r="G23">
            <v>1</v>
          </cell>
          <cell r="H23">
            <v>36.1</v>
          </cell>
          <cell r="I23" t="str">
            <v>F</v>
          </cell>
          <cell r="J23" t="str">
            <v>KASUNGU</v>
          </cell>
          <cell r="K23">
            <v>5</v>
          </cell>
          <cell r="L23" t="str">
            <v>New section part of origional RS 179</v>
          </cell>
        </row>
        <row r="24">
          <cell r="A24" t="str">
            <v>RS 525</v>
          </cell>
          <cell r="B24">
            <v>347</v>
          </cell>
          <cell r="C24" t="str">
            <v>C</v>
          </cell>
          <cell r="D24" t="str">
            <v>F</v>
          </cell>
          <cell r="E24" t="str">
            <v>Mphomwa - Kamtuwale</v>
          </cell>
          <cell r="F24" t="str">
            <v>T324</v>
          </cell>
          <cell r="G24">
            <v>1</v>
          </cell>
          <cell r="H24">
            <v>11.3</v>
          </cell>
          <cell r="I24" t="str">
            <v>F</v>
          </cell>
          <cell r="J24" t="str">
            <v>KASUNGU</v>
          </cell>
          <cell r="K24">
            <v>5</v>
          </cell>
          <cell r="L24" t="str">
            <v>End point altered from Mphangara Stream to Chatanga</v>
          </cell>
        </row>
        <row r="25">
          <cell r="A25" t="str">
            <v>RS 528</v>
          </cell>
          <cell r="B25">
            <v>350</v>
          </cell>
          <cell r="C25" t="str">
            <v>C</v>
          </cell>
          <cell r="D25" t="str">
            <v>F</v>
          </cell>
          <cell r="E25" t="str">
            <v>Chasato - General Farming Estate</v>
          </cell>
          <cell r="F25" t="str">
            <v>T325</v>
          </cell>
          <cell r="G25">
            <v>1</v>
          </cell>
          <cell r="H25">
            <v>13.6</v>
          </cell>
          <cell r="I25" t="str">
            <v>F</v>
          </cell>
          <cell r="J25" t="str">
            <v>KASUNGU</v>
          </cell>
          <cell r="K25">
            <v>5</v>
          </cell>
        </row>
        <row r="26">
          <cell r="A26" t="str">
            <v>RS 526</v>
          </cell>
          <cell r="B26">
            <v>348</v>
          </cell>
          <cell r="C26" t="str">
            <v>C</v>
          </cell>
          <cell r="D26" t="str">
            <v>F</v>
          </cell>
          <cell r="E26" t="str">
            <v>General Farming Estate - Dwangwa River</v>
          </cell>
          <cell r="F26" t="str">
            <v>T325</v>
          </cell>
          <cell r="G26">
            <v>2</v>
          </cell>
          <cell r="H26">
            <v>15.5</v>
          </cell>
          <cell r="I26" t="str">
            <v>R</v>
          </cell>
          <cell r="J26" t="str">
            <v>KASUNGU</v>
          </cell>
          <cell r="K26">
            <v>5</v>
          </cell>
        </row>
        <row r="27">
          <cell r="A27" t="str">
            <v>RS 527</v>
          </cell>
          <cell r="B27">
            <v>349</v>
          </cell>
          <cell r="C27" t="str">
            <v>C</v>
          </cell>
          <cell r="D27" t="str">
            <v>F</v>
          </cell>
          <cell r="E27" t="str">
            <v>Dwangwa River - Mkanakhoti</v>
          </cell>
          <cell r="F27" t="str">
            <v>T325</v>
          </cell>
          <cell r="G27">
            <v>3</v>
          </cell>
          <cell r="H27">
            <v>16.2</v>
          </cell>
          <cell r="I27" t="str">
            <v>R</v>
          </cell>
          <cell r="J27" t="str">
            <v>KASUNGU</v>
          </cell>
          <cell r="K27">
            <v>5</v>
          </cell>
          <cell r="L27" t="str">
            <v>New section part of origional RS 181</v>
          </cell>
        </row>
        <row r="28">
          <cell r="A28" t="str">
            <v>RS 464</v>
          </cell>
          <cell r="B28">
            <v>286</v>
          </cell>
          <cell r="C28" t="str">
            <v>N</v>
          </cell>
          <cell r="D28" t="str">
            <v>F</v>
          </cell>
          <cell r="E28" t="str">
            <v>Chimaliro Forest-Mabulabo-Chiwandauka -Chombe</v>
          </cell>
          <cell r="F28" t="str">
            <v>T326</v>
          </cell>
          <cell r="G28">
            <v>1</v>
          </cell>
          <cell r="H28">
            <v>41</v>
          </cell>
          <cell r="I28" t="str">
            <v>R</v>
          </cell>
          <cell r="J28" t="str">
            <v>MZIMBA</v>
          </cell>
          <cell r="K28" t="str">
            <v>4,5</v>
          </cell>
        </row>
        <row r="29">
          <cell r="A29" t="str">
            <v>RS 529</v>
          </cell>
          <cell r="B29">
            <v>351</v>
          </cell>
          <cell r="C29" t="str">
            <v>C</v>
          </cell>
          <cell r="D29" t="str">
            <v>F</v>
          </cell>
          <cell r="E29" t="str">
            <v>Kalula - Mabulabo</v>
          </cell>
          <cell r="F29" t="str">
            <v>T327</v>
          </cell>
          <cell r="G29">
            <v>1</v>
          </cell>
          <cell r="H29">
            <v>12.5</v>
          </cell>
          <cell r="I29" t="str">
            <v>R</v>
          </cell>
          <cell r="J29" t="str">
            <v>KASUNGU/MZIMBA</v>
          </cell>
          <cell r="K29">
            <v>4</v>
          </cell>
        </row>
        <row r="30">
          <cell r="A30" t="str">
            <v>RS 534</v>
          </cell>
          <cell r="B30">
            <v>356</v>
          </cell>
          <cell r="C30" t="str">
            <v>C</v>
          </cell>
          <cell r="D30" t="str">
            <v>F</v>
          </cell>
          <cell r="E30" t="str">
            <v>Simlemba - Dwangwa River</v>
          </cell>
          <cell r="F30" t="str">
            <v>T328</v>
          </cell>
          <cell r="G30">
            <v>1</v>
          </cell>
          <cell r="H30">
            <v>7</v>
          </cell>
          <cell r="I30" t="str">
            <v>R</v>
          </cell>
          <cell r="J30" t="str">
            <v>KASUNGU</v>
          </cell>
          <cell r="K30">
            <v>5</v>
          </cell>
        </row>
        <row r="31">
          <cell r="A31" t="str">
            <v>RS 531</v>
          </cell>
          <cell r="B31">
            <v>353</v>
          </cell>
          <cell r="C31" t="str">
            <v>C</v>
          </cell>
          <cell r="D31" t="str">
            <v>F</v>
          </cell>
          <cell r="E31" t="str">
            <v>Dwangwa River - Mwimwila</v>
          </cell>
          <cell r="F31" t="str">
            <v>T328</v>
          </cell>
          <cell r="G31">
            <v>2</v>
          </cell>
          <cell r="H31">
            <v>11</v>
          </cell>
          <cell r="I31" t="str">
            <v>R</v>
          </cell>
          <cell r="J31" t="str">
            <v>KASUNGU</v>
          </cell>
          <cell r="K31">
            <v>5</v>
          </cell>
        </row>
        <row r="32">
          <cell r="A32" t="str">
            <v>RS 532</v>
          </cell>
          <cell r="B32">
            <v>354</v>
          </cell>
          <cell r="C32" t="str">
            <v>C</v>
          </cell>
          <cell r="D32" t="str">
            <v>F</v>
          </cell>
          <cell r="E32" t="str">
            <v>Mwimwila - Kapwaye</v>
          </cell>
          <cell r="F32" t="str">
            <v>T328</v>
          </cell>
          <cell r="G32">
            <v>3</v>
          </cell>
          <cell r="H32">
            <v>9.6999999999999993</v>
          </cell>
          <cell r="I32" t="str">
            <v>F</v>
          </cell>
          <cell r="J32" t="str">
            <v>KASUNGU</v>
          </cell>
          <cell r="K32">
            <v>5</v>
          </cell>
          <cell r="L32" t="str">
            <v>Changed designation from M5 to M18</v>
          </cell>
        </row>
        <row r="33">
          <cell r="A33" t="str">
            <v>RS 530</v>
          </cell>
          <cell r="B33">
            <v>352</v>
          </cell>
          <cell r="C33" t="str">
            <v>C</v>
          </cell>
          <cell r="D33" t="str">
            <v>F</v>
          </cell>
          <cell r="E33" t="str">
            <v>Kapwaye - Mphepo</v>
          </cell>
          <cell r="F33" t="str">
            <v>T328</v>
          </cell>
          <cell r="G33">
            <v>4</v>
          </cell>
          <cell r="H33">
            <v>21.7</v>
          </cell>
          <cell r="I33" t="str">
            <v>F</v>
          </cell>
          <cell r="J33" t="str">
            <v>KASUNGU</v>
          </cell>
          <cell r="K33">
            <v>5</v>
          </cell>
        </row>
        <row r="34">
          <cell r="A34" t="str">
            <v>RS 533</v>
          </cell>
          <cell r="B34">
            <v>355</v>
          </cell>
          <cell r="C34" t="str">
            <v>C</v>
          </cell>
          <cell r="D34" t="str">
            <v>F</v>
          </cell>
          <cell r="E34" t="str">
            <v>Mphepo - Chasato</v>
          </cell>
          <cell r="F34" t="str">
            <v>T328</v>
          </cell>
          <cell r="G34">
            <v>5</v>
          </cell>
          <cell r="H34">
            <v>8.3000000000000007</v>
          </cell>
          <cell r="I34" t="str">
            <v>F</v>
          </cell>
          <cell r="J34" t="str">
            <v>KASUNGU</v>
          </cell>
          <cell r="K34">
            <v>5</v>
          </cell>
        </row>
        <row r="35">
          <cell r="A35" t="str">
            <v>RS 466</v>
          </cell>
          <cell r="B35">
            <v>288</v>
          </cell>
          <cell r="C35" t="str">
            <v>N</v>
          </cell>
          <cell r="D35" t="str">
            <v>F</v>
          </cell>
          <cell r="E35" t="str">
            <v>Nthalire - Zambia border</v>
          </cell>
          <cell r="F35" t="str">
            <v>T331</v>
          </cell>
          <cell r="G35">
            <v>1</v>
          </cell>
          <cell r="H35">
            <v>10</v>
          </cell>
          <cell r="I35" t="str">
            <v>R</v>
          </cell>
          <cell r="J35" t="str">
            <v>CHITIPA</v>
          </cell>
          <cell r="K35">
            <v>2</v>
          </cell>
        </row>
        <row r="36">
          <cell r="A36" t="str">
            <v>RS 535</v>
          </cell>
          <cell r="B36">
            <v>357</v>
          </cell>
          <cell r="C36" t="str">
            <v>C</v>
          </cell>
          <cell r="D36" t="str">
            <v>F</v>
          </cell>
          <cell r="E36" t="str">
            <v>Mkanda - General Farming Estate 68</v>
          </cell>
          <cell r="F36" t="str">
            <v>T333</v>
          </cell>
          <cell r="G36">
            <v>1</v>
          </cell>
          <cell r="H36">
            <v>16.5</v>
          </cell>
          <cell r="I36" t="str">
            <v>F</v>
          </cell>
          <cell r="J36" t="str">
            <v>MCHINJI</v>
          </cell>
          <cell r="K36">
            <v>5</v>
          </cell>
          <cell r="L36" t="str">
            <v>New section part of RS 225</v>
          </cell>
        </row>
        <row r="37">
          <cell r="A37" t="str">
            <v>RS 536</v>
          </cell>
          <cell r="B37">
            <v>358</v>
          </cell>
          <cell r="C37" t="str">
            <v>C</v>
          </cell>
          <cell r="D37" t="str">
            <v>F</v>
          </cell>
          <cell r="E37" t="str">
            <v>General Farming Estate 68 - Kapezi</v>
          </cell>
          <cell r="F37" t="str">
            <v>T333</v>
          </cell>
          <cell r="G37">
            <v>2</v>
          </cell>
          <cell r="H37">
            <v>20.399999999999999</v>
          </cell>
          <cell r="I37" t="str">
            <v>R</v>
          </cell>
          <cell r="J37" t="str">
            <v>MCHINJI</v>
          </cell>
          <cell r="K37">
            <v>6</v>
          </cell>
          <cell r="L37" t="str">
            <v>Changed designation from S120 to M18. Now by-passed.</v>
          </cell>
        </row>
        <row r="38">
          <cell r="A38" t="str">
            <v>RS 537</v>
          </cell>
          <cell r="B38">
            <v>259</v>
          </cell>
          <cell r="C38" t="str">
            <v>C</v>
          </cell>
          <cell r="D38" t="str">
            <v>F</v>
          </cell>
          <cell r="E38" t="str">
            <v>Chilanga - Kalolo</v>
          </cell>
          <cell r="F38" t="str">
            <v>T335</v>
          </cell>
          <cell r="G38">
            <v>1</v>
          </cell>
          <cell r="H38">
            <v>8.1999999999999993</v>
          </cell>
          <cell r="I38" t="str">
            <v>F</v>
          </cell>
          <cell r="J38" t="str">
            <v>KASUNGU</v>
          </cell>
          <cell r="K38">
            <v>5</v>
          </cell>
          <cell r="L38" t="str">
            <v>Changed to trunk</v>
          </cell>
        </row>
        <row r="39">
          <cell r="A39" t="str">
            <v>RS 538</v>
          </cell>
          <cell r="B39">
            <v>360</v>
          </cell>
          <cell r="C39" t="str">
            <v>C</v>
          </cell>
          <cell r="D39" t="str">
            <v>F</v>
          </cell>
          <cell r="E39" t="str">
            <v>Plaka Estate - Kapiri</v>
          </cell>
          <cell r="F39" t="str">
            <v>T336</v>
          </cell>
          <cell r="G39">
            <v>1</v>
          </cell>
          <cell r="H39">
            <v>28.2</v>
          </cell>
          <cell r="I39" t="str">
            <v>F</v>
          </cell>
          <cell r="J39" t="str">
            <v>MCHINJI</v>
          </cell>
          <cell r="K39">
            <v>5</v>
          </cell>
          <cell r="L39" t="str">
            <v>Contains road designated T322 (on 1:250,000 series map)</v>
          </cell>
        </row>
        <row r="40">
          <cell r="A40" t="str">
            <v>RS 539</v>
          </cell>
          <cell r="B40">
            <v>361</v>
          </cell>
          <cell r="C40" t="str">
            <v>C</v>
          </cell>
          <cell r="D40" t="str">
            <v>F</v>
          </cell>
          <cell r="E40" t="str">
            <v>Malipela - Misozi</v>
          </cell>
          <cell r="F40" t="str">
            <v>T337</v>
          </cell>
          <cell r="G40">
            <v>1</v>
          </cell>
          <cell r="H40">
            <v>9.1</v>
          </cell>
          <cell r="I40" t="str">
            <v>F</v>
          </cell>
          <cell r="J40" t="str">
            <v>KASUNGU</v>
          </cell>
          <cell r="K40">
            <v>5</v>
          </cell>
        </row>
        <row r="41">
          <cell r="A41" t="str">
            <v>RS 659</v>
          </cell>
          <cell r="B41">
            <v>481</v>
          </cell>
          <cell r="C41" t="str">
            <v>C</v>
          </cell>
          <cell r="D41" t="str">
            <v>F</v>
          </cell>
          <cell r="E41" t="str">
            <v>Misozi - Kasela</v>
          </cell>
          <cell r="F41" t="str">
            <v>T337</v>
          </cell>
          <cell r="G41">
            <v>2</v>
          </cell>
          <cell r="H41">
            <v>14.9</v>
          </cell>
          <cell r="I41" t="str">
            <v>F</v>
          </cell>
          <cell r="J41" t="str">
            <v>KASUNGU</v>
          </cell>
          <cell r="K41">
            <v>5</v>
          </cell>
          <cell r="L41" t="str">
            <v>Changed designation from D194 to T337</v>
          </cell>
        </row>
        <row r="42">
          <cell r="A42" t="str">
            <v>RS 541</v>
          </cell>
          <cell r="B42">
            <v>363</v>
          </cell>
          <cell r="C42" t="str">
            <v>C</v>
          </cell>
          <cell r="D42" t="str">
            <v>F</v>
          </cell>
          <cell r="E42" t="str">
            <v>Mponela - Chososo</v>
          </cell>
          <cell r="F42" t="str">
            <v>T339</v>
          </cell>
          <cell r="G42">
            <v>1</v>
          </cell>
          <cell r="H42">
            <v>26.8</v>
          </cell>
          <cell r="I42" t="str">
            <v>F</v>
          </cell>
          <cell r="J42" t="str">
            <v>NTCHISI</v>
          </cell>
          <cell r="K42">
            <v>5</v>
          </cell>
        </row>
        <row r="43">
          <cell r="A43" t="str">
            <v>RS 540</v>
          </cell>
          <cell r="B43">
            <v>362</v>
          </cell>
          <cell r="C43" t="str">
            <v>C</v>
          </cell>
          <cell r="D43" t="str">
            <v>F</v>
          </cell>
          <cell r="E43" t="str">
            <v>Guma - Bua River</v>
          </cell>
          <cell r="F43" t="str">
            <v>T339</v>
          </cell>
          <cell r="G43">
            <v>2</v>
          </cell>
          <cell r="H43">
            <v>15</v>
          </cell>
          <cell r="I43" t="str">
            <v>F</v>
          </cell>
          <cell r="J43" t="str">
            <v>NTCHISI</v>
          </cell>
          <cell r="K43">
            <v>5</v>
          </cell>
        </row>
        <row r="44">
          <cell r="A44" t="str">
            <v>RS 542</v>
          </cell>
          <cell r="B44">
            <v>364</v>
          </cell>
          <cell r="C44" t="str">
            <v>C</v>
          </cell>
          <cell r="D44" t="str">
            <v>F</v>
          </cell>
          <cell r="E44" t="str">
            <v>Bua River - Chambwe</v>
          </cell>
          <cell r="F44" t="str">
            <v>T339</v>
          </cell>
          <cell r="G44">
            <v>3</v>
          </cell>
          <cell r="H44">
            <v>1.6</v>
          </cell>
          <cell r="I44" t="str">
            <v>F</v>
          </cell>
          <cell r="J44" t="str">
            <v>KASUNGU</v>
          </cell>
          <cell r="K44">
            <v>5</v>
          </cell>
        </row>
        <row r="45">
          <cell r="A45" t="str">
            <v>RS 545</v>
          </cell>
          <cell r="B45">
            <v>367</v>
          </cell>
          <cell r="C45" t="str">
            <v>C</v>
          </cell>
          <cell r="D45" t="str">
            <v>F</v>
          </cell>
          <cell r="E45" t="str">
            <v>junction M7 - Ngombe</v>
          </cell>
          <cell r="F45" t="str">
            <v>T340</v>
          </cell>
          <cell r="G45">
            <v>1</v>
          </cell>
          <cell r="H45">
            <v>11.1</v>
          </cell>
          <cell r="I45" t="str">
            <v>F</v>
          </cell>
          <cell r="J45" t="str">
            <v>NTCHISI</v>
          </cell>
          <cell r="K45">
            <v>5</v>
          </cell>
        </row>
        <row r="46">
          <cell r="A46" t="str">
            <v>RS 544</v>
          </cell>
          <cell r="B46">
            <v>366</v>
          </cell>
          <cell r="C46" t="str">
            <v>C</v>
          </cell>
          <cell r="D46" t="str">
            <v>F</v>
          </cell>
          <cell r="E46" t="str">
            <v>Ngombe - Kamsonga</v>
          </cell>
          <cell r="F46" t="str">
            <v>T340</v>
          </cell>
          <cell r="G46">
            <v>2</v>
          </cell>
          <cell r="H46">
            <v>9.8000000000000007</v>
          </cell>
          <cell r="I46" t="str">
            <v>F</v>
          </cell>
          <cell r="J46" t="str">
            <v>NTCHISI</v>
          </cell>
          <cell r="K46">
            <v>5</v>
          </cell>
        </row>
        <row r="47">
          <cell r="A47" t="str">
            <v>RS 546</v>
          </cell>
          <cell r="B47">
            <v>368</v>
          </cell>
          <cell r="C47" t="str">
            <v>C</v>
          </cell>
          <cell r="D47" t="str">
            <v>F</v>
          </cell>
          <cell r="E47" t="str">
            <v>Kamsonga - Chungu (junction M18)</v>
          </cell>
          <cell r="F47" t="str">
            <v>T340</v>
          </cell>
          <cell r="G47">
            <v>3</v>
          </cell>
          <cell r="H47">
            <v>17.899999999999999</v>
          </cell>
          <cell r="I47" t="str">
            <v>F</v>
          </cell>
          <cell r="J47" t="str">
            <v>NTCHISI</v>
          </cell>
          <cell r="K47">
            <v>5</v>
          </cell>
          <cell r="L47" t="str">
            <v>Changed designation from S100 to S101</v>
          </cell>
        </row>
        <row r="48">
          <cell r="A48" t="str">
            <v>RS 553</v>
          </cell>
          <cell r="B48">
            <v>375</v>
          </cell>
          <cell r="C48" t="str">
            <v>C</v>
          </cell>
          <cell r="D48" t="str">
            <v>F</v>
          </cell>
          <cell r="E48" t="str">
            <v>Malenga (junction M18) - Mpamantha</v>
          </cell>
          <cell r="F48" t="str">
            <v>T341</v>
          </cell>
          <cell r="G48">
            <v>1</v>
          </cell>
          <cell r="H48">
            <v>15.9</v>
          </cell>
          <cell r="I48" t="str">
            <v>F</v>
          </cell>
          <cell r="J48" t="str">
            <v>NKHOTA KOTA</v>
          </cell>
          <cell r="K48">
            <v>5</v>
          </cell>
        </row>
        <row r="49">
          <cell r="A49" t="str">
            <v>RS 548</v>
          </cell>
          <cell r="B49">
            <v>370</v>
          </cell>
          <cell r="C49" t="str">
            <v>C</v>
          </cell>
          <cell r="D49" t="str">
            <v>F</v>
          </cell>
          <cell r="E49" t="str">
            <v>Mpamantha - Luwi River</v>
          </cell>
          <cell r="F49" t="str">
            <v>T341</v>
          </cell>
          <cell r="G49">
            <v>2</v>
          </cell>
          <cell r="H49">
            <v>5.8</v>
          </cell>
          <cell r="I49" t="str">
            <v>F</v>
          </cell>
          <cell r="J49" t="str">
            <v>NKHOTA KOTA</v>
          </cell>
          <cell r="K49">
            <v>5</v>
          </cell>
        </row>
        <row r="50">
          <cell r="A50" t="str">
            <v>RS 555</v>
          </cell>
          <cell r="B50">
            <v>377</v>
          </cell>
          <cell r="C50" t="str">
            <v>C</v>
          </cell>
          <cell r="D50" t="str">
            <v>F</v>
          </cell>
          <cell r="E50" t="str">
            <v>Luwi River - Chalunda</v>
          </cell>
          <cell r="F50" t="str">
            <v>T341</v>
          </cell>
          <cell r="G50">
            <v>3</v>
          </cell>
          <cell r="H50">
            <v>8</v>
          </cell>
          <cell r="I50" t="str">
            <v>F</v>
          </cell>
          <cell r="J50" t="str">
            <v>NKHOTA KOTA</v>
          </cell>
          <cell r="K50">
            <v>5</v>
          </cell>
        </row>
        <row r="51">
          <cell r="A51" t="str">
            <v>RS 554</v>
          </cell>
          <cell r="B51">
            <v>376</v>
          </cell>
          <cell r="C51" t="str">
            <v>C</v>
          </cell>
          <cell r="D51" t="str">
            <v>F</v>
          </cell>
          <cell r="E51" t="str">
            <v>Chalunda - Gomadzi</v>
          </cell>
          <cell r="F51" t="str">
            <v>T341</v>
          </cell>
          <cell r="G51">
            <v>4</v>
          </cell>
          <cell r="H51">
            <v>5.4</v>
          </cell>
          <cell r="I51" t="str">
            <v>F</v>
          </cell>
          <cell r="J51" t="str">
            <v>NKHOTA KOTA</v>
          </cell>
          <cell r="K51">
            <v>5</v>
          </cell>
        </row>
        <row r="52">
          <cell r="A52" t="str">
            <v>RS 549</v>
          </cell>
          <cell r="B52">
            <v>371</v>
          </cell>
          <cell r="C52" t="str">
            <v>C</v>
          </cell>
          <cell r="D52" t="str">
            <v>F</v>
          </cell>
          <cell r="E52" t="str">
            <v>Gomadzi - Kayoyo</v>
          </cell>
          <cell r="F52" t="str">
            <v>T341</v>
          </cell>
          <cell r="G52">
            <v>5</v>
          </cell>
          <cell r="H52">
            <v>8.6999999999999993</v>
          </cell>
          <cell r="I52" t="str">
            <v>F</v>
          </cell>
          <cell r="J52" t="str">
            <v>NKHOTA KOTA</v>
          </cell>
          <cell r="K52">
            <v>5</v>
          </cell>
        </row>
        <row r="53">
          <cell r="A53" t="str">
            <v>RS 551</v>
          </cell>
          <cell r="B53">
            <v>373</v>
          </cell>
          <cell r="C53" t="str">
            <v>C</v>
          </cell>
          <cell r="D53" t="str">
            <v>F</v>
          </cell>
          <cell r="E53" t="str">
            <v>Kayoyo - Mwasambo</v>
          </cell>
          <cell r="F53" t="str">
            <v>T341</v>
          </cell>
          <cell r="G53">
            <v>6</v>
          </cell>
          <cell r="H53">
            <v>15.4</v>
          </cell>
          <cell r="I53" t="str">
            <v>F</v>
          </cell>
          <cell r="J53" t="str">
            <v>NKHOTA KOTA</v>
          </cell>
          <cell r="K53">
            <v>5</v>
          </cell>
        </row>
        <row r="54">
          <cell r="A54" t="str">
            <v>RS 547</v>
          </cell>
          <cell r="B54">
            <v>369</v>
          </cell>
          <cell r="C54" t="str">
            <v>C</v>
          </cell>
          <cell r="D54" t="str">
            <v>F</v>
          </cell>
          <cell r="E54" t="str">
            <v>Mwasambo - Kasakula</v>
          </cell>
          <cell r="F54" t="str">
            <v>T341</v>
          </cell>
          <cell r="G54">
            <v>7</v>
          </cell>
          <cell r="H54">
            <v>5.0999999999999996</v>
          </cell>
          <cell r="I54" t="str">
            <v>F</v>
          </cell>
          <cell r="J54" t="str">
            <v>NKHOTA KOTA</v>
          </cell>
          <cell r="K54">
            <v>5</v>
          </cell>
        </row>
        <row r="55">
          <cell r="A55" t="str">
            <v>RS 552</v>
          </cell>
          <cell r="B55">
            <v>374</v>
          </cell>
          <cell r="C55" t="str">
            <v>C</v>
          </cell>
          <cell r="D55" t="str">
            <v>F</v>
          </cell>
          <cell r="E55" t="str">
            <v>Kasakula - Chithembwe Village</v>
          </cell>
          <cell r="F55" t="str">
            <v>T341</v>
          </cell>
          <cell r="G55">
            <v>8</v>
          </cell>
          <cell r="H55">
            <v>12.2</v>
          </cell>
          <cell r="I55" t="str">
            <v>H</v>
          </cell>
          <cell r="J55" t="str">
            <v>NICHISI</v>
          </cell>
          <cell r="K55">
            <v>5</v>
          </cell>
        </row>
        <row r="56">
          <cell r="A56" t="str">
            <v>RS 550</v>
          </cell>
          <cell r="B56">
            <v>372</v>
          </cell>
          <cell r="C56" t="str">
            <v>C</v>
          </cell>
          <cell r="D56" t="str">
            <v>F</v>
          </cell>
          <cell r="E56" t="str">
            <v>Chithembwe Village - Mbonekela (junction M7)</v>
          </cell>
          <cell r="F56" t="str">
            <v>T341</v>
          </cell>
          <cell r="G56">
            <v>9</v>
          </cell>
          <cell r="H56">
            <v>17.8</v>
          </cell>
          <cell r="I56" t="str">
            <v>H</v>
          </cell>
          <cell r="J56" t="str">
            <v>NTCHISI</v>
          </cell>
          <cell r="K56">
            <v>5</v>
          </cell>
        </row>
        <row r="57">
          <cell r="A57" t="str">
            <v>RS 556</v>
          </cell>
          <cell r="B57">
            <v>378</v>
          </cell>
          <cell r="C57" t="str">
            <v>C</v>
          </cell>
          <cell r="D57" t="str">
            <v>F</v>
          </cell>
          <cell r="E57" t="str">
            <v>Kamwendo - Chiwoshya</v>
          </cell>
          <cell r="F57" t="str">
            <v>T342</v>
          </cell>
          <cell r="G57">
            <v>1</v>
          </cell>
          <cell r="H57">
            <v>17.5</v>
          </cell>
          <cell r="I57" t="str">
            <v>F</v>
          </cell>
          <cell r="J57" t="str">
            <v>MCHINJI</v>
          </cell>
          <cell r="K57">
            <v>6</v>
          </cell>
        </row>
        <row r="58">
          <cell r="A58" t="str">
            <v>RS 557</v>
          </cell>
          <cell r="B58">
            <v>379</v>
          </cell>
          <cell r="C58" t="str">
            <v>C</v>
          </cell>
          <cell r="D58" t="str">
            <v>F</v>
          </cell>
          <cell r="E58" t="str">
            <v>Chiwoshya - Bua River (Near Mphanga)</v>
          </cell>
          <cell r="F58" t="str">
            <v>T342</v>
          </cell>
          <cell r="G58">
            <v>2</v>
          </cell>
          <cell r="H58">
            <v>8.9</v>
          </cell>
          <cell r="I58" t="str">
            <v>F</v>
          </cell>
          <cell r="J58" t="str">
            <v>MCHINJI</v>
          </cell>
          <cell r="K58">
            <v>6</v>
          </cell>
        </row>
        <row r="59">
          <cell r="A59" t="str">
            <v>RS 558</v>
          </cell>
          <cell r="B59">
            <v>380</v>
          </cell>
          <cell r="C59" t="str">
            <v>C</v>
          </cell>
          <cell r="D59" t="str">
            <v>F</v>
          </cell>
          <cell r="E59" t="str">
            <v>Kasiya - Tonde</v>
          </cell>
          <cell r="F59" t="str">
            <v>T342</v>
          </cell>
          <cell r="G59">
            <v>3</v>
          </cell>
          <cell r="H59">
            <v>11</v>
          </cell>
          <cell r="I59" t="str">
            <v>F</v>
          </cell>
          <cell r="J59" t="str">
            <v>LILONGWE</v>
          </cell>
          <cell r="K59">
            <v>6</v>
          </cell>
        </row>
        <row r="60">
          <cell r="A60" t="str">
            <v>RS 560</v>
          </cell>
          <cell r="B60">
            <v>382</v>
          </cell>
          <cell r="C60" t="str">
            <v>C</v>
          </cell>
          <cell r="D60" t="str">
            <v>F</v>
          </cell>
          <cell r="E60" t="str">
            <v>Mung'ona - Chiwoshya</v>
          </cell>
          <cell r="F60" t="str">
            <v>T343</v>
          </cell>
          <cell r="G60">
            <v>1</v>
          </cell>
          <cell r="H60">
            <v>18</v>
          </cell>
          <cell r="I60" t="str">
            <v>F</v>
          </cell>
          <cell r="J60" t="str">
            <v>MCHINJI</v>
          </cell>
          <cell r="K60">
            <v>6</v>
          </cell>
        </row>
        <row r="61">
          <cell r="A61" t="str">
            <v>RS 559</v>
          </cell>
          <cell r="B61">
            <v>381</v>
          </cell>
          <cell r="C61" t="str">
            <v>C</v>
          </cell>
          <cell r="D61" t="str">
            <v>F</v>
          </cell>
          <cell r="E61" t="str">
            <v>Chiwoshya - Mavwere</v>
          </cell>
          <cell r="F61" t="str">
            <v>T343</v>
          </cell>
          <cell r="G61">
            <v>2</v>
          </cell>
          <cell r="H61">
            <v>15</v>
          </cell>
          <cell r="I61" t="str">
            <v>F</v>
          </cell>
          <cell r="J61" t="str">
            <v>MCHINJI</v>
          </cell>
          <cell r="K61">
            <v>6</v>
          </cell>
        </row>
        <row r="62">
          <cell r="A62" t="str">
            <v>RS 561</v>
          </cell>
          <cell r="B62">
            <v>383</v>
          </cell>
          <cell r="C62" t="str">
            <v>C</v>
          </cell>
          <cell r="D62" t="str">
            <v>F</v>
          </cell>
          <cell r="E62" t="str">
            <v>Mavwere - Msitu</v>
          </cell>
          <cell r="F62" t="str">
            <v>T343</v>
          </cell>
          <cell r="G62">
            <v>3</v>
          </cell>
          <cell r="H62">
            <v>8.3000000000000007</v>
          </cell>
          <cell r="I62" t="str">
            <v>F</v>
          </cell>
          <cell r="J62" t="str">
            <v>MCHINJI</v>
          </cell>
          <cell r="K62">
            <v>6</v>
          </cell>
        </row>
        <row r="63">
          <cell r="A63" t="str">
            <v>RS 562</v>
          </cell>
          <cell r="B63">
            <v>384</v>
          </cell>
          <cell r="C63" t="str">
            <v>C</v>
          </cell>
          <cell r="D63" t="str">
            <v>F</v>
          </cell>
          <cell r="E63" t="str">
            <v>Majiga - Daminga - junction D187</v>
          </cell>
          <cell r="F63" t="str">
            <v>T344</v>
          </cell>
          <cell r="G63">
            <v>1</v>
          </cell>
          <cell r="H63">
            <v>26</v>
          </cell>
          <cell r="I63" t="str">
            <v>F</v>
          </cell>
          <cell r="J63" t="str">
            <v>LILONGWE</v>
          </cell>
          <cell r="K63">
            <v>6</v>
          </cell>
          <cell r="L63" t="str">
            <v>Changed designation from M16 to S115</v>
          </cell>
        </row>
        <row r="64">
          <cell r="A64" t="str">
            <v>RS 563</v>
          </cell>
          <cell r="B64">
            <v>385</v>
          </cell>
          <cell r="C64" t="str">
            <v>C</v>
          </cell>
          <cell r="D64" t="str">
            <v>F</v>
          </cell>
          <cell r="E64" t="str">
            <v>Chileka (junction M12) - Mingondo T. C.</v>
          </cell>
          <cell r="F64" t="str">
            <v>T345</v>
          </cell>
          <cell r="G64">
            <v>1</v>
          </cell>
          <cell r="H64">
            <v>10.199999999999999</v>
          </cell>
          <cell r="I64" t="str">
            <v>F</v>
          </cell>
          <cell r="J64" t="str">
            <v>LILONGWE</v>
          </cell>
          <cell r="K64">
            <v>6</v>
          </cell>
        </row>
        <row r="65">
          <cell r="A65" t="str">
            <v>RS 567</v>
          </cell>
          <cell r="B65">
            <v>389</v>
          </cell>
          <cell r="C65" t="str">
            <v>C</v>
          </cell>
          <cell r="D65" t="str">
            <v>F</v>
          </cell>
          <cell r="E65" t="str">
            <v>Mingondo T. C. - Likuni River</v>
          </cell>
          <cell r="F65" t="str">
            <v>T345</v>
          </cell>
          <cell r="G65">
            <v>2</v>
          </cell>
          <cell r="H65">
            <v>7.9</v>
          </cell>
          <cell r="I65" t="str">
            <v>F</v>
          </cell>
          <cell r="J65" t="str">
            <v>LILONGWE</v>
          </cell>
          <cell r="K65">
            <v>6</v>
          </cell>
        </row>
        <row r="66">
          <cell r="A66" t="str">
            <v>RS 565</v>
          </cell>
          <cell r="B66">
            <v>387</v>
          </cell>
          <cell r="C66" t="str">
            <v>C</v>
          </cell>
          <cell r="D66" t="str">
            <v>F</v>
          </cell>
          <cell r="E66" t="str">
            <v>Likuni River - Njoka</v>
          </cell>
          <cell r="F66" t="str">
            <v>T345</v>
          </cell>
          <cell r="G66">
            <v>3</v>
          </cell>
          <cell r="H66">
            <v>8.4</v>
          </cell>
          <cell r="I66" t="str">
            <v>F</v>
          </cell>
          <cell r="J66" t="str">
            <v>LILONGWE</v>
          </cell>
          <cell r="K66">
            <v>6</v>
          </cell>
        </row>
        <row r="67">
          <cell r="A67" t="str">
            <v>RS 566</v>
          </cell>
          <cell r="B67">
            <v>388</v>
          </cell>
          <cell r="C67" t="str">
            <v>C</v>
          </cell>
          <cell r="D67" t="str">
            <v>F</v>
          </cell>
          <cell r="E67" t="str">
            <v>Njoka - Malingunde (junction S124)</v>
          </cell>
          <cell r="F67" t="str">
            <v>T345</v>
          </cell>
          <cell r="G67">
            <v>4</v>
          </cell>
          <cell r="H67">
            <v>9.6999999999999993</v>
          </cell>
          <cell r="I67" t="str">
            <v>F</v>
          </cell>
          <cell r="J67" t="str">
            <v>LILONGWE</v>
          </cell>
          <cell r="K67">
            <v>6</v>
          </cell>
        </row>
        <row r="68">
          <cell r="A68" t="str">
            <v>RS 569</v>
          </cell>
          <cell r="B68">
            <v>391</v>
          </cell>
          <cell r="C68" t="str">
            <v>C</v>
          </cell>
          <cell r="D68" t="str">
            <v>F</v>
          </cell>
          <cell r="E68" t="str">
            <v>Kayabwa - Badwa River</v>
          </cell>
          <cell r="F68" t="str">
            <v>T346</v>
          </cell>
          <cell r="G68">
            <v>1</v>
          </cell>
          <cell r="H68">
            <v>7.3</v>
          </cell>
          <cell r="I68" t="str">
            <v>F</v>
          </cell>
          <cell r="J68" t="str">
            <v>LILONGWE</v>
          </cell>
          <cell r="K68">
            <v>6</v>
          </cell>
        </row>
        <row r="69">
          <cell r="A69" t="str">
            <v>RS 568</v>
          </cell>
          <cell r="B69">
            <v>390</v>
          </cell>
          <cell r="C69" t="str">
            <v>C</v>
          </cell>
          <cell r="D69" t="str">
            <v>F</v>
          </cell>
          <cell r="E69" t="str">
            <v>Badwa River - Mika</v>
          </cell>
          <cell r="F69" t="str">
            <v>T346</v>
          </cell>
          <cell r="G69">
            <v>2</v>
          </cell>
          <cell r="H69">
            <v>7.3</v>
          </cell>
          <cell r="I69" t="str">
            <v>F</v>
          </cell>
          <cell r="J69" t="str">
            <v>LILONGWE</v>
          </cell>
          <cell r="K69">
            <v>6</v>
          </cell>
        </row>
        <row r="70">
          <cell r="A70" t="str">
            <v>RS 570</v>
          </cell>
          <cell r="B70">
            <v>382</v>
          </cell>
          <cell r="C70" t="str">
            <v>C</v>
          </cell>
          <cell r="D70" t="str">
            <v>F</v>
          </cell>
          <cell r="E70" t="str">
            <v xml:space="preserve">Mika - Kalonga </v>
          </cell>
          <cell r="F70" t="str">
            <v>T346</v>
          </cell>
          <cell r="G70">
            <v>3</v>
          </cell>
          <cell r="H70">
            <v>2.8</v>
          </cell>
          <cell r="I70" t="str">
            <v>F</v>
          </cell>
          <cell r="J70" t="str">
            <v>LILONGWE</v>
          </cell>
          <cell r="K70">
            <v>6</v>
          </cell>
        </row>
        <row r="71">
          <cell r="A71" t="str">
            <v>RS 571</v>
          </cell>
          <cell r="B71">
            <v>393</v>
          </cell>
          <cell r="C71" t="str">
            <v>C</v>
          </cell>
          <cell r="D71" t="str">
            <v>F</v>
          </cell>
          <cell r="E71" t="str">
            <v>Mutu - Mwalilakwacha</v>
          </cell>
          <cell r="F71" t="str">
            <v>T347</v>
          </cell>
          <cell r="G71">
            <v>1</v>
          </cell>
          <cell r="H71">
            <v>26</v>
          </cell>
          <cell r="I71" t="str">
            <v>F</v>
          </cell>
          <cell r="J71" t="str">
            <v>LILONGWE</v>
          </cell>
          <cell r="K71">
            <v>6</v>
          </cell>
        </row>
        <row r="72">
          <cell r="A72" t="str">
            <v>RS 572</v>
          </cell>
          <cell r="B72">
            <v>394</v>
          </cell>
          <cell r="C72" t="str">
            <v>C</v>
          </cell>
          <cell r="D72" t="str">
            <v>F</v>
          </cell>
          <cell r="E72" t="str">
            <v>Mponela - Mkulumimba</v>
          </cell>
          <cell r="F72" t="str">
            <v>T348</v>
          </cell>
          <cell r="G72">
            <v>1</v>
          </cell>
          <cell r="H72">
            <v>23.7</v>
          </cell>
          <cell r="I72" t="str">
            <v>F</v>
          </cell>
          <cell r="J72" t="str">
            <v>DOWA</v>
          </cell>
          <cell r="K72">
            <v>6</v>
          </cell>
        </row>
        <row r="73">
          <cell r="A73" t="str">
            <v>RS 258</v>
          </cell>
          <cell r="B73">
            <v>80</v>
          </cell>
          <cell r="C73" t="str">
            <v>C</v>
          </cell>
          <cell r="D73" t="str">
            <v>F</v>
          </cell>
          <cell r="E73" t="str">
            <v>Kasuntha - Mkulumimba</v>
          </cell>
          <cell r="F73" t="str">
            <v>T349</v>
          </cell>
          <cell r="G73">
            <v>1</v>
          </cell>
          <cell r="H73">
            <v>11.6</v>
          </cell>
          <cell r="I73" t="str">
            <v>FL</v>
          </cell>
          <cell r="J73" t="str">
            <v>DOWA</v>
          </cell>
          <cell r="K73" t="str">
            <v>5,6</v>
          </cell>
          <cell r="L73" t="str">
            <v>Changed designation from S120 to T349</v>
          </cell>
        </row>
        <row r="74">
          <cell r="A74" t="str">
            <v>RS 573</v>
          </cell>
          <cell r="B74">
            <v>395</v>
          </cell>
          <cell r="C74" t="str">
            <v>C</v>
          </cell>
          <cell r="D74" t="str">
            <v>F</v>
          </cell>
          <cell r="E74" t="str">
            <v>Mponera - Ntchisi</v>
          </cell>
          <cell r="F74" t="str">
            <v>T350</v>
          </cell>
          <cell r="G74">
            <v>1</v>
          </cell>
          <cell r="H74">
            <v>40</v>
          </cell>
          <cell r="I74" t="str">
            <v>FL</v>
          </cell>
          <cell r="J74" t="str">
            <v>DOWA</v>
          </cell>
          <cell r="K74">
            <v>5</v>
          </cell>
        </row>
        <row r="75">
          <cell r="A75" t="str">
            <v>RS 576</v>
          </cell>
          <cell r="B75">
            <v>398</v>
          </cell>
          <cell r="C75" t="str">
            <v>C</v>
          </cell>
          <cell r="D75" t="str">
            <v>F</v>
          </cell>
          <cell r="E75" t="str">
            <v>Mchinji Customs (junction M12) - Chikoka</v>
          </cell>
          <cell r="F75" t="str">
            <v>T351</v>
          </cell>
          <cell r="G75">
            <v>1</v>
          </cell>
          <cell r="H75">
            <v>9</v>
          </cell>
          <cell r="I75" t="str">
            <v>FL</v>
          </cell>
          <cell r="J75" t="str">
            <v>MCHINJI</v>
          </cell>
          <cell r="K75">
            <v>6</v>
          </cell>
        </row>
        <row r="76">
          <cell r="A76" t="str">
            <v>RS 574</v>
          </cell>
          <cell r="B76">
            <v>396</v>
          </cell>
          <cell r="C76" t="str">
            <v>C</v>
          </cell>
          <cell r="D76" t="str">
            <v>F</v>
          </cell>
          <cell r="E76" t="str">
            <v>Chikoka - Likawe</v>
          </cell>
          <cell r="F76" t="str">
            <v>T351</v>
          </cell>
          <cell r="G76">
            <v>2</v>
          </cell>
          <cell r="H76">
            <v>6.5</v>
          </cell>
          <cell r="I76" t="str">
            <v>FL</v>
          </cell>
          <cell r="J76" t="str">
            <v>MCHINJI</v>
          </cell>
          <cell r="K76">
            <v>6</v>
          </cell>
        </row>
        <row r="77">
          <cell r="A77" t="str">
            <v>RS 577</v>
          </cell>
          <cell r="B77">
            <v>399</v>
          </cell>
          <cell r="C77" t="str">
            <v>C</v>
          </cell>
          <cell r="D77" t="str">
            <v>F</v>
          </cell>
          <cell r="E77" t="str">
            <v>Likawe - Ulele</v>
          </cell>
          <cell r="F77" t="str">
            <v>T351</v>
          </cell>
          <cell r="G77">
            <v>3</v>
          </cell>
          <cell r="H77">
            <v>39.6</v>
          </cell>
          <cell r="I77" t="str">
            <v>FL</v>
          </cell>
          <cell r="J77" t="str">
            <v>MCHINJI</v>
          </cell>
          <cell r="K77">
            <v>6</v>
          </cell>
        </row>
        <row r="78">
          <cell r="A78" t="str">
            <v>RS 575</v>
          </cell>
          <cell r="B78">
            <v>397</v>
          </cell>
          <cell r="C78" t="str">
            <v>C</v>
          </cell>
          <cell r="D78" t="str">
            <v>F</v>
          </cell>
          <cell r="E78" t="str">
            <v>Ulele - Kamwendo (junction M12)</v>
          </cell>
          <cell r="F78" t="str">
            <v>T351</v>
          </cell>
          <cell r="G78">
            <v>4</v>
          </cell>
          <cell r="H78">
            <v>14.8</v>
          </cell>
          <cell r="I78" t="str">
            <v>FL</v>
          </cell>
          <cell r="J78" t="str">
            <v>MCHINJI</v>
          </cell>
          <cell r="K78">
            <v>6</v>
          </cell>
        </row>
        <row r="79">
          <cell r="A79" t="str">
            <v>RS 578</v>
          </cell>
          <cell r="B79">
            <v>400</v>
          </cell>
          <cell r="C79" t="str">
            <v>C</v>
          </cell>
          <cell r="D79" t="str">
            <v>F</v>
          </cell>
          <cell r="E79" t="str">
            <v>Benga (junction M5) - Juma</v>
          </cell>
          <cell r="F79" t="str">
            <v>T355</v>
          </cell>
          <cell r="G79">
            <v>1</v>
          </cell>
          <cell r="H79">
            <v>2.8</v>
          </cell>
          <cell r="I79" t="str">
            <v>FL</v>
          </cell>
          <cell r="J79" t="str">
            <v>NKHOTA KOTA</v>
          </cell>
          <cell r="K79">
            <v>5</v>
          </cell>
        </row>
        <row r="80">
          <cell r="A80" t="str">
            <v>RS 579</v>
          </cell>
          <cell r="B80">
            <v>401</v>
          </cell>
          <cell r="C80" t="str">
            <v>C</v>
          </cell>
          <cell r="D80" t="str">
            <v>F</v>
          </cell>
          <cell r="E80" t="str">
            <v>Juma - Suluwi</v>
          </cell>
          <cell r="F80" t="str">
            <v>T355</v>
          </cell>
          <cell r="G80">
            <v>2</v>
          </cell>
          <cell r="H80">
            <v>8</v>
          </cell>
          <cell r="I80" t="str">
            <v>FL</v>
          </cell>
          <cell r="J80" t="str">
            <v>NKHOTA KOTA</v>
          </cell>
          <cell r="K80">
            <v>5</v>
          </cell>
        </row>
        <row r="81">
          <cell r="A81" t="str">
            <v>RS 591</v>
          </cell>
          <cell r="B81">
            <v>413</v>
          </cell>
          <cell r="C81" t="str">
            <v>C</v>
          </cell>
          <cell r="D81" t="str">
            <v>F</v>
          </cell>
          <cell r="E81" t="str">
            <v>Suluwi - Kachisoka (junction M5)</v>
          </cell>
          <cell r="F81" t="str">
            <v>T355</v>
          </cell>
          <cell r="G81">
            <v>3</v>
          </cell>
          <cell r="H81">
            <v>9.5</v>
          </cell>
          <cell r="I81" t="str">
            <v>FL</v>
          </cell>
          <cell r="J81" t="str">
            <v>NKHOTA KOTA</v>
          </cell>
          <cell r="K81">
            <v>7</v>
          </cell>
          <cell r="L81" t="str">
            <v>Changed designation from T358 to T355</v>
          </cell>
        </row>
        <row r="82">
          <cell r="A82" t="str">
            <v>RS 580</v>
          </cell>
          <cell r="B82">
            <v>402</v>
          </cell>
          <cell r="C82" t="str">
            <v>C</v>
          </cell>
          <cell r="D82" t="str">
            <v>F</v>
          </cell>
          <cell r="E82" t="str">
            <v>Kanyenyeva (junction M14) - Chitala River Bridge</v>
          </cell>
          <cell r="F82" t="str">
            <v>T356</v>
          </cell>
          <cell r="G82">
            <v>1</v>
          </cell>
          <cell r="H82">
            <v>8.1999999999999993</v>
          </cell>
          <cell r="I82" t="str">
            <v>FL</v>
          </cell>
          <cell r="J82" t="str">
            <v>DOWA</v>
          </cell>
          <cell r="K82">
            <v>6</v>
          </cell>
        </row>
        <row r="83">
          <cell r="A83" t="str">
            <v>RS 581</v>
          </cell>
          <cell r="B83">
            <v>403</v>
          </cell>
          <cell r="C83" t="str">
            <v>C</v>
          </cell>
          <cell r="D83" t="str">
            <v>F</v>
          </cell>
          <cell r="E83" t="str">
            <v>Chitala River Bridge - Sambo</v>
          </cell>
          <cell r="F83" t="str">
            <v>T356</v>
          </cell>
          <cell r="G83">
            <v>2</v>
          </cell>
          <cell r="H83">
            <v>12</v>
          </cell>
          <cell r="I83" t="str">
            <v>FL</v>
          </cell>
          <cell r="J83" t="str">
            <v>SALIMA</v>
          </cell>
          <cell r="K83">
            <v>6</v>
          </cell>
        </row>
        <row r="84">
          <cell r="A84" t="str">
            <v>RS 582</v>
          </cell>
          <cell r="B84">
            <v>404</v>
          </cell>
          <cell r="C84" t="str">
            <v>C</v>
          </cell>
          <cell r="D84" t="str">
            <v>F</v>
          </cell>
          <cell r="E84" t="str">
            <v>Sambo - Nkhombedza (junction M5)</v>
          </cell>
          <cell r="F84" t="str">
            <v>T356</v>
          </cell>
          <cell r="G84">
            <v>3</v>
          </cell>
          <cell r="H84">
            <v>5.9</v>
          </cell>
          <cell r="I84" t="str">
            <v>FL</v>
          </cell>
          <cell r="J84" t="str">
            <v>SALIMA</v>
          </cell>
          <cell r="K84">
            <v>6</v>
          </cell>
        </row>
        <row r="85">
          <cell r="A85" t="str">
            <v>RS 585</v>
          </cell>
          <cell r="B85">
            <v>407</v>
          </cell>
          <cell r="C85" t="str">
            <v>C</v>
          </cell>
          <cell r="D85" t="str">
            <v>F</v>
          </cell>
          <cell r="E85" t="str">
            <v>Chipemedza - Salima railway crossing</v>
          </cell>
          <cell r="F85" t="str">
            <v>T357</v>
          </cell>
          <cell r="G85">
            <v>1</v>
          </cell>
          <cell r="H85">
            <v>1.6</v>
          </cell>
          <cell r="I85" t="str">
            <v>FL</v>
          </cell>
          <cell r="J85" t="str">
            <v>SALIMA</v>
          </cell>
          <cell r="K85">
            <v>7</v>
          </cell>
        </row>
        <row r="86">
          <cell r="A86" t="str">
            <v>RS 583</v>
          </cell>
          <cell r="B86">
            <v>405</v>
          </cell>
          <cell r="C86" t="str">
            <v>C</v>
          </cell>
          <cell r="D86" t="str">
            <v>F</v>
          </cell>
          <cell r="E86" t="str">
            <v>Salima railway crossing - Cherani</v>
          </cell>
          <cell r="F86" t="str">
            <v>T357</v>
          </cell>
          <cell r="G86">
            <v>2</v>
          </cell>
          <cell r="H86">
            <v>8.3000000000000007</v>
          </cell>
          <cell r="I86" t="str">
            <v>FL</v>
          </cell>
          <cell r="J86" t="str">
            <v>SALIMA</v>
          </cell>
          <cell r="K86">
            <v>7</v>
          </cell>
        </row>
        <row r="87">
          <cell r="A87" t="str">
            <v>RS 584</v>
          </cell>
          <cell r="B87">
            <v>406</v>
          </cell>
          <cell r="C87" t="str">
            <v>C</v>
          </cell>
          <cell r="D87" t="str">
            <v>F</v>
          </cell>
          <cell r="E87" t="str">
            <v>Cherani - Kachulu</v>
          </cell>
          <cell r="F87" t="str">
            <v>T357</v>
          </cell>
          <cell r="G87">
            <v>3</v>
          </cell>
          <cell r="H87">
            <v>10.4</v>
          </cell>
          <cell r="I87" t="str">
            <v>FL</v>
          </cell>
          <cell r="J87" t="str">
            <v>SALIMA</v>
          </cell>
          <cell r="K87">
            <v>7</v>
          </cell>
        </row>
        <row r="88">
          <cell r="A88" t="str">
            <v>RS 663</v>
          </cell>
          <cell r="B88">
            <v>485</v>
          </cell>
          <cell r="C88" t="str">
            <v>C</v>
          </cell>
          <cell r="D88" t="str">
            <v>F</v>
          </cell>
          <cell r="E88" t="str">
            <v>Kachulu - Lifuwu</v>
          </cell>
          <cell r="F88" t="str">
            <v>T357</v>
          </cell>
          <cell r="G88">
            <v>3</v>
          </cell>
          <cell r="H88">
            <v>7</v>
          </cell>
          <cell r="I88" t="str">
            <v>FL</v>
          </cell>
          <cell r="J88" t="str">
            <v>SALIMA</v>
          </cell>
          <cell r="K88">
            <v>7</v>
          </cell>
          <cell r="L88" t="str">
            <v>Changed designation from D276 to T357</v>
          </cell>
        </row>
        <row r="89">
          <cell r="A89" t="str">
            <v>RS 587</v>
          </cell>
          <cell r="B89">
            <v>409</v>
          </cell>
          <cell r="C89" t="str">
            <v>C</v>
          </cell>
          <cell r="D89" t="str">
            <v>F</v>
          </cell>
          <cell r="E89" t="str">
            <v>Lifuwu - Mikute</v>
          </cell>
          <cell r="F89" t="str">
            <v>T357</v>
          </cell>
          <cell r="G89">
            <v>5</v>
          </cell>
          <cell r="H89">
            <v>9.6</v>
          </cell>
          <cell r="I89" t="str">
            <v>FL</v>
          </cell>
          <cell r="J89" t="str">
            <v>SALIMA</v>
          </cell>
          <cell r="K89">
            <v>7</v>
          </cell>
          <cell r="L89" t="str">
            <v>Changed designation from T358 to T357</v>
          </cell>
        </row>
        <row r="90">
          <cell r="A90" t="str">
            <v>RS 586</v>
          </cell>
          <cell r="B90">
            <v>408</v>
          </cell>
          <cell r="C90" t="str">
            <v>C</v>
          </cell>
          <cell r="D90" t="str">
            <v>F</v>
          </cell>
          <cell r="E90" t="str">
            <v>Mikute - Nafulu</v>
          </cell>
          <cell r="F90" t="str">
            <v>T358</v>
          </cell>
          <cell r="G90">
            <v>1</v>
          </cell>
          <cell r="H90">
            <v>2.7</v>
          </cell>
          <cell r="I90" t="str">
            <v>FL</v>
          </cell>
          <cell r="J90" t="str">
            <v>SALIMA</v>
          </cell>
          <cell r="K90">
            <v>7</v>
          </cell>
        </row>
        <row r="91">
          <cell r="A91" t="str">
            <v>RS 590</v>
          </cell>
          <cell r="B91">
            <v>412</v>
          </cell>
          <cell r="C91" t="str">
            <v>C</v>
          </cell>
          <cell r="D91" t="str">
            <v>F</v>
          </cell>
          <cell r="E91" t="str">
            <v>Nafulu - Kachule</v>
          </cell>
          <cell r="F91" t="str">
            <v>T358</v>
          </cell>
          <cell r="G91">
            <v>2</v>
          </cell>
          <cell r="H91">
            <v>10.5</v>
          </cell>
          <cell r="I91" t="str">
            <v>FL</v>
          </cell>
          <cell r="J91" t="str">
            <v>SALIMA</v>
          </cell>
          <cell r="K91">
            <v>7</v>
          </cell>
        </row>
        <row r="92">
          <cell r="A92" t="str">
            <v>RS 589</v>
          </cell>
          <cell r="B92">
            <v>411</v>
          </cell>
          <cell r="C92" t="str">
            <v>C</v>
          </cell>
          <cell r="D92" t="str">
            <v>F</v>
          </cell>
          <cell r="E92" t="str">
            <v>Kachule - Maganga</v>
          </cell>
          <cell r="F92" t="str">
            <v>T358</v>
          </cell>
          <cell r="G92">
            <v>3</v>
          </cell>
          <cell r="H92">
            <v>2.4</v>
          </cell>
          <cell r="I92" t="str">
            <v>FL</v>
          </cell>
          <cell r="J92" t="str">
            <v>SALIMA</v>
          </cell>
          <cell r="K92">
            <v>7</v>
          </cell>
        </row>
        <row r="93">
          <cell r="A93" t="str">
            <v>RS 588</v>
          </cell>
          <cell r="B93">
            <v>410</v>
          </cell>
          <cell r="C93" t="str">
            <v>C</v>
          </cell>
          <cell r="D93" t="str">
            <v>F</v>
          </cell>
          <cell r="E93" t="str">
            <v>Kachule - Chipemedza</v>
          </cell>
          <cell r="F93" t="str">
            <v>T358</v>
          </cell>
          <cell r="G93">
            <v>4</v>
          </cell>
          <cell r="H93">
            <v>10.8</v>
          </cell>
          <cell r="I93" t="str">
            <v>FL</v>
          </cell>
          <cell r="J93" t="str">
            <v>SALIMA</v>
          </cell>
          <cell r="K93">
            <v>7</v>
          </cell>
        </row>
        <row r="94">
          <cell r="A94" t="str">
            <v>RS 594</v>
          </cell>
          <cell r="B94">
            <v>416</v>
          </cell>
          <cell r="C94" t="str">
            <v>C</v>
          </cell>
          <cell r="D94" t="str">
            <v>F</v>
          </cell>
          <cell r="E94" t="str">
            <v>Mpeya T.C - Kalembera</v>
          </cell>
          <cell r="F94" t="str">
            <v>T363</v>
          </cell>
          <cell r="G94">
            <v>1</v>
          </cell>
          <cell r="H94">
            <v>9.1999999999999993</v>
          </cell>
          <cell r="I94" t="str">
            <v>R</v>
          </cell>
          <cell r="J94" t="str">
            <v>LILONGWE</v>
          </cell>
          <cell r="K94">
            <v>6</v>
          </cell>
          <cell r="L94" t="str">
            <v>Section start changed to exclude Chendawaka Road (RS 154)</v>
          </cell>
        </row>
        <row r="95">
          <cell r="A95" t="str">
            <v>RS 593</v>
          </cell>
          <cell r="B95">
            <v>415</v>
          </cell>
          <cell r="C95" t="str">
            <v>C</v>
          </cell>
          <cell r="D95" t="str">
            <v>F</v>
          </cell>
          <cell r="E95" t="str">
            <v>Kalembera - Lundu</v>
          </cell>
          <cell r="F95" t="str">
            <v>T363</v>
          </cell>
          <cell r="G95">
            <v>2</v>
          </cell>
          <cell r="H95">
            <v>5.8</v>
          </cell>
          <cell r="I95" t="str">
            <v>R</v>
          </cell>
          <cell r="J95" t="str">
            <v>LILONGWE</v>
          </cell>
          <cell r="K95">
            <v>6</v>
          </cell>
        </row>
        <row r="96">
          <cell r="A96" t="str">
            <v>RS 596</v>
          </cell>
          <cell r="B96">
            <v>418</v>
          </cell>
          <cell r="C96" t="str">
            <v>C</v>
          </cell>
          <cell r="D96" t="str">
            <v>F</v>
          </cell>
          <cell r="E96" t="str">
            <v>Samu (junction M12) - Kanyelele</v>
          </cell>
          <cell r="F96" t="str">
            <v>T364</v>
          </cell>
          <cell r="G96">
            <v>1</v>
          </cell>
          <cell r="H96">
            <v>5.7</v>
          </cell>
          <cell r="I96" t="str">
            <v>FL</v>
          </cell>
          <cell r="J96" t="str">
            <v>LILONGWE</v>
          </cell>
          <cell r="K96">
            <v>6</v>
          </cell>
        </row>
        <row r="97">
          <cell r="A97" t="str">
            <v>RS 595</v>
          </cell>
          <cell r="B97">
            <v>417</v>
          </cell>
          <cell r="C97" t="str">
            <v>C</v>
          </cell>
          <cell r="D97" t="str">
            <v>F</v>
          </cell>
          <cell r="E97" t="str">
            <v>Kanyelele - Nakura</v>
          </cell>
          <cell r="F97" t="str">
            <v>T364</v>
          </cell>
          <cell r="G97">
            <v>2</v>
          </cell>
          <cell r="H97">
            <v>5.9</v>
          </cell>
          <cell r="I97" t="str">
            <v>FL</v>
          </cell>
          <cell r="J97" t="str">
            <v>LILONGWE</v>
          </cell>
          <cell r="K97">
            <v>6</v>
          </cell>
          <cell r="L97" t="str">
            <v>Changed junction road designation from M5</v>
          </cell>
        </row>
        <row r="98">
          <cell r="A98" t="str">
            <v>RS 669</v>
          </cell>
          <cell r="B98">
            <v>491</v>
          </cell>
          <cell r="C98" t="str">
            <v>C</v>
          </cell>
          <cell r="D98" t="str">
            <v>F</v>
          </cell>
          <cell r="E98" t="str">
            <v>Nakula - Kakoma</v>
          </cell>
          <cell r="F98" t="str">
            <v>T364</v>
          </cell>
          <cell r="G98">
            <v>3</v>
          </cell>
          <cell r="H98">
            <v>8.4</v>
          </cell>
          <cell r="I98" t="str">
            <v>FL</v>
          </cell>
          <cell r="J98" t="str">
            <v>LILONGWE</v>
          </cell>
          <cell r="K98">
            <v>6</v>
          </cell>
          <cell r="L98" t="str">
            <v>Changed designation from UDX to T364</v>
          </cell>
        </row>
        <row r="99">
          <cell r="A99" t="str">
            <v>RS 597</v>
          </cell>
          <cell r="B99">
            <v>419</v>
          </cell>
          <cell r="C99" t="str">
            <v>C</v>
          </cell>
          <cell r="D99" t="str">
            <v>F</v>
          </cell>
          <cell r="E99" t="str">
            <v>Kakoma - Njoka</v>
          </cell>
          <cell r="F99" t="str">
            <v>T364</v>
          </cell>
          <cell r="G99">
            <v>4</v>
          </cell>
          <cell r="H99">
            <v>11.9</v>
          </cell>
          <cell r="I99" t="str">
            <v>FL</v>
          </cell>
          <cell r="J99" t="str">
            <v>LILONGWE</v>
          </cell>
          <cell r="K99">
            <v>6</v>
          </cell>
        </row>
        <row r="100">
          <cell r="A100" t="str">
            <v>RS 604</v>
          </cell>
          <cell r="B100">
            <v>426</v>
          </cell>
          <cell r="C100" t="str">
            <v>C</v>
          </cell>
          <cell r="D100" t="str">
            <v>F</v>
          </cell>
          <cell r="E100" t="str">
            <v>Kbyzala Village - Chizandu</v>
          </cell>
          <cell r="F100" t="str">
            <v>T366</v>
          </cell>
          <cell r="G100">
            <v>1</v>
          </cell>
          <cell r="H100">
            <v>12.1</v>
          </cell>
          <cell r="I100" t="str">
            <v>FL</v>
          </cell>
          <cell r="J100" t="str">
            <v>LILONGWE</v>
          </cell>
          <cell r="K100">
            <v>6</v>
          </cell>
        </row>
        <row r="101">
          <cell r="A101" t="str">
            <v>RS 603</v>
          </cell>
          <cell r="B101">
            <v>425</v>
          </cell>
          <cell r="C101" t="str">
            <v>C</v>
          </cell>
          <cell r="D101" t="str">
            <v>F</v>
          </cell>
          <cell r="E101" t="str">
            <v>Chizandu - Kambanizithe</v>
          </cell>
          <cell r="F101" t="str">
            <v>T366</v>
          </cell>
          <cell r="G101">
            <v>2</v>
          </cell>
          <cell r="H101">
            <v>8.6999999999999993</v>
          </cell>
          <cell r="I101" t="str">
            <v>FL</v>
          </cell>
          <cell r="J101" t="str">
            <v>LILONGWE</v>
          </cell>
          <cell r="K101">
            <v>6</v>
          </cell>
          <cell r="L101" t="str">
            <v>Changed designation from D198 to S124</v>
          </cell>
        </row>
        <row r="102">
          <cell r="A102" t="str">
            <v>RS 601</v>
          </cell>
          <cell r="B102">
            <v>423</v>
          </cell>
          <cell r="C102" t="str">
            <v>C</v>
          </cell>
          <cell r="D102" t="str">
            <v>F</v>
          </cell>
          <cell r="E102" t="str">
            <v>Kambanizithe - Diamphwe River bridge</v>
          </cell>
          <cell r="F102" t="str">
            <v>T366</v>
          </cell>
          <cell r="G102">
            <v>3</v>
          </cell>
          <cell r="H102">
            <v>7.7</v>
          </cell>
          <cell r="I102" t="str">
            <v>FL</v>
          </cell>
          <cell r="J102" t="str">
            <v>LILONGWE</v>
          </cell>
          <cell r="K102">
            <v>6</v>
          </cell>
        </row>
        <row r="103">
          <cell r="A103" t="str">
            <v>RS 598</v>
          </cell>
          <cell r="B103">
            <v>420</v>
          </cell>
          <cell r="C103" t="str">
            <v>C</v>
          </cell>
          <cell r="D103" t="str">
            <v>F</v>
          </cell>
          <cell r="E103" t="str">
            <v>Diamphwe River bridge - Kafere</v>
          </cell>
          <cell r="F103" t="str">
            <v>T366</v>
          </cell>
          <cell r="G103">
            <v>4</v>
          </cell>
          <cell r="H103">
            <v>12.2</v>
          </cell>
          <cell r="I103" t="str">
            <v>FL</v>
          </cell>
          <cell r="J103" t="str">
            <v>DEDZA</v>
          </cell>
          <cell r="K103">
            <v>6</v>
          </cell>
        </row>
        <row r="104">
          <cell r="A104" t="str">
            <v>RS 602</v>
          </cell>
          <cell r="B104">
            <v>424</v>
          </cell>
          <cell r="C104" t="str">
            <v>C</v>
          </cell>
          <cell r="D104" t="str">
            <v>F</v>
          </cell>
          <cell r="E104" t="str">
            <v>Kafere - Dzalanyama</v>
          </cell>
          <cell r="F104" t="str">
            <v>T366</v>
          </cell>
          <cell r="G104">
            <v>5</v>
          </cell>
          <cell r="H104">
            <v>3.3</v>
          </cell>
          <cell r="I104" t="str">
            <v>FL</v>
          </cell>
          <cell r="J104" t="str">
            <v>DEDZA</v>
          </cell>
          <cell r="K104">
            <v>6</v>
          </cell>
        </row>
        <row r="105">
          <cell r="A105" t="str">
            <v>RS 599</v>
          </cell>
          <cell r="B105">
            <v>421</v>
          </cell>
          <cell r="C105" t="str">
            <v>C</v>
          </cell>
          <cell r="D105" t="str">
            <v>F</v>
          </cell>
          <cell r="E105" t="str">
            <v>Dzalanyama - Mtengowagwa</v>
          </cell>
          <cell r="F105" t="str">
            <v>T366</v>
          </cell>
          <cell r="G105">
            <v>6</v>
          </cell>
          <cell r="H105">
            <v>31.3</v>
          </cell>
          <cell r="I105" t="str">
            <v>FL</v>
          </cell>
          <cell r="J105" t="str">
            <v>DEDZA</v>
          </cell>
          <cell r="K105">
            <v>6</v>
          </cell>
        </row>
        <row r="106">
          <cell r="A106" t="str">
            <v>RS 662</v>
          </cell>
          <cell r="B106">
            <v>484</v>
          </cell>
          <cell r="C106" t="str">
            <v>C</v>
          </cell>
          <cell r="D106" t="str">
            <v>F</v>
          </cell>
          <cell r="E106" t="str">
            <v>Mtengowagwa - Mikonde</v>
          </cell>
          <cell r="F106" t="str">
            <v>T366</v>
          </cell>
          <cell r="G106">
            <v>7</v>
          </cell>
          <cell r="H106">
            <v>2.8</v>
          </cell>
          <cell r="I106" t="str">
            <v>FL</v>
          </cell>
          <cell r="J106" t="str">
            <v>DEDZA</v>
          </cell>
          <cell r="K106">
            <v>6</v>
          </cell>
          <cell r="L106" t="str">
            <v>Changed designation from D209 to T366</v>
          </cell>
        </row>
        <row r="107">
          <cell r="A107" t="str">
            <v>RS 600</v>
          </cell>
          <cell r="B107">
            <v>422</v>
          </cell>
          <cell r="C107" t="str">
            <v>C</v>
          </cell>
          <cell r="D107" t="str">
            <v>F</v>
          </cell>
          <cell r="E107" t="str">
            <v>Mikonde - Njonja</v>
          </cell>
          <cell r="F107" t="str">
            <v>T366</v>
          </cell>
          <cell r="G107">
            <v>8</v>
          </cell>
          <cell r="H107">
            <v>6.2</v>
          </cell>
          <cell r="I107" t="str">
            <v>FL</v>
          </cell>
          <cell r="J107" t="str">
            <v>DEDZA</v>
          </cell>
          <cell r="K107">
            <v>6</v>
          </cell>
        </row>
        <row r="108">
          <cell r="A108" t="str">
            <v>RS 668</v>
          </cell>
          <cell r="B108">
            <v>490</v>
          </cell>
          <cell r="C108" t="str">
            <v>C</v>
          </cell>
          <cell r="D108" t="str">
            <v>F</v>
          </cell>
          <cell r="E108" t="str">
            <v>Mbala - Kambanizithe</v>
          </cell>
          <cell r="F108" t="str">
            <v>T367</v>
          </cell>
          <cell r="G108">
            <v>1</v>
          </cell>
          <cell r="H108">
            <v>8.1999999999999993</v>
          </cell>
          <cell r="I108" t="str">
            <v>FL</v>
          </cell>
          <cell r="J108" t="str">
            <v>LILONGWE</v>
          </cell>
          <cell r="K108">
            <v>6</v>
          </cell>
          <cell r="L108" t="str">
            <v>Changed designation from UD to T367.</v>
          </cell>
        </row>
        <row r="109">
          <cell r="A109" t="str">
            <v>RS 605</v>
          </cell>
          <cell r="B109">
            <v>427</v>
          </cell>
          <cell r="C109" t="str">
            <v>C</v>
          </cell>
          <cell r="D109" t="str">
            <v>F</v>
          </cell>
          <cell r="E109" t="str">
            <v>Diamphwe River - Mtengowangwa</v>
          </cell>
          <cell r="F109" t="str">
            <v>T368</v>
          </cell>
          <cell r="G109">
            <v>1</v>
          </cell>
          <cell r="H109">
            <v>18.600000000000001</v>
          </cell>
          <cell r="I109" t="str">
            <v>FL</v>
          </cell>
          <cell r="J109" t="str">
            <v>DEDZA</v>
          </cell>
          <cell r="K109">
            <v>6</v>
          </cell>
        </row>
        <row r="110">
          <cell r="A110" t="str">
            <v>RS 608</v>
          </cell>
          <cell r="B110">
            <v>430</v>
          </cell>
          <cell r="C110" t="str">
            <v>C</v>
          </cell>
          <cell r="D110" t="str">
            <v>F</v>
          </cell>
          <cell r="E110" t="str">
            <v>Chalendewa - Nanjiri River</v>
          </cell>
          <cell r="F110" t="str">
            <v>T369</v>
          </cell>
          <cell r="G110">
            <v>1</v>
          </cell>
          <cell r="H110">
            <v>6.3</v>
          </cell>
          <cell r="I110" t="str">
            <v>FL</v>
          </cell>
          <cell r="J110" t="str">
            <v>LILONGWE</v>
          </cell>
          <cell r="K110">
            <v>6</v>
          </cell>
        </row>
        <row r="111">
          <cell r="A111" t="str">
            <v>RS 607</v>
          </cell>
          <cell r="B111">
            <v>429</v>
          </cell>
          <cell r="C111" t="str">
            <v>C</v>
          </cell>
          <cell r="D111" t="str">
            <v>F</v>
          </cell>
          <cell r="E111" t="str">
            <v>Nanjiri River - Perete</v>
          </cell>
          <cell r="F111" t="str">
            <v>T369</v>
          </cell>
          <cell r="G111">
            <v>2</v>
          </cell>
          <cell r="H111">
            <v>9</v>
          </cell>
          <cell r="I111" t="str">
            <v>FL</v>
          </cell>
          <cell r="J111" t="str">
            <v>LILONGWE</v>
          </cell>
          <cell r="K111">
            <v>6</v>
          </cell>
        </row>
        <row r="112">
          <cell r="A112" t="str">
            <v>RS 606</v>
          </cell>
          <cell r="B112">
            <v>428</v>
          </cell>
          <cell r="C112" t="str">
            <v>C</v>
          </cell>
          <cell r="D112" t="str">
            <v>F</v>
          </cell>
          <cell r="E112" t="str">
            <v>Perete - Chiwoko</v>
          </cell>
          <cell r="F112" t="str">
            <v>T369</v>
          </cell>
          <cell r="G112">
            <v>3</v>
          </cell>
          <cell r="H112">
            <v>5.9</v>
          </cell>
          <cell r="I112" t="str">
            <v>FL</v>
          </cell>
          <cell r="J112" t="str">
            <v>LILONGWE</v>
          </cell>
          <cell r="K112">
            <v>6</v>
          </cell>
        </row>
        <row r="113">
          <cell r="A113" t="str">
            <v>RS 664</v>
          </cell>
          <cell r="B113">
            <v>486</v>
          </cell>
          <cell r="C113" t="str">
            <v>C</v>
          </cell>
          <cell r="D113" t="str">
            <v>F</v>
          </cell>
          <cell r="E113" t="str">
            <v>Kalumba T/Off (junction M1) - Chikhombe</v>
          </cell>
          <cell r="F113" t="str">
            <v>T370</v>
          </cell>
          <cell r="G113">
            <v>1</v>
          </cell>
          <cell r="H113">
            <v>10.5</v>
          </cell>
          <cell r="I113" t="str">
            <v>C</v>
          </cell>
          <cell r="J113" t="str">
            <v>LILONGWE</v>
          </cell>
          <cell r="K113">
            <v>8</v>
          </cell>
          <cell r="L113" t="str">
            <v>Changed designation from D370 to T370</v>
          </cell>
        </row>
        <row r="114">
          <cell r="A114" t="str">
            <v>RS 665</v>
          </cell>
          <cell r="B114">
            <v>487</v>
          </cell>
          <cell r="C114" t="str">
            <v>C</v>
          </cell>
          <cell r="D114" t="str">
            <v>F</v>
          </cell>
          <cell r="E114" t="str">
            <v>Chikhombe - Chiwoko</v>
          </cell>
          <cell r="F114" t="str">
            <v>T370</v>
          </cell>
          <cell r="G114">
            <v>2</v>
          </cell>
          <cell r="H114">
            <v>10.4</v>
          </cell>
          <cell r="I114" t="str">
            <v>C</v>
          </cell>
          <cell r="J114" t="str">
            <v>LILONGWE</v>
          </cell>
          <cell r="K114">
            <v>8</v>
          </cell>
          <cell r="L114" t="str">
            <v>Changed designation from D370 to T370</v>
          </cell>
        </row>
        <row r="115">
          <cell r="A115" t="str">
            <v>RS 609</v>
          </cell>
          <cell r="B115">
            <v>431</v>
          </cell>
          <cell r="C115" t="str">
            <v>C</v>
          </cell>
          <cell r="D115" t="str">
            <v>F</v>
          </cell>
          <cell r="E115" t="str">
            <v>Chiwoko - Chisendera</v>
          </cell>
          <cell r="F115" t="str">
            <v>T370</v>
          </cell>
          <cell r="G115">
            <v>3</v>
          </cell>
          <cell r="H115">
            <v>8</v>
          </cell>
          <cell r="I115" t="str">
            <v>FL</v>
          </cell>
          <cell r="J115" t="str">
            <v>LILONGWE</v>
          </cell>
          <cell r="K115">
            <v>6</v>
          </cell>
        </row>
        <row r="116">
          <cell r="A116" t="str">
            <v>RS 614</v>
          </cell>
          <cell r="B116">
            <v>436</v>
          </cell>
          <cell r="C116" t="str">
            <v>C</v>
          </cell>
          <cell r="D116" t="str">
            <v>F</v>
          </cell>
          <cell r="E116" t="str">
            <v>junction M1 - Kakolo</v>
          </cell>
          <cell r="F116" t="str">
            <v>T372</v>
          </cell>
          <cell r="G116">
            <v>1</v>
          </cell>
          <cell r="H116">
            <v>7.7</v>
          </cell>
          <cell r="I116" t="str">
            <v>FL</v>
          </cell>
          <cell r="J116" t="str">
            <v>DEDZA</v>
          </cell>
          <cell r="K116">
            <v>6</v>
          </cell>
        </row>
        <row r="117">
          <cell r="A117" t="str">
            <v>RS 616</v>
          </cell>
          <cell r="B117">
            <v>438</v>
          </cell>
          <cell r="C117" t="str">
            <v>C</v>
          </cell>
          <cell r="D117" t="str">
            <v>F</v>
          </cell>
          <cell r="E117" t="str">
            <v>Kakolo - Nkhonga</v>
          </cell>
          <cell r="F117" t="str">
            <v>T372</v>
          </cell>
          <cell r="G117">
            <v>2</v>
          </cell>
          <cell r="H117">
            <v>5.4</v>
          </cell>
          <cell r="I117" t="str">
            <v>FL</v>
          </cell>
          <cell r="J117" t="str">
            <v>DEDZA</v>
          </cell>
          <cell r="K117">
            <v>6</v>
          </cell>
        </row>
        <row r="118">
          <cell r="A118" t="str">
            <v>RS 610</v>
          </cell>
          <cell r="B118">
            <v>432</v>
          </cell>
          <cell r="C118" t="str">
            <v>C</v>
          </cell>
          <cell r="D118" t="str">
            <v>F</v>
          </cell>
          <cell r="E118" t="str">
            <v>Mpatamilonde - Mpalale</v>
          </cell>
          <cell r="F118" t="str">
            <v>T372</v>
          </cell>
          <cell r="G118">
            <v>3</v>
          </cell>
          <cell r="H118">
            <v>20.3</v>
          </cell>
          <cell r="I118" t="str">
            <v>H</v>
          </cell>
          <cell r="J118" t="str">
            <v>DEDZA</v>
          </cell>
          <cell r="K118">
            <v>6</v>
          </cell>
        </row>
        <row r="119">
          <cell r="A119" t="str">
            <v>RS 612</v>
          </cell>
          <cell r="B119">
            <v>434</v>
          </cell>
          <cell r="C119" t="str">
            <v>C</v>
          </cell>
          <cell r="D119" t="str">
            <v>F</v>
          </cell>
          <cell r="E119" t="str">
            <v>Mpalale - Dedza</v>
          </cell>
          <cell r="F119" t="str">
            <v>T372</v>
          </cell>
          <cell r="G119">
            <v>4</v>
          </cell>
          <cell r="H119">
            <v>7.5</v>
          </cell>
          <cell r="I119" t="str">
            <v>H</v>
          </cell>
          <cell r="J119" t="str">
            <v>DEDZA</v>
          </cell>
          <cell r="K119">
            <v>6</v>
          </cell>
        </row>
        <row r="120">
          <cell r="A120" t="str">
            <v>RS 265</v>
          </cell>
          <cell r="B120">
            <v>87</v>
          </cell>
          <cell r="C120" t="str">
            <v>C</v>
          </cell>
          <cell r="D120" t="str">
            <v>F</v>
          </cell>
          <cell r="E120" t="str">
            <v>Chamadenga - Katete River</v>
          </cell>
          <cell r="F120" t="str">
            <v>T373</v>
          </cell>
          <cell r="G120">
            <v>1</v>
          </cell>
          <cell r="H120">
            <v>6.3</v>
          </cell>
          <cell r="I120" t="str">
            <v>FL</v>
          </cell>
          <cell r="J120" t="str">
            <v>LILONGWE</v>
          </cell>
          <cell r="K120">
            <v>6</v>
          </cell>
          <cell r="L120" t="str">
            <v>Changed designation from S121 to T373</v>
          </cell>
        </row>
        <row r="121">
          <cell r="A121" t="str">
            <v>RS 266</v>
          </cell>
          <cell r="B121">
            <v>88</v>
          </cell>
          <cell r="C121" t="str">
            <v>C</v>
          </cell>
          <cell r="D121" t="str">
            <v>F</v>
          </cell>
          <cell r="E121" t="str">
            <v>Katete River - Linthipe River Bridge</v>
          </cell>
          <cell r="F121" t="str">
            <v>T373</v>
          </cell>
          <cell r="G121">
            <v>2</v>
          </cell>
          <cell r="H121">
            <v>2.8</v>
          </cell>
          <cell r="I121" t="str">
            <v>R</v>
          </cell>
          <cell r="J121" t="str">
            <v>LILONGWE</v>
          </cell>
          <cell r="K121">
            <v>6</v>
          </cell>
          <cell r="L121" t="str">
            <v>Changed designation from S121 to T373</v>
          </cell>
        </row>
        <row r="122">
          <cell r="A122" t="str">
            <v>RS 619</v>
          </cell>
          <cell r="B122">
            <v>441</v>
          </cell>
          <cell r="C122" t="str">
            <v>C</v>
          </cell>
          <cell r="D122" t="str">
            <v>F</v>
          </cell>
          <cell r="E122" t="str">
            <v>Linthipe River River - Livuwadzi River (North)</v>
          </cell>
          <cell r="F122" t="str">
            <v>T373</v>
          </cell>
          <cell r="G122">
            <v>3</v>
          </cell>
          <cell r="H122">
            <v>5.6</v>
          </cell>
          <cell r="I122" t="str">
            <v>FL</v>
          </cell>
          <cell r="J122" t="str">
            <v>DEDZA</v>
          </cell>
          <cell r="K122">
            <v>6</v>
          </cell>
        </row>
        <row r="123">
          <cell r="A123" t="str">
            <v>RS 620</v>
          </cell>
          <cell r="B123">
            <v>442</v>
          </cell>
          <cell r="C123" t="str">
            <v>C</v>
          </cell>
          <cell r="D123" t="str">
            <v>F</v>
          </cell>
          <cell r="E123" t="str">
            <v>Livuwadzi River (North) - Chilanga</v>
          </cell>
          <cell r="F123" t="str">
            <v>T373</v>
          </cell>
          <cell r="G123">
            <v>4</v>
          </cell>
          <cell r="H123">
            <v>4.7</v>
          </cell>
          <cell r="I123" t="str">
            <v>FL</v>
          </cell>
          <cell r="J123" t="str">
            <v>DEDZA</v>
          </cell>
          <cell r="K123">
            <v>6</v>
          </cell>
        </row>
        <row r="124">
          <cell r="A124" t="str">
            <v>RS 618</v>
          </cell>
          <cell r="B124">
            <v>440</v>
          </cell>
          <cell r="C124" t="str">
            <v>C</v>
          </cell>
          <cell r="D124" t="str">
            <v>F</v>
          </cell>
          <cell r="E124" t="str">
            <v>Nkhonga - Livuwadzi river (South)</v>
          </cell>
          <cell r="F124" t="str">
            <v>T373</v>
          </cell>
          <cell r="G124">
            <v>5</v>
          </cell>
          <cell r="H124">
            <v>5.7</v>
          </cell>
          <cell r="I124" t="str">
            <v>R</v>
          </cell>
          <cell r="J124" t="str">
            <v>DEDZA</v>
          </cell>
          <cell r="K124">
            <v>6</v>
          </cell>
        </row>
        <row r="125">
          <cell r="A125" t="str">
            <v>RS 617</v>
          </cell>
          <cell r="B125">
            <v>439</v>
          </cell>
          <cell r="C125" t="str">
            <v>C</v>
          </cell>
          <cell r="D125" t="str">
            <v>F</v>
          </cell>
          <cell r="E125" t="str">
            <v>Kapesi (junction M1) - Mlunduni</v>
          </cell>
          <cell r="F125" t="str">
            <v>T374</v>
          </cell>
          <cell r="G125">
            <v>1</v>
          </cell>
          <cell r="H125">
            <v>9.1999999999999993</v>
          </cell>
          <cell r="I125" t="str">
            <v>R</v>
          </cell>
          <cell r="J125" t="str">
            <v>DEDZA</v>
          </cell>
          <cell r="K125">
            <v>6</v>
          </cell>
          <cell r="L125" t="str">
            <v>Changed designation from D226 to T374</v>
          </cell>
        </row>
        <row r="126">
          <cell r="A126" t="str">
            <v>RS 627</v>
          </cell>
          <cell r="B126">
            <v>449</v>
          </cell>
          <cell r="C126" t="str">
            <v>C</v>
          </cell>
          <cell r="D126" t="str">
            <v>F</v>
          </cell>
          <cell r="E126" t="str">
            <v>Mlunduni - Namilulu</v>
          </cell>
          <cell r="F126" t="str">
            <v>T374</v>
          </cell>
          <cell r="G126">
            <v>2</v>
          </cell>
          <cell r="H126">
            <v>4.5</v>
          </cell>
          <cell r="I126" t="str">
            <v>R</v>
          </cell>
          <cell r="J126" t="str">
            <v>DEDZA</v>
          </cell>
          <cell r="K126">
            <v>6</v>
          </cell>
        </row>
        <row r="127">
          <cell r="A127" t="str">
            <v>RS 622</v>
          </cell>
          <cell r="B127">
            <v>444</v>
          </cell>
          <cell r="C127" t="str">
            <v>C</v>
          </cell>
          <cell r="D127" t="str">
            <v>F</v>
          </cell>
          <cell r="E127" t="str">
            <v>Namilulu - Kumayani</v>
          </cell>
          <cell r="F127" t="str">
            <v>T374</v>
          </cell>
          <cell r="G127">
            <v>3</v>
          </cell>
          <cell r="H127">
            <v>10.199999999999999</v>
          </cell>
          <cell r="I127" t="str">
            <v>H</v>
          </cell>
          <cell r="J127" t="str">
            <v>DEDZA</v>
          </cell>
          <cell r="K127">
            <v>6</v>
          </cell>
        </row>
        <row r="128">
          <cell r="A128" t="str">
            <v>RS 623</v>
          </cell>
          <cell r="B128">
            <v>445</v>
          </cell>
          <cell r="C128" t="str">
            <v>C</v>
          </cell>
          <cell r="D128" t="str">
            <v>F</v>
          </cell>
          <cell r="E128" t="str">
            <v>Kumayani - Tembwe</v>
          </cell>
          <cell r="F128" t="str">
            <v>T374</v>
          </cell>
          <cell r="G128">
            <v>4</v>
          </cell>
          <cell r="H128">
            <v>2.2000000000000002</v>
          </cell>
          <cell r="I128" t="str">
            <v>M</v>
          </cell>
          <cell r="J128" t="str">
            <v>DEDZA</v>
          </cell>
          <cell r="K128">
            <v>6</v>
          </cell>
        </row>
        <row r="129">
          <cell r="A129" t="str">
            <v>RS 626</v>
          </cell>
          <cell r="B129">
            <v>448</v>
          </cell>
          <cell r="C129" t="str">
            <v>C</v>
          </cell>
          <cell r="D129" t="str">
            <v>F</v>
          </cell>
          <cell r="E129" t="str">
            <v>Tembwe - Mlulu River</v>
          </cell>
          <cell r="F129" t="str">
            <v>T374</v>
          </cell>
          <cell r="G129">
            <v>5</v>
          </cell>
          <cell r="H129">
            <v>5.6</v>
          </cell>
          <cell r="I129" t="str">
            <v>M</v>
          </cell>
          <cell r="J129" t="str">
            <v>DEDZA</v>
          </cell>
          <cell r="K129">
            <v>6</v>
          </cell>
        </row>
        <row r="130">
          <cell r="A130" t="str">
            <v>RS 624</v>
          </cell>
          <cell r="B130">
            <v>446</v>
          </cell>
          <cell r="C130" t="str">
            <v>C</v>
          </cell>
          <cell r="D130" t="str">
            <v>F</v>
          </cell>
          <cell r="E130" t="str">
            <v>Mlulu River - Kuntawanga</v>
          </cell>
          <cell r="F130" t="str">
            <v>T374</v>
          </cell>
          <cell r="G130">
            <v>6</v>
          </cell>
          <cell r="H130">
            <v>6.7</v>
          </cell>
          <cell r="I130" t="str">
            <v>H</v>
          </cell>
          <cell r="J130" t="str">
            <v>DEDZA</v>
          </cell>
          <cell r="K130">
            <v>6</v>
          </cell>
        </row>
        <row r="131">
          <cell r="A131" t="str">
            <v>RS 621</v>
          </cell>
          <cell r="B131">
            <v>443</v>
          </cell>
          <cell r="C131" t="str">
            <v>C</v>
          </cell>
          <cell r="D131" t="str">
            <v>F</v>
          </cell>
          <cell r="E131" t="str">
            <v>Kuntawanga - Mayani</v>
          </cell>
          <cell r="F131" t="str">
            <v>T374</v>
          </cell>
          <cell r="G131">
            <v>7</v>
          </cell>
          <cell r="H131">
            <v>3.6</v>
          </cell>
          <cell r="I131" t="str">
            <v>FL</v>
          </cell>
          <cell r="J131" t="str">
            <v>DEDZA</v>
          </cell>
          <cell r="K131">
            <v>6</v>
          </cell>
          <cell r="L131" t="str">
            <v xml:space="preserve">New section part of RS 78 </v>
          </cell>
        </row>
        <row r="132">
          <cell r="A132" t="str">
            <v>RS 631</v>
          </cell>
          <cell r="B132">
            <v>453</v>
          </cell>
          <cell r="C132" t="str">
            <v>C</v>
          </cell>
          <cell r="D132" t="str">
            <v>F</v>
          </cell>
          <cell r="E132" t="str">
            <v>Linthipe River Bridge- Chaseta</v>
          </cell>
          <cell r="F132" t="str">
            <v>T375</v>
          </cell>
          <cell r="G132">
            <v>1</v>
          </cell>
          <cell r="H132">
            <v>12.3</v>
          </cell>
          <cell r="I132" t="str">
            <v>H</v>
          </cell>
          <cell r="J132" t="str">
            <v>SALIMA</v>
          </cell>
          <cell r="K132">
            <v>6</v>
          </cell>
        </row>
        <row r="133">
          <cell r="A133" t="str">
            <v>RS 629</v>
          </cell>
          <cell r="B133">
            <v>451</v>
          </cell>
          <cell r="C133" t="str">
            <v>C</v>
          </cell>
          <cell r="D133" t="str">
            <v>F</v>
          </cell>
          <cell r="E133" t="str">
            <v>Chaseta - Mponde</v>
          </cell>
          <cell r="F133" t="str">
            <v>T375</v>
          </cell>
          <cell r="G133">
            <v>2</v>
          </cell>
          <cell r="H133">
            <v>11</v>
          </cell>
          <cell r="I133" t="str">
            <v>M</v>
          </cell>
          <cell r="J133" t="str">
            <v>DEDZA</v>
          </cell>
          <cell r="K133">
            <v>6</v>
          </cell>
        </row>
        <row r="134">
          <cell r="A134" t="str">
            <v>RS 632</v>
          </cell>
          <cell r="B134">
            <v>454</v>
          </cell>
          <cell r="C134" t="str">
            <v>C</v>
          </cell>
          <cell r="D134" t="str">
            <v>F</v>
          </cell>
          <cell r="E134" t="str">
            <v>Mponde - Gwengwe</v>
          </cell>
          <cell r="F134" t="str">
            <v>T375</v>
          </cell>
          <cell r="G134">
            <v>3</v>
          </cell>
          <cell r="H134">
            <v>8</v>
          </cell>
          <cell r="I134" t="str">
            <v>R</v>
          </cell>
          <cell r="J134" t="str">
            <v>DEDZA</v>
          </cell>
          <cell r="K134">
            <v>6</v>
          </cell>
        </row>
        <row r="135">
          <cell r="A135" t="str">
            <v>RS 628</v>
          </cell>
          <cell r="B135">
            <v>450</v>
          </cell>
          <cell r="C135" t="str">
            <v>C</v>
          </cell>
          <cell r="D135" t="str">
            <v>F</v>
          </cell>
          <cell r="E135" t="str">
            <v>Gwengwe - Ngombe</v>
          </cell>
          <cell r="F135" t="str">
            <v>T375</v>
          </cell>
          <cell r="G135">
            <v>4</v>
          </cell>
          <cell r="H135">
            <v>3.9</v>
          </cell>
          <cell r="I135" t="str">
            <v>R</v>
          </cell>
          <cell r="J135" t="str">
            <v>DEDZA</v>
          </cell>
          <cell r="K135">
            <v>6</v>
          </cell>
          <cell r="L135" t="str">
            <v>New section added to cover origional RS 352</v>
          </cell>
        </row>
        <row r="136">
          <cell r="A136" t="str">
            <v>RS 630</v>
          </cell>
          <cell r="B136">
            <v>452</v>
          </cell>
          <cell r="C136" t="str">
            <v>C</v>
          </cell>
          <cell r="D136" t="str">
            <v>F</v>
          </cell>
          <cell r="E136" t="str">
            <v>Ngombe - Mayani</v>
          </cell>
          <cell r="F136" t="str">
            <v>T375</v>
          </cell>
          <cell r="G136">
            <v>5</v>
          </cell>
          <cell r="H136">
            <v>4.8</v>
          </cell>
          <cell r="I136" t="str">
            <v>R</v>
          </cell>
          <cell r="J136" t="str">
            <v>DEDZA</v>
          </cell>
          <cell r="K136">
            <v>6</v>
          </cell>
          <cell r="L136" t="str">
            <v>Changed designation from M16 to M14</v>
          </cell>
        </row>
        <row r="137">
          <cell r="A137" t="str">
            <v>RS 625</v>
          </cell>
          <cell r="B137">
            <v>447</v>
          </cell>
          <cell r="C137" t="str">
            <v>C</v>
          </cell>
          <cell r="D137" t="str">
            <v>F</v>
          </cell>
          <cell r="E137" t="str">
            <v>Mayani - Livuwadzi River</v>
          </cell>
          <cell r="F137" t="str">
            <v>T375</v>
          </cell>
          <cell r="G137">
            <v>6</v>
          </cell>
          <cell r="H137">
            <v>9.9</v>
          </cell>
          <cell r="I137" t="str">
            <v>FL</v>
          </cell>
          <cell r="J137" t="str">
            <v>DEDZA</v>
          </cell>
          <cell r="K137">
            <v>6</v>
          </cell>
          <cell r="L137" t="str">
            <v>Changed designation from T374 to T375</v>
          </cell>
        </row>
        <row r="138">
          <cell r="A138" t="str">
            <v>RS 613</v>
          </cell>
          <cell r="B138">
            <v>435</v>
          </cell>
          <cell r="C138" t="str">
            <v>C</v>
          </cell>
          <cell r="D138" t="str">
            <v>F</v>
          </cell>
          <cell r="E138" t="str">
            <v>Bembeke turnoff (junction M1) - Bembeke</v>
          </cell>
          <cell r="F138" t="str">
            <v>T376</v>
          </cell>
          <cell r="G138">
            <v>1</v>
          </cell>
          <cell r="H138">
            <v>9.8000000000000007</v>
          </cell>
          <cell r="I138" t="str">
            <v>R</v>
          </cell>
          <cell r="J138" t="str">
            <v>DEDZA</v>
          </cell>
          <cell r="K138">
            <v>7</v>
          </cell>
          <cell r="L138" t="str">
            <v>Changed designation from T372 to T376</v>
          </cell>
        </row>
        <row r="139">
          <cell r="A139" t="str">
            <v>RS 615</v>
          </cell>
          <cell r="B139">
            <v>437</v>
          </cell>
          <cell r="C139" t="str">
            <v>C</v>
          </cell>
          <cell r="D139" t="str">
            <v>F</v>
          </cell>
          <cell r="E139" t="str">
            <v>Bembeke - Chinkwita</v>
          </cell>
          <cell r="F139" t="str">
            <v>T376</v>
          </cell>
          <cell r="G139">
            <v>2</v>
          </cell>
          <cell r="H139">
            <v>4.5</v>
          </cell>
          <cell r="I139" t="str">
            <v>R</v>
          </cell>
          <cell r="J139" t="str">
            <v>DEDZA</v>
          </cell>
          <cell r="K139">
            <v>7</v>
          </cell>
          <cell r="L139" t="str">
            <v>Changed designation from T372 to T376</v>
          </cell>
        </row>
        <row r="140">
          <cell r="A140" t="str">
            <v>RS 674</v>
          </cell>
          <cell r="B140">
            <v>496</v>
          </cell>
          <cell r="C140" t="str">
            <v>S</v>
          </cell>
          <cell r="D140" t="str">
            <v>F</v>
          </cell>
          <cell r="E140" t="str">
            <v>Nsandu - Chimphamba</v>
          </cell>
          <cell r="F140" t="str">
            <v>T379</v>
          </cell>
          <cell r="G140">
            <v>1</v>
          </cell>
          <cell r="H140">
            <v>3.8</v>
          </cell>
          <cell r="I140" t="str">
            <v>R</v>
          </cell>
          <cell r="J140" t="str">
            <v>MANGOCHI</v>
          </cell>
          <cell r="K140">
            <v>7</v>
          </cell>
          <cell r="L140" t="str">
            <v>Changed designation from T378 to T379</v>
          </cell>
        </row>
        <row r="141">
          <cell r="A141" t="str">
            <v>RS 795</v>
          </cell>
          <cell r="B141">
            <v>617</v>
          </cell>
          <cell r="C141" t="str">
            <v>S</v>
          </cell>
          <cell r="D141" t="str">
            <v>F</v>
          </cell>
          <cell r="E141" t="str">
            <v>Chimphamba - Malembo</v>
          </cell>
          <cell r="F141" t="str">
            <v>T379</v>
          </cell>
          <cell r="G141">
            <v>2</v>
          </cell>
          <cell r="H141">
            <v>19</v>
          </cell>
          <cell r="I141" t="str">
            <v>FL</v>
          </cell>
          <cell r="J141" t="str">
            <v>MANGOCHI</v>
          </cell>
          <cell r="K141">
            <v>7</v>
          </cell>
          <cell r="L141" t="str">
            <v>Changed designation from D231 to T379</v>
          </cell>
        </row>
        <row r="142">
          <cell r="A142" t="str">
            <v>RS 796</v>
          </cell>
          <cell r="B142">
            <v>618</v>
          </cell>
          <cell r="C142" t="str">
            <v>S</v>
          </cell>
          <cell r="D142" t="str">
            <v>F</v>
          </cell>
          <cell r="E142" t="str">
            <v>Malembo - Kuchilipa</v>
          </cell>
          <cell r="F142" t="str">
            <v>T379</v>
          </cell>
          <cell r="G142">
            <v>3</v>
          </cell>
          <cell r="H142">
            <v>2.6</v>
          </cell>
          <cell r="I142" t="str">
            <v>FL</v>
          </cell>
          <cell r="J142" t="str">
            <v>MANGOCHI</v>
          </cell>
          <cell r="K142">
            <v>7</v>
          </cell>
          <cell r="L142" t="str">
            <v>Changed designation from D231 to T379</v>
          </cell>
        </row>
        <row r="143">
          <cell r="A143" t="str">
            <v>RS 634</v>
          </cell>
          <cell r="B143">
            <v>456</v>
          </cell>
          <cell r="C143" t="str">
            <v>C</v>
          </cell>
          <cell r="D143" t="str">
            <v>F</v>
          </cell>
          <cell r="E143" t="str">
            <v>Bemvu - Thumbi River</v>
          </cell>
          <cell r="F143" t="str">
            <v>T380</v>
          </cell>
          <cell r="G143">
            <v>1</v>
          </cell>
          <cell r="H143">
            <v>8.3000000000000007</v>
          </cell>
          <cell r="I143" t="str">
            <v>R</v>
          </cell>
          <cell r="J143" t="str">
            <v>NTCHEU</v>
          </cell>
          <cell r="K143">
            <v>8</v>
          </cell>
          <cell r="L143" t="str">
            <v>Changed designation from T361 to M30</v>
          </cell>
        </row>
        <row r="144">
          <cell r="A144" t="str">
            <v>RS 633</v>
          </cell>
          <cell r="B144">
            <v>455</v>
          </cell>
          <cell r="C144" t="str">
            <v>C</v>
          </cell>
          <cell r="D144" t="str">
            <v>F</v>
          </cell>
          <cell r="E144" t="str">
            <v>Thumbi River - Matale</v>
          </cell>
          <cell r="F144" t="str">
            <v>T380</v>
          </cell>
          <cell r="G144">
            <v>2</v>
          </cell>
          <cell r="H144">
            <v>12.6</v>
          </cell>
          <cell r="I144" t="str">
            <v>R</v>
          </cell>
          <cell r="J144" t="str">
            <v>NTCHEU</v>
          </cell>
          <cell r="K144">
            <v>8</v>
          </cell>
        </row>
        <row r="145">
          <cell r="A145" t="str">
            <v>RS 677</v>
          </cell>
          <cell r="B145">
            <v>499</v>
          </cell>
          <cell r="C145" t="str">
            <v>S</v>
          </cell>
          <cell r="D145" t="str">
            <v>F</v>
          </cell>
          <cell r="E145" t="str">
            <v>Chamba - Kungwa River</v>
          </cell>
          <cell r="F145" t="str">
            <v>T381</v>
          </cell>
          <cell r="G145">
            <v>1</v>
          </cell>
          <cell r="H145">
            <v>23.8</v>
          </cell>
          <cell r="I145" t="str">
            <v>FL</v>
          </cell>
          <cell r="J145" t="str">
            <v>MANGOCHI</v>
          </cell>
          <cell r="K145">
            <v>7</v>
          </cell>
          <cell r="L145" t="str">
            <v>Changed from urban to trunk</v>
          </cell>
        </row>
        <row r="146">
          <cell r="A146" t="str">
            <v>RS 676</v>
          </cell>
          <cell r="B146">
            <v>498</v>
          </cell>
          <cell r="C146" t="str">
            <v>S</v>
          </cell>
          <cell r="D146" t="str">
            <v>F</v>
          </cell>
          <cell r="E146" t="str">
            <v>Kungira River - Nsonde</v>
          </cell>
          <cell r="F146" t="str">
            <v>T381</v>
          </cell>
          <cell r="G146">
            <v>2</v>
          </cell>
          <cell r="H146">
            <v>19.3</v>
          </cell>
          <cell r="I146" t="str">
            <v>R</v>
          </cell>
          <cell r="J146" t="str">
            <v>MANGOCHI &amp; MACHINGA</v>
          </cell>
          <cell r="K146">
            <v>8</v>
          </cell>
        </row>
        <row r="147">
          <cell r="A147" t="str">
            <v>RS 794</v>
          </cell>
          <cell r="B147">
            <v>616</v>
          </cell>
          <cell r="C147" t="str">
            <v>S</v>
          </cell>
          <cell r="D147" t="str">
            <v>F</v>
          </cell>
          <cell r="E147" t="str">
            <v>Nsonde - Kapire</v>
          </cell>
          <cell r="F147" t="str">
            <v>T381</v>
          </cell>
          <cell r="G147">
            <v>3</v>
          </cell>
          <cell r="H147">
            <v>14.7</v>
          </cell>
          <cell r="I147" t="str">
            <v>H</v>
          </cell>
          <cell r="J147" t="str">
            <v>MANGOCHI</v>
          </cell>
          <cell r="K147">
            <v>8</v>
          </cell>
          <cell r="L147" t="str">
            <v>Changed designation from D226 to T381</v>
          </cell>
        </row>
        <row r="148">
          <cell r="A148" t="str">
            <v>RS 673</v>
          </cell>
          <cell r="B148">
            <v>495</v>
          </cell>
          <cell r="C148" t="str">
            <v>S</v>
          </cell>
          <cell r="D148" t="str">
            <v>F</v>
          </cell>
          <cell r="E148" t="str">
            <v>Kapire - Mbela (junction S133)</v>
          </cell>
          <cell r="F148" t="str">
            <v>T381</v>
          </cell>
          <cell r="G148">
            <v>4</v>
          </cell>
          <cell r="H148">
            <v>16.5</v>
          </cell>
          <cell r="I148" t="str">
            <v>H</v>
          </cell>
          <cell r="J148" t="str">
            <v>MACHINGA</v>
          </cell>
          <cell r="K148">
            <v>8</v>
          </cell>
          <cell r="L148" t="str">
            <v>Changed designation from S133  to T381</v>
          </cell>
        </row>
        <row r="149">
          <cell r="A149" t="str">
            <v>RS 675</v>
          </cell>
          <cell r="B149">
            <v>497</v>
          </cell>
          <cell r="C149" t="str">
            <v>S</v>
          </cell>
          <cell r="D149" t="str">
            <v>F</v>
          </cell>
          <cell r="E149" t="str">
            <v xml:space="preserve"> Chantulo (junction M10) - Bwanje </v>
          </cell>
          <cell r="F149" t="str">
            <v>T382</v>
          </cell>
          <cell r="G149">
            <v>1</v>
          </cell>
          <cell r="H149">
            <v>17.899999999999999</v>
          </cell>
          <cell r="I149" t="str">
            <v>FL</v>
          </cell>
          <cell r="J149" t="str">
            <v>MANGOCHI</v>
          </cell>
          <cell r="K149">
            <v>7</v>
          </cell>
          <cell r="L149" t="str">
            <v>Changed designation from T381 toT382</v>
          </cell>
        </row>
        <row r="150">
          <cell r="A150" t="str">
            <v>RS 635</v>
          </cell>
          <cell r="B150">
            <v>457</v>
          </cell>
          <cell r="C150" t="str">
            <v>C</v>
          </cell>
          <cell r="D150" t="str">
            <v>F</v>
          </cell>
          <cell r="E150" t="str">
            <v>Namwiri - Kasinje (junction M5)</v>
          </cell>
          <cell r="F150" t="str">
            <v>T382</v>
          </cell>
          <cell r="G150">
            <v>2</v>
          </cell>
          <cell r="H150">
            <v>14.4</v>
          </cell>
          <cell r="I150" t="str">
            <v>FL</v>
          </cell>
          <cell r="J150" t="str">
            <v>NTCHEU</v>
          </cell>
          <cell r="K150">
            <v>8</v>
          </cell>
          <cell r="L150" t="str">
            <v>Changed designation from T381 toT382</v>
          </cell>
        </row>
        <row r="151">
          <cell r="A151" t="str">
            <v>RS 637</v>
          </cell>
          <cell r="B151">
            <v>459</v>
          </cell>
          <cell r="C151" t="str">
            <v>C</v>
          </cell>
          <cell r="D151" t="str">
            <v>F</v>
          </cell>
          <cell r="E151" t="str">
            <v>Khwekhwelele (junction (S127) - Nkhulo</v>
          </cell>
          <cell r="F151" t="str">
            <v>T383</v>
          </cell>
          <cell r="G151">
            <v>1</v>
          </cell>
          <cell r="H151">
            <v>12.2</v>
          </cell>
          <cell r="I151" t="str">
            <v>R</v>
          </cell>
          <cell r="J151" t="str">
            <v>NTCHEU</v>
          </cell>
          <cell r="K151">
            <v>8</v>
          </cell>
          <cell r="L151" t="str">
            <v>Changed designation from S124 to S135</v>
          </cell>
        </row>
        <row r="152">
          <cell r="A152" t="str">
            <v>RS 636</v>
          </cell>
          <cell r="B152">
            <v>458</v>
          </cell>
          <cell r="C152" t="str">
            <v>C</v>
          </cell>
          <cell r="D152" t="str">
            <v>F</v>
          </cell>
          <cell r="E152" t="str">
            <v>Nkhulo - Musso</v>
          </cell>
          <cell r="F152" t="str">
            <v>T383</v>
          </cell>
          <cell r="G152">
            <v>2</v>
          </cell>
          <cell r="H152">
            <v>6.9</v>
          </cell>
          <cell r="I152" t="str">
            <v>R</v>
          </cell>
          <cell r="J152" t="str">
            <v>NTCHEU</v>
          </cell>
          <cell r="K152">
            <v>8</v>
          </cell>
          <cell r="L152" t="str">
            <v>Changed designation from S124 to S135</v>
          </cell>
        </row>
        <row r="153">
          <cell r="A153" t="str">
            <v>RS 638</v>
          </cell>
          <cell r="B153">
            <v>460</v>
          </cell>
          <cell r="C153" t="str">
            <v>C</v>
          </cell>
          <cell r="D153" t="str">
            <v>F</v>
          </cell>
          <cell r="E153" t="str">
            <v>Musso - Kandeu (junction S134)</v>
          </cell>
          <cell r="F153" t="str">
            <v>T383</v>
          </cell>
          <cell r="G153">
            <v>3</v>
          </cell>
          <cell r="H153">
            <v>4.5</v>
          </cell>
          <cell r="I153" t="str">
            <v>R</v>
          </cell>
          <cell r="J153" t="str">
            <v>NTCHEU</v>
          </cell>
          <cell r="K153">
            <v>8</v>
          </cell>
        </row>
        <row r="154">
          <cell r="A154" t="str">
            <v>RS 641</v>
          </cell>
          <cell r="B154">
            <v>463</v>
          </cell>
          <cell r="C154" t="str">
            <v>C</v>
          </cell>
          <cell r="D154" t="str">
            <v>F</v>
          </cell>
          <cell r="E154" t="str">
            <v>Bilila (junction M5) - Linengwe River</v>
          </cell>
          <cell r="F154" t="str">
            <v>T384</v>
          </cell>
          <cell r="G154">
            <v>1</v>
          </cell>
          <cell r="H154">
            <v>5</v>
          </cell>
          <cell r="I154" t="str">
            <v>FL</v>
          </cell>
          <cell r="J154" t="str">
            <v>NTCHEU</v>
          </cell>
          <cell r="K154">
            <v>8</v>
          </cell>
          <cell r="L154" t="str">
            <v>Changed designation from T398 to S135</v>
          </cell>
        </row>
        <row r="155">
          <cell r="A155" t="str">
            <v>RS 643</v>
          </cell>
          <cell r="B155">
            <v>465</v>
          </cell>
          <cell r="C155" t="str">
            <v>C</v>
          </cell>
          <cell r="D155" t="str">
            <v>F</v>
          </cell>
          <cell r="E155" t="str">
            <v>Linengwe River - Njereza</v>
          </cell>
          <cell r="F155" t="str">
            <v>T384</v>
          </cell>
          <cell r="G155">
            <v>2</v>
          </cell>
          <cell r="H155">
            <v>6.8</v>
          </cell>
          <cell r="I155" t="str">
            <v>FL</v>
          </cell>
          <cell r="J155" t="str">
            <v>NTCHEU</v>
          </cell>
          <cell r="K155">
            <v>8</v>
          </cell>
          <cell r="L155" t="str">
            <v>Changed designation from T398 to S135</v>
          </cell>
        </row>
        <row r="156">
          <cell r="A156" t="str">
            <v>RS 645</v>
          </cell>
          <cell r="B156">
            <v>467</v>
          </cell>
          <cell r="C156" t="str">
            <v>C</v>
          </cell>
          <cell r="D156" t="str">
            <v>F</v>
          </cell>
          <cell r="E156" t="str">
            <v>Njereza - Chauya</v>
          </cell>
          <cell r="F156" t="str">
            <v>T384</v>
          </cell>
          <cell r="G156">
            <v>3</v>
          </cell>
          <cell r="H156">
            <v>4.9000000000000004</v>
          </cell>
          <cell r="I156" t="str">
            <v>R</v>
          </cell>
          <cell r="J156" t="str">
            <v>NTCHEU</v>
          </cell>
          <cell r="K156">
            <v>8</v>
          </cell>
        </row>
        <row r="157">
          <cell r="A157" t="str">
            <v>RS 640</v>
          </cell>
          <cell r="B157">
            <v>462</v>
          </cell>
          <cell r="C157" t="str">
            <v>C</v>
          </cell>
          <cell r="D157" t="str">
            <v>F</v>
          </cell>
          <cell r="E157" t="str">
            <v>Chauya - Chirigwalo</v>
          </cell>
          <cell r="F157" t="str">
            <v>T384</v>
          </cell>
          <cell r="G157">
            <v>4</v>
          </cell>
          <cell r="H157">
            <v>8.8000000000000007</v>
          </cell>
          <cell r="I157" t="str">
            <v>R</v>
          </cell>
          <cell r="J157" t="str">
            <v>NTCHEU</v>
          </cell>
          <cell r="K157">
            <v>8</v>
          </cell>
          <cell r="L157" t="str">
            <v>Changed designation from M15 to S128</v>
          </cell>
        </row>
        <row r="158">
          <cell r="A158" t="str">
            <v>RS 639</v>
          </cell>
          <cell r="B158">
            <v>461</v>
          </cell>
          <cell r="C158" t="str">
            <v>C</v>
          </cell>
          <cell r="D158" t="str">
            <v>F</v>
          </cell>
          <cell r="E158" t="str">
            <v>Chirigwalo - Kansapato (junction S134)</v>
          </cell>
          <cell r="F158" t="str">
            <v>T384</v>
          </cell>
          <cell r="G158">
            <v>5</v>
          </cell>
          <cell r="H158">
            <v>8.9</v>
          </cell>
          <cell r="I158" t="str">
            <v>FL</v>
          </cell>
          <cell r="J158" t="str">
            <v>NTCHEU</v>
          </cell>
          <cell r="K158">
            <v>8</v>
          </cell>
        </row>
        <row r="159">
          <cell r="A159" t="str">
            <v>RS 680</v>
          </cell>
          <cell r="B159">
            <v>502</v>
          </cell>
          <cell r="C159" t="str">
            <v>S</v>
          </cell>
          <cell r="D159" t="str">
            <v>F</v>
          </cell>
          <cell r="E159" t="str">
            <v>Mangochi - Issa</v>
          </cell>
          <cell r="F159" t="str">
            <v>T385</v>
          </cell>
          <cell r="G159">
            <v>1</v>
          </cell>
          <cell r="H159">
            <v>13</v>
          </cell>
          <cell r="I159" t="str">
            <v>FL</v>
          </cell>
          <cell r="J159" t="str">
            <v>MANGOCHI</v>
          </cell>
          <cell r="K159">
            <v>8</v>
          </cell>
        </row>
        <row r="160">
          <cell r="A160" t="str">
            <v>RS 678</v>
          </cell>
          <cell r="B160">
            <v>500</v>
          </cell>
          <cell r="C160" t="str">
            <v>S</v>
          </cell>
          <cell r="D160" t="str">
            <v>F</v>
          </cell>
          <cell r="E160" t="str">
            <v>Issa - Katete River</v>
          </cell>
          <cell r="F160" t="str">
            <v>T385</v>
          </cell>
          <cell r="G160">
            <v>2</v>
          </cell>
          <cell r="H160">
            <v>15.4</v>
          </cell>
          <cell r="I160" t="str">
            <v>R</v>
          </cell>
          <cell r="J160" t="str">
            <v>MANGOCHI</v>
          </cell>
          <cell r="K160">
            <v>8</v>
          </cell>
        </row>
        <row r="161">
          <cell r="A161" t="str">
            <v>RS 679</v>
          </cell>
          <cell r="B161">
            <v>501</v>
          </cell>
          <cell r="C161" t="str">
            <v>S</v>
          </cell>
          <cell r="D161" t="str">
            <v>F</v>
          </cell>
          <cell r="E161" t="str">
            <v>Katete River - Nsonde</v>
          </cell>
          <cell r="F161" t="str">
            <v>T385</v>
          </cell>
          <cell r="G161">
            <v>3</v>
          </cell>
          <cell r="H161">
            <v>23.4</v>
          </cell>
          <cell r="I161" t="str">
            <v>R</v>
          </cell>
          <cell r="J161" t="str">
            <v>MACHINGA</v>
          </cell>
          <cell r="K161">
            <v>8</v>
          </cell>
          <cell r="L161" t="str">
            <v>Changed designation from S142 to S139</v>
          </cell>
        </row>
        <row r="162">
          <cell r="A162" t="str">
            <v>RS 681</v>
          </cell>
          <cell r="B162">
            <v>503</v>
          </cell>
          <cell r="C162" t="str">
            <v>S</v>
          </cell>
          <cell r="D162" t="str">
            <v>F</v>
          </cell>
          <cell r="E162" t="str">
            <v>Nsonde - Nankulukuti</v>
          </cell>
          <cell r="F162" t="str">
            <v>T385</v>
          </cell>
          <cell r="G162">
            <v>4</v>
          </cell>
          <cell r="H162">
            <v>8.5</v>
          </cell>
          <cell r="I162" t="str">
            <v>R</v>
          </cell>
          <cell r="J162" t="str">
            <v>MANGOCHI</v>
          </cell>
          <cell r="K162">
            <v>8</v>
          </cell>
        </row>
        <row r="163">
          <cell r="A163" t="str">
            <v>RS 646</v>
          </cell>
          <cell r="B163">
            <v>468</v>
          </cell>
          <cell r="C163" t="str">
            <v>C</v>
          </cell>
          <cell r="D163" t="str">
            <v>F</v>
          </cell>
          <cell r="E163" t="str">
            <v>Nankulukuti - Nampoya</v>
          </cell>
          <cell r="F163" t="str">
            <v>T385</v>
          </cell>
          <cell r="G163">
            <v>5</v>
          </cell>
          <cell r="H163">
            <v>8.1999999999999993</v>
          </cell>
          <cell r="I163" t="str">
            <v>FL</v>
          </cell>
          <cell r="J163" t="str">
            <v>NTCHEU</v>
          </cell>
          <cell r="K163">
            <v>8</v>
          </cell>
        </row>
        <row r="164">
          <cell r="A164" t="str">
            <v>RS 647</v>
          </cell>
          <cell r="B164">
            <v>469</v>
          </cell>
          <cell r="C164" t="str">
            <v>C</v>
          </cell>
          <cell r="D164" t="str">
            <v>F</v>
          </cell>
          <cell r="E164" t="str">
            <v>Nampoya - Linengwe River</v>
          </cell>
          <cell r="F164" t="str">
            <v>T385</v>
          </cell>
          <cell r="G164">
            <v>6</v>
          </cell>
          <cell r="H164">
            <v>9</v>
          </cell>
          <cell r="I164" t="str">
            <v>FL</v>
          </cell>
          <cell r="J164" t="str">
            <v>NTCHEU</v>
          </cell>
          <cell r="K164">
            <v>8</v>
          </cell>
        </row>
        <row r="165">
          <cell r="A165" t="str">
            <v>RS 684</v>
          </cell>
          <cell r="B165">
            <v>506</v>
          </cell>
          <cell r="C165" t="str">
            <v>S</v>
          </cell>
          <cell r="D165" t="str">
            <v>F</v>
          </cell>
          <cell r="E165" t="str">
            <v>Idulusi (junction M3) - Itunji</v>
          </cell>
          <cell r="F165" t="str">
            <v>T386</v>
          </cell>
          <cell r="G165">
            <v>1</v>
          </cell>
          <cell r="H165">
            <v>16</v>
          </cell>
          <cell r="I165" t="str">
            <v>R</v>
          </cell>
          <cell r="J165" t="str">
            <v>MANGOCHI</v>
          </cell>
          <cell r="K165">
            <v>7</v>
          </cell>
          <cell r="L165" t="str">
            <v>Changed from feeder to trunk as bitumen road</v>
          </cell>
        </row>
        <row r="166">
          <cell r="A166" t="str">
            <v>RS 682</v>
          </cell>
          <cell r="B166">
            <v>504</v>
          </cell>
          <cell r="C166" t="str">
            <v>S</v>
          </cell>
          <cell r="D166" t="str">
            <v>F</v>
          </cell>
          <cell r="E166" t="str">
            <v>Itunji - Mpita</v>
          </cell>
          <cell r="F166" t="str">
            <v>T386</v>
          </cell>
          <cell r="G166">
            <v>2</v>
          </cell>
          <cell r="H166">
            <v>13.9</v>
          </cell>
          <cell r="I166" t="str">
            <v>R</v>
          </cell>
          <cell r="J166" t="str">
            <v>MANGOCHI</v>
          </cell>
          <cell r="K166">
            <v>7</v>
          </cell>
          <cell r="L166" t="str">
            <v>Changed designation from S116 to T334. Changed to trunk</v>
          </cell>
        </row>
        <row r="167">
          <cell r="A167" t="str">
            <v>RS 683</v>
          </cell>
          <cell r="B167">
            <v>505</v>
          </cell>
          <cell r="C167" t="str">
            <v>S</v>
          </cell>
          <cell r="D167" t="str">
            <v>F</v>
          </cell>
          <cell r="E167" t="str">
            <v>Mpita - Kwisimba</v>
          </cell>
          <cell r="F167" t="str">
            <v>T386</v>
          </cell>
          <cell r="G167">
            <v>3</v>
          </cell>
          <cell r="H167">
            <v>8.8000000000000007</v>
          </cell>
          <cell r="I167" t="str">
            <v>R</v>
          </cell>
          <cell r="J167" t="str">
            <v>MANGOCHI</v>
          </cell>
          <cell r="K167">
            <v>7</v>
          </cell>
        </row>
        <row r="168">
          <cell r="A168" t="str">
            <v>RS 797</v>
          </cell>
          <cell r="B168">
            <v>619</v>
          </cell>
          <cell r="C168" t="str">
            <v>S</v>
          </cell>
          <cell r="D168" t="str">
            <v>F</v>
          </cell>
          <cell r="E168" t="str">
            <v>Namwera - Chithumba</v>
          </cell>
          <cell r="F168" t="str">
            <v>T387</v>
          </cell>
          <cell r="G168">
            <v>1</v>
          </cell>
          <cell r="H168">
            <v>9.3000000000000007</v>
          </cell>
          <cell r="I168" t="str">
            <v>FL</v>
          </cell>
          <cell r="J168" t="str">
            <v>MANGOCHI</v>
          </cell>
          <cell r="K168">
            <v>7</v>
          </cell>
          <cell r="L168" t="str">
            <v>Changed designation from D232 to T387</v>
          </cell>
        </row>
        <row r="169">
          <cell r="A169" t="str">
            <v>RS 798</v>
          </cell>
          <cell r="B169">
            <v>620</v>
          </cell>
          <cell r="C169" t="str">
            <v>S</v>
          </cell>
          <cell r="D169" t="str">
            <v>F</v>
          </cell>
          <cell r="E169" t="str">
            <v>Chithumba - ID/Y</v>
          </cell>
          <cell r="F169" t="str">
            <v>T387</v>
          </cell>
          <cell r="G169">
            <v>2</v>
          </cell>
          <cell r="H169">
            <v>21.4</v>
          </cell>
          <cell r="I169" t="str">
            <v>FL</v>
          </cell>
          <cell r="J169" t="str">
            <v>MANGOCHI</v>
          </cell>
          <cell r="K169">
            <v>7</v>
          </cell>
          <cell r="L169" t="str">
            <v>Changed designation from D232 to T387</v>
          </cell>
        </row>
        <row r="170">
          <cell r="A170" t="str">
            <v>RS 688</v>
          </cell>
          <cell r="B170">
            <v>510</v>
          </cell>
          <cell r="C170" t="str">
            <v>S</v>
          </cell>
          <cell r="D170" t="str">
            <v>F</v>
          </cell>
          <cell r="E170" t="str">
            <v>Mbalula - Lingamadzi River</v>
          </cell>
          <cell r="F170" t="str">
            <v>T388</v>
          </cell>
          <cell r="G170">
            <v>1</v>
          </cell>
          <cell r="H170">
            <v>11.7</v>
          </cell>
          <cell r="I170" t="str">
            <v>R</v>
          </cell>
          <cell r="J170" t="str">
            <v>MANGOCHI</v>
          </cell>
          <cell r="K170">
            <v>8</v>
          </cell>
        </row>
        <row r="171">
          <cell r="A171" t="str">
            <v>RS 689</v>
          </cell>
          <cell r="B171">
            <v>511</v>
          </cell>
          <cell r="C171" t="str">
            <v>S</v>
          </cell>
          <cell r="D171" t="str">
            <v>F</v>
          </cell>
          <cell r="E171" t="str">
            <v>Lingamadzi River - Malombe</v>
          </cell>
          <cell r="F171" t="str">
            <v>T388</v>
          </cell>
          <cell r="G171">
            <v>2</v>
          </cell>
          <cell r="H171">
            <v>16.399999999999999</v>
          </cell>
          <cell r="I171" t="str">
            <v>FL</v>
          </cell>
          <cell r="J171" t="str">
            <v>MANGOCHI</v>
          </cell>
          <cell r="K171">
            <v>8</v>
          </cell>
        </row>
        <row r="172">
          <cell r="A172" t="str">
            <v>RS 687</v>
          </cell>
          <cell r="B172">
            <v>509</v>
          </cell>
          <cell r="C172" t="str">
            <v>S</v>
          </cell>
          <cell r="D172" t="str">
            <v>F</v>
          </cell>
          <cell r="E172" t="str">
            <v>Malombe - Masanje River</v>
          </cell>
          <cell r="F172" t="str">
            <v>T388</v>
          </cell>
          <cell r="G172">
            <v>3</v>
          </cell>
          <cell r="H172">
            <v>25.4</v>
          </cell>
          <cell r="I172" t="str">
            <v>R</v>
          </cell>
          <cell r="J172" t="str">
            <v>MANGOCHI</v>
          </cell>
          <cell r="K172">
            <v>8</v>
          </cell>
        </row>
        <row r="173">
          <cell r="A173" t="str">
            <v>RS 686</v>
          </cell>
          <cell r="B173">
            <v>508</v>
          </cell>
          <cell r="C173" t="str">
            <v>S</v>
          </cell>
          <cell r="D173" t="str">
            <v>F</v>
          </cell>
          <cell r="E173" t="str">
            <v>Masanje River - Namandanje River</v>
          </cell>
          <cell r="F173" t="str">
            <v>T388</v>
          </cell>
          <cell r="G173">
            <v>4</v>
          </cell>
          <cell r="H173">
            <v>12.1</v>
          </cell>
          <cell r="I173" t="str">
            <v>R</v>
          </cell>
          <cell r="J173" t="str">
            <v>MANGOCHI &amp; MACHINGA</v>
          </cell>
          <cell r="K173">
            <v>8</v>
          </cell>
        </row>
        <row r="174">
          <cell r="A174" t="str">
            <v>RS 694</v>
          </cell>
          <cell r="B174">
            <v>516</v>
          </cell>
          <cell r="C174" t="str">
            <v>S</v>
          </cell>
          <cell r="D174" t="str">
            <v>F</v>
          </cell>
          <cell r="E174" t="str">
            <v>Masuku (junction S131) - Nakapa</v>
          </cell>
          <cell r="F174" t="str">
            <v>T389</v>
          </cell>
          <cell r="G174">
            <v>1</v>
          </cell>
          <cell r="H174">
            <v>7.9</v>
          </cell>
          <cell r="I174" t="str">
            <v>R</v>
          </cell>
          <cell r="J174" t="str">
            <v>MANGOCHI</v>
          </cell>
          <cell r="K174">
            <v>8</v>
          </cell>
        </row>
        <row r="175">
          <cell r="A175" t="str">
            <v>RS 690</v>
          </cell>
          <cell r="B175">
            <v>512</v>
          </cell>
          <cell r="C175" t="str">
            <v>S</v>
          </cell>
          <cell r="D175" t="str">
            <v>F</v>
          </cell>
          <cell r="E175" t="str">
            <v>Nakapa - Lisimba Estate</v>
          </cell>
          <cell r="F175" t="str">
            <v>T389</v>
          </cell>
          <cell r="G175">
            <v>2</v>
          </cell>
          <cell r="H175">
            <v>4.4000000000000004</v>
          </cell>
          <cell r="I175" t="str">
            <v>R</v>
          </cell>
          <cell r="J175" t="str">
            <v>MANGOCHI</v>
          </cell>
          <cell r="K175">
            <v>8</v>
          </cell>
        </row>
        <row r="176">
          <cell r="A176" t="str">
            <v>RS 692</v>
          </cell>
          <cell r="B176">
            <v>514</v>
          </cell>
          <cell r="C176" t="str">
            <v>S</v>
          </cell>
          <cell r="D176" t="str">
            <v>F</v>
          </cell>
          <cell r="E176" t="str">
            <v>Lisimba Estate - Nyenyezi River</v>
          </cell>
          <cell r="F176" t="str">
            <v>T389</v>
          </cell>
          <cell r="G176">
            <v>3</v>
          </cell>
          <cell r="H176">
            <v>8.9</v>
          </cell>
          <cell r="I176" t="str">
            <v>R</v>
          </cell>
          <cell r="J176" t="str">
            <v>MANGOCHI</v>
          </cell>
          <cell r="K176">
            <v>8</v>
          </cell>
          <cell r="L176" t="str">
            <v>Name changed from Kwacha Rd - Marhattma</v>
          </cell>
        </row>
        <row r="177">
          <cell r="A177" t="str">
            <v>RS 693</v>
          </cell>
          <cell r="B177">
            <v>515</v>
          </cell>
          <cell r="C177" t="str">
            <v>S</v>
          </cell>
          <cell r="D177" t="str">
            <v>F</v>
          </cell>
          <cell r="E177" t="str">
            <v>Nyenyezi River - Nkwepere ADMARC</v>
          </cell>
          <cell r="F177" t="str">
            <v>T389</v>
          </cell>
          <cell r="G177">
            <v>4</v>
          </cell>
          <cell r="H177">
            <v>5.0999999999999996</v>
          </cell>
          <cell r="I177" t="str">
            <v>R</v>
          </cell>
          <cell r="J177" t="str">
            <v>MANGOCHI</v>
          </cell>
          <cell r="K177">
            <v>8</v>
          </cell>
          <cell r="L177" t="str">
            <v>Name modified by City Council</v>
          </cell>
        </row>
        <row r="178">
          <cell r="A178" t="str">
            <v>RS 691</v>
          </cell>
          <cell r="B178">
            <v>513</v>
          </cell>
          <cell r="C178" t="str">
            <v>S</v>
          </cell>
          <cell r="D178" t="str">
            <v>F</v>
          </cell>
          <cell r="E178" t="str">
            <v>Nkwepele ADMARC - Nantwe</v>
          </cell>
          <cell r="F178" t="str">
            <v>T389</v>
          </cell>
          <cell r="G178">
            <v>5</v>
          </cell>
          <cell r="H178">
            <v>19.100000000000001</v>
          </cell>
          <cell r="I178" t="str">
            <v>R</v>
          </cell>
          <cell r="J178" t="str">
            <v>MANGOCHI</v>
          </cell>
          <cell r="K178">
            <v>8</v>
          </cell>
          <cell r="L178" t="str">
            <v>Name modified</v>
          </cell>
        </row>
        <row r="179">
          <cell r="A179" t="str">
            <v>RS 695</v>
          </cell>
          <cell r="B179">
            <v>517</v>
          </cell>
          <cell r="C179" t="str">
            <v>S</v>
          </cell>
          <cell r="D179" t="str">
            <v>F</v>
          </cell>
          <cell r="E179" t="str">
            <v>Ntaja - Nanyumbu</v>
          </cell>
          <cell r="F179" t="str">
            <v>T390</v>
          </cell>
          <cell r="G179">
            <v>5</v>
          </cell>
          <cell r="H179">
            <v>5.8</v>
          </cell>
          <cell r="I179" t="str">
            <v>R</v>
          </cell>
          <cell r="J179" t="str">
            <v>MACHINGA</v>
          </cell>
          <cell r="K179">
            <v>8</v>
          </cell>
          <cell r="L179" t="str">
            <v>Changed designation from S129 to S139</v>
          </cell>
        </row>
        <row r="180">
          <cell r="A180" t="str">
            <v>RS 701</v>
          </cell>
          <cell r="B180">
            <v>523</v>
          </cell>
          <cell r="C180" t="str">
            <v>S</v>
          </cell>
          <cell r="D180" t="str">
            <v>F</v>
          </cell>
          <cell r="E180" t="str">
            <v>Machina - Nkhokwe</v>
          </cell>
          <cell r="F180" t="str">
            <v>T391</v>
          </cell>
          <cell r="G180">
            <v>1</v>
          </cell>
          <cell r="H180">
            <v>16.399999999999999</v>
          </cell>
          <cell r="I180" t="str">
            <v>FL</v>
          </cell>
          <cell r="J180" t="str">
            <v>MACHINGA</v>
          </cell>
          <cell r="K180">
            <v>8</v>
          </cell>
          <cell r="L180" t="str">
            <v>Changed designation from T392 to T391</v>
          </cell>
        </row>
        <row r="181">
          <cell r="A181" t="str">
            <v>RS 702</v>
          </cell>
          <cell r="B181">
            <v>524</v>
          </cell>
          <cell r="C181" t="str">
            <v>S</v>
          </cell>
          <cell r="D181" t="str">
            <v>F</v>
          </cell>
          <cell r="E181" t="str">
            <v>Nkhokwe - Mpakaka</v>
          </cell>
          <cell r="F181" t="str">
            <v>T391</v>
          </cell>
          <cell r="G181">
            <v>2</v>
          </cell>
          <cell r="H181">
            <v>6.8</v>
          </cell>
          <cell r="I181" t="str">
            <v>FL</v>
          </cell>
          <cell r="J181" t="str">
            <v>MACHINGA</v>
          </cell>
          <cell r="K181">
            <v>8</v>
          </cell>
          <cell r="L181" t="str">
            <v>Changed designation from T392 to T391</v>
          </cell>
        </row>
        <row r="182">
          <cell r="A182" t="str">
            <v>RS 700</v>
          </cell>
          <cell r="B182">
            <v>522</v>
          </cell>
          <cell r="C182" t="str">
            <v>S</v>
          </cell>
          <cell r="D182" t="str">
            <v>F</v>
          </cell>
          <cell r="E182" t="str">
            <v>Nantwe - Maundani</v>
          </cell>
          <cell r="F182" t="str">
            <v>T392</v>
          </cell>
          <cell r="G182">
            <v>1</v>
          </cell>
          <cell r="H182">
            <v>3.9</v>
          </cell>
          <cell r="I182" t="str">
            <v>R</v>
          </cell>
          <cell r="J182" t="str">
            <v>MANGOCHI</v>
          </cell>
          <cell r="K182">
            <v>8</v>
          </cell>
          <cell r="L182" t="str">
            <v>Changed designation from S142 to S139</v>
          </cell>
        </row>
        <row r="183">
          <cell r="A183" t="str">
            <v>RS 696</v>
          </cell>
          <cell r="B183">
            <v>518</v>
          </cell>
          <cell r="C183" t="str">
            <v>S</v>
          </cell>
          <cell r="D183" t="str">
            <v>F</v>
          </cell>
          <cell r="E183" t="str">
            <v>Maundani - Machina</v>
          </cell>
          <cell r="F183" t="str">
            <v>T392</v>
          </cell>
          <cell r="G183">
            <v>2</v>
          </cell>
          <cell r="H183">
            <v>17</v>
          </cell>
          <cell r="I183" t="str">
            <v>H</v>
          </cell>
          <cell r="J183" t="str">
            <v>MANGOCHI</v>
          </cell>
          <cell r="K183">
            <v>8</v>
          </cell>
        </row>
        <row r="184">
          <cell r="A184" t="str">
            <v>RS 699</v>
          </cell>
          <cell r="B184">
            <v>521</v>
          </cell>
          <cell r="C184" t="str">
            <v>S</v>
          </cell>
          <cell r="D184" t="str">
            <v>F</v>
          </cell>
          <cell r="E184" t="str">
            <v>Chikwewo - Beyadi</v>
          </cell>
          <cell r="F184" t="str">
            <v>T392</v>
          </cell>
          <cell r="G184">
            <v>3</v>
          </cell>
          <cell r="H184">
            <v>10.6</v>
          </cell>
          <cell r="I184" t="str">
            <v>FL</v>
          </cell>
          <cell r="J184" t="str">
            <v>MACHINGA</v>
          </cell>
          <cell r="K184">
            <v>8</v>
          </cell>
        </row>
        <row r="185">
          <cell r="A185" t="str">
            <v>RS 697</v>
          </cell>
          <cell r="B185">
            <v>519</v>
          </cell>
          <cell r="C185" t="str">
            <v>S</v>
          </cell>
          <cell r="D185" t="str">
            <v>F</v>
          </cell>
          <cell r="E185" t="str">
            <v>Beyadi - Nanyumbu</v>
          </cell>
          <cell r="F185" t="str">
            <v>T392</v>
          </cell>
          <cell r="G185">
            <v>4</v>
          </cell>
          <cell r="H185">
            <v>13.7</v>
          </cell>
          <cell r="I185" t="str">
            <v>FL</v>
          </cell>
          <cell r="J185" t="str">
            <v>MANGOCHI</v>
          </cell>
          <cell r="K185">
            <v>8</v>
          </cell>
        </row>
        <row r="186">
          <cell r="A186" t="str">
            <v>RS 705</v>
          </cell>
          <cell r="B186">
            <v>527</v>
          </cell>
          <cell r="C186" t="str">
            <v>S</v>
          </cell>
          <cell r="D186" t="str">
            <v>F</v>
          </cell>
          <cell r="E186" t="str">
            <v>Nsanama - Namanja Village</v>
          </cell>
          <cell r="F186" t="str">
            <v>T393</v>
          </cell>
          <cell r="G186">
            <v>1</v>
          </cell>
          <cell r="H186">
            <v>18.7</v>
          </cell>
          <cell r="I186" t="str">
            <v>FL</v>
          </cell>
          <cell r="J186" t="str">
            <v>MACHINGA</v>
          </cell>
          <cell r="K186">
            <v>8</v>
          </cell>
        </row>
        <row r="187">
          <cell r="A187" t="str">
            <v>RS 703</v>
          </cell>
          <cell r="B187">
            <v>525</v>
          </cell>
          <cell r="C187" t="str">
            <v>S</v>
          </cell>
          <cell r="D187" t="str">
            <v>F</v>
          </cell>
          <cell r="E187" t="str">
            <v>Namanja Village - Namanja Station</v>
          </cell>
          <cell r="F187" t="str">
            <v>T393</v>
          </cell>
          <cell r="G187">
            <v>2</v>
          </cell>
          <cell r="H187">
            <v>4.2</v>
          </cell>
          <cell r="I187" t="str">
            <v>FL</v>
          </cell>
          <cell r="J187" t="str">
            <v>MACHINGA</v>
          </cell>
          <cell r="K187">
            <v>8</v>
          </cell>
        </row>
        <row r="188">
          <cell r="A188" t="str">
            <v>RS 704</v>
          </cell>
          <cell r="B188">
            <v>526</v>
          </cell>
          <cell r="C188" t="str">
            <v>S</v>
          </cell>
          <cell r="D188" t="str">
            <v>F</v>
          </cell>
          <cell r="E188" t="str">
            <v>Namanja Station - Nayuchi (Mozambique border)</v>
          </cell>
          <cell r="F188" t="str">
            <v>T393</v>
          </cell>
          <cell r="G188">
            <v>3</v>
          </cell>
          <cell r="H188">
            <v>22.1</v>
          </cell>
          <cell r="I188" t="str">
            <v>FL</v>
          </cell>
          <cell r="J188" t="str">
            <v>MACHINGA</v>
          </cell>
          <cell r="K188">
            <v>8</v>
          </cell>
        </row>
        <row r="189">
          <cell r="A189" t="str">
            <v>RS 652</v>
          </cell>
          <cell r="B189">
            <v>474</v>
          </cell>
          <cell r="C189" t="str">
            <v>C</v>
          </cell>
          <cell r="D189" t="str">
            <v>F</v>
          </cell>
          <cell r="E189" t="str">
            <v>Biliate (junction S135) - Kandoma</v>
          </cell>
          <cell r="F189" t="str">
            <v>T394</v>
          </cell>
          <cell r="G189">
            <v>1</v>
          </cell>
          <cell r="H189">
            <v>8.9</v>
          </cell>
          <cell r="I189" t="str">
            <v>R</v>
          </cell>
          <cell r="J189" t="str">
            <v>NTCHEU</v>
          </cell>
          <cell r="K189">
            <v>8</v>
          </cell>
          <cell r="L189" t="str">
            <v xml:space="preserve">Length changed </v>
          </cell>
        </row>
        <row r="190">
          <cell r="A190" t="str">
            <v>RS 649</v>
          </cell>
          <cell r="B190">
            <v>471</v>
          </cell>
          <cell r="C190" t="str">
            <v>C</v>
          </cell>
          <cell r="D190" t="str">
            <v>F</v>
          </cell>
          <cell r="E190" t="str">
            <v>Kandoma - Lipangwe</v>
          </cell>
          <cell r="F190" t="str">
            <v>T394</v>
          </cell>
          <cell r="G190">
            <v>2</v>
          </cell>
          <cell r="H190">
            <v>10.8</v>
          </cell>
          <cell r="I190" t="str">
            <v>R</v>
          </cell>
          <cell r="J190" t="str">
            <v>NTCHEU</v>
          </cell>
          <cell r="K190">
            <v>8</v>
          </cell>
          <cell r="L190" t="str">
            <v>New section part of origional RS 148</v>
          </cell>
        </row>
        <row r="191">
          <cell r="A191" t="str">
            <v>RS 655</v>
          </cell>
          <cell r="B191">
            <v>477</v>
          </cell>
          <cell r="C191" t="str">
            <v>C</v>
          </cell>
          <cell r="D191" t="str">
            <v>F</v>
          </cell>
          <cell r="E191" t="str">
            <v>Lipangwe - Matale</v>
          </cell>
          <cell r="F191" t="str">
            <v>T394</v>
          </cell>
          <cell r="G191">
            <v>3</v>
          </cell>
          <cell r="H191">
            <v>5.7</v>
          </cell>
          <cell r="I191" t="str">
            <v>R</v>
          </cell>
          <cell r="J191" t="str">
            <v>NTCHEU</v>
          </cell>
          <cell r="K191">
            <v>8</v>
          </cell>
        </row>
        <row r="192">
          <cell r="A192" t="str">
            <v>RS 650</v>
          </cell>
          <cell r="B192">
            <v>472</v>
          </cell>
          <cell r="C192" t="str">
            <v>C</v>
          </cell>
          <cell r="D192" t="str">
            <v>F</v>
          </cell>
          <cell r="E192" t="str">
            <v>Matale - Bonongwe</v>
          </cell>
          <cell r="F192" t="str">
            <v>T394</v>
          </cell>
          <cell r="G192">
            <v>4</v>
          </cell>
          <cell r="H192">
            <v>4.8</v>
          </cell>
          <cell r="I192" t="str">
            <v>FL</v>
          </cell>
          <cell r="J192" t="str">
            <v>NTCHEU</v>
          </cell>
          <cell r="K192">
            <v>8</v>
          </cell>
        </row>
        <row r="193">
          <cell r="A193" t="str">
            <v>RS 653</v>
          </cell>
          <cell r="B193">
            <v>475</v>
          </cell>
          <cell r="C193" t="str">
            <v>C</v>
          </cell>
          <cell r="D193" t="str">
            <v>F</v>
          </cell>
          <cell r="E193" t="str">
            <v>Bonongwe - Senzani (junction M1)</v>
          </cell>
          <cell r="F193" t="str">
            <v>T394</v>
          </cell>
          <cell r="G193">
            <v>5</v>
          </cell>
          <cell r="H193">
            <v>7.1</v>
          </cell>
          <cell r="I193" t="str">
            <v>R</v>
          </cell>
          <cell r="J193" t="str">
            <v>NTCHEU</v>
          </cell>
          <cell r="K193">
            <v>8</v>
          </cell>
        </row>
        <row r="194">
          <cell r="A194" t="str">
            <v>RS 648</v>
          </cell>
          <cell r="B194">
            <v>470</v>
          </cell>
          <cell r="C194" t="str">
            <v>C</v>
          </cell>
          <cell r="D194" t="str">
            <v>F</v>
          </cell>
          <cell r="E194" t="str">
            <v>Doviko (junction S135) - Matande</v>
          </cell>
          <cell r="F194" t="str">
            <v>T395</v>
          </cell>
          <cell r="G194">
            <v>1</v>
          </cell>
          <cell r="H194">
            <v>10.8</v>
          </cell>
          <cell r="I194" t="str">
            <v>R</v>
          </cell>
          <cell r="J194" t="str">
            <v>NTCHEU</v>
          </cell>
          <cell r="K194">
            <v>8</v>
          </cell>
          <cell r="L194" t="str">
            <v>Changed designation from T394 to T395</v>
          </cell>
        </row>
        <row r="195">
          <cell r="A195" t="str">
            <v>RS 657</v>
          </cell>
          <cell r="B195">
            <v>479</v>
          </cell>
          <cell r="C195" t="str">
            <v>C</v>
          </cell>
          <cell r="D195" t="str">
            <v>F</v>
          </cell>
          <cell r="E195" t="str">
            <v>Matande - Jumbe</v>
          </cell>
          <cell r="F195" t="str">
            <v>T395</v>
          </cell>
          <cell r="G195">
            <v>2</v>
          </cell>
          <cell r="H195">
            <v>4.5999999999999996</v>
          </cell>
          <cell r="I195" t="str">
            <v>R</v>
          </cell>
          <cell r="J195" t="str">
            <v>NTCHEU</v>
          </cell>
          <cell r="K195">
            <v>8</v>
          </cell>
          <cell r="L195" t="str">
            <v>Changed designation from T394 to T395</v>
          </cell>
        </row>
        <row r="196">
          <cell r="A196" t="str">
            <v>RS 654</v>
          </cell>
          <cell r="B196">
            <v>476</v>
          </cell>
          <cell r="C196" t="str">
            <v>C</v>
          </cell>
          <cell r="D196" t="str">
            <v>F</v>
          </cell>
          <cell r="E196" t="str">
            <v>Jumbe - Bayani</v>
          </cell>
          <cell r="F196" t="str">
            <v>T395</v>
          </cell>
          <cell r="G196">
            <v>3</v>
          </cell>
          <cell r="H196">
            <v>10</v>
          </cell>
          <cell r="I196" t="str">
            <v>R</v>
          </cell>
          <cell r="J196" t="str">
            <v>NTCHEU</v>
          </cell>
          <cell r="K196">
            <v>8</v>
          </cell>
          <cell r="L196" t="str">
            <v>Changed designation from T394 to T395</v>
          </cell>
        </row>
        <row r="197">
          <cell r="A197" t="str">
            <v>RS 651</v>
          </cell>
          <cell r="B197">
            <v>473</v>
          </cell>
          <cell r="C197" t="str">
            <v>C</v>
          </cell>
          <cell r="D197" t="str">
            <v>F</v>
          </cell>
          <cell r="E197" t="str">
            <v>Bayani - Zingilizi</v>
          </cell>
          <cell r="F197" t="str">
            <v>T395</v>
          </cell>
          <cell r="G197">
            <v>4</v>
          </cell>
          <cell r="H197">
            <v>8.1</v>
          </cell>
          <cell r="I197" t="str">
            <v>R</v>
          </cell>
          <cell r="J197" t="str">
            <v>NTCHEU</v>
          </cell>
          <cell r="K197">
            <v>8</v>
          </cell>
          <cell r="L197" t="str">
            <v>Changed designation from T394 to T395</v>
          </cell>
        </row>
        <row r="198">
          <cell r="A198" t="str">
            <v>RS 656</v>
          </cell>
          <cell r="B198">
            <v>478</v>
          </cell>
          <cell r="C198" t="str">
            <v>C</v>
          </cell>
          <cell r="D198" t="str">
            <v>F</v>
          </cell>
          <cell r="E198" t="str">
            <v>Zingilizi - Chilenga (junction S135)</v>
          </cell>
          <cell r="F198" t="str">
            <v>T395</v>
          </cell>
          <cell r="G198">
            <v>5</v>
          </cell>
          <cell r="H198">
            <v>8.6</v>
          </cell>
          <cell r="I198" t="str">
            <v>R</v>
          </cell>
          <cell r="J198" t="str">
            <v>NTCHEU</v>
          </cell>
          <cell r="K198">
            <v>8</v>
          </cell>
          <cell r="L198" t="str">
            <v>Changed designation from T394 to T395</v>
          </cell>
        </row>
        <row r="199">
          <cell r="A199" t="str">
            <v>RS 709</v>
          </cell>
          <cell r="B199">
            <v>531</v>
          </cell>
          <cell r="C199" t="str">
            <v>S</v>
          </cell>
          <cell r="D199" t="str">
            <v>F</v>
          </cell>
          <cell r="E199" t="str">
            <v>Kweneza (junction S135) - Kambale Ag.Station</v>
          </cell>
          <cell r="F199" t="str">
            <v>T396</v>
          </cell>
          <cell r="G199">
            <v>1</v>
          </cell>
          <cell r="H199">
            <v>13.5</v>
          </cell>
          <cell r="I199" t="str">
            <v>H</v>
          </cell>
          <cell r="J199" t="str">
            <v>MWANZA</v>
          </cell>
          <cell r="K199">
            <v>8</v>
          </cell>
        </row>
        <row r="200">
          <cell r="A200" t="str">
            <v>RS 706</v>
          </cell>
          <cell r="B200">
            <v>528</v>
          </cell>
          <cell r="C200" t="str">
            <v>S</v>
          </cell>
          <cell r="D200" t="str">
            <v>F</v>
          </cell>
          <cell r="E200" t="str">
            <v>Kambale Ag. Station - Nkase River</v>
          </cell>
          <cell r="F200" t="str">
            <v>T396</v>
          </cell>
          <cell r="G200">
            <v>2</v>
          </cell>
          <cell r="H200">
            <v>23.3</v>
          </cell>
          <cell r="I200" t="str">
            <v>H</v>
          </cell>
          <cell r="J200" t="str">
            <v>MWANZA</v>
          </cell>
          <cell r="K200">
            <v>8</v>
          </cell>
        </row>
        <row r="201">
          <cell r="A201" t="str">
            <v>RS 707</v>
          </cell>
          <cell r="B201">
            <v>529</v>
          </cell>
          <cell r="C201" t="str">
            <v>S</v>
          </cell>
          <cell r="D201" t="str">
            <v>F</v>
          </cell>
          <cell r="E201" t="str">
            <v>Nkase River - Lisungwi River</v>
          </cell>
          <cell r="F201" t="str">
            <v>T396</v>
          </cell>
          <cell r="G201">
            <v>3</v>
          </cell>
          <cell r="H201">
            <v>8.3000000000000007</v>
          </cell>
          <cell r="I201" t="str">
            <v>R</v>
          </cell>
          <cell r="J201" t="str">
            <v>MWANZA</v>
          </cell>
          <cell r="K201">
            <v>8</v>
          </cell>
        </row>
        <row r="202">
          <cell r="A202" t="str">
            <v>RS 708</v>
          </cell>
          <cell r="B202">
            <v>530</v>
          </cell>
          <cell r="C202" t="str">
            <v>S</v>
          </cell>
          <cell r="D202" t="str">
            <v>F</v>
          </cell>
          <cell r="E202" t="str">
            <v>Lisungwi River - Kamwamba (junction M1)</v>
          </cell>
          <cell r="F202" t="str">
            <v>T396</v>
          </cell>
          <cell r="G202">
            <v>4</v>
          </cell>
          <cell r="H202">
            <v>13.7</v>
          </cell>
          <cell r="I202" t="str">
            <v>R</v>
          </cell>
          <cell r="J202" t="str">
            <v>MWANZA</v>
          </cell>
          <cell r="K202">
            <v>8</v>
          </cell>
        </row>
        <row r="203">
          <cell r="A203" t="str">
            <v>RS 713</v>
          </cell>
          <cell r="B203">
            <v>535</v>
          </cell>
          <cell r="C203" t="str">
            <v>S</v>
          </cell>
          <cell r="D203" t="str">
            <v>F</v>
          </cell>
          <cell r="E203" t="str">
            <v>Kambale Ag. Station - Neno</v>
          </cell>
          <cell r="F203" t="str">
            <v>T397</v>
          </cell>
          <cell r="G203">
            <v>1</v>
          </cell>
          <cell r="H203">
            <v>13</v>
          </cell>
          <cell r="I203" t="str">
            <v>R</v>
          </cell>
          <cell r="J203" t="str">
            <v>MWANZA</v>
          </cell>
          <cell r="K203">
            <v>9</v>
          </cell>
        </row>
        <row r="204">
          <cell r="A204" t="str">
            <v>RS 711</v>
          </cell>
          <cell r="B204">
            <v>533</v>
          </cell>
          <cell r="C204" t="str">
            <v>S</v>
          </cell>
          <cell r="D204" t="str">
            <v>F</v>
          </cell>
          <cell r="E204" t="str">
            <v>Neno - Nyakoko</v>
          </cell>
          <cell r="F204" t="str">
            <v>T397</v>
          </cell>
          <cell r="G204">
            <v>2</v>
          </cell>
          <cell r="H204">
            <v>11.3</v>
          </cell>
          <cell r="I204" t="str">
            <v>R</v>
          </cell>
          <cell r="J204" t="str">
            <v>MWANZA</v>
          </cell>
          <cell r="K204">
            <v>9</v>
          </cell>
        </row>
        <row r="205">
          <cell r="A205" t="str">
            <v>RS 712</v>
          </cell>
          <cell r="B205">
            <v>534</v>
          </cell>
          <cell r="C205" t="str">
            <v>S</v>
          </cell>
          <cell r="D205" t="str">
            <v>F</v>
          </cell>
          <cell r="E205" t="str">
            <v>Nyakoko - Butawo</v>
          </cell>
          <cell r="F205" t="str">
            <v>T397</v>
          </cell>
          <cell r="G205">
            <v>3</v>
          </cell>
          <cell r="H205">
            <v>6.5</v>
          </cell>
          <cell r="I205" t="str">
            <v>R</v>
          </cell>
          <cell r="J205" t="str">
            <v>MWANZA</v>
          </cell>
          <cell r="K205">
            <v>9</v>
          </cell>
        </row>
        <row r="206">
          <cell r="A206" t="str">
            <v>RS 710</v>
          </cell>
          <cell r="B206">
            <v>532</v>
          </cell>
          <cell r="C206" t="str">
            <v>S</v>
          </cell>
          <cell r="D206" t="str">
            <v>F</v>
          </cell>
          <cell r="E206" t="str">
            <v>Butawo - Zaka (junction M6)</v>
          </cell>
          <cell r="F206" t="str">
            <v>T397</v>
          </cell>
          <cell r="G206">
            <v>4</v>
          </cell>
          <cell r="H206">
            <v>20</v>
          </cell>
          <cell r="I206" t="str">
            <v>R</v>
          </cell>
          <cell r="J206" t="str">
            <v>MWANZA</v>
          </cell>
          <cell r="K206">
            <v>9</v>
          </cell>
        </row>
        <row r="207">
          <cell r="A207" t="str">
            <v>RS 714</v>
          </cell>
          <cell r="B207">
            <v>536</v>
          </cell>
          <cell r="C207" t="str">
            <v>S</v>
          </cell>
          <cell r="D207" t="str">
            <v>F</v>
          </cell>
          <cell r="E207" t="str">
            <v>Kanjiwa - Nyakoko</v>
          </cell>
          <cell r="F207" t="str">
            <v>T398</v>
          </cell>
          <cell r="G207">
            <v>1</v>
          </cell>
          <cell r="H207">
            <v>24.7</v>
          </cell>
          <cell r="I207" t="str">
            <v>H</v>
          </cell>
          <cell r="J207" t="str">
            <v>MWANZA</v>
          </cell>
          <cell r="K207">
            <v>9</v>
          </cell>
        </row>
        <row r="208">
          <cell r="A208" t="str">
            <v>RS 719</v>
          </cell>
          <cell r="B208">
            <v>541</v>
          </cell>
          <cell r="C208" t="str">
            <v>S</v>
          </cell>
          <cell r="D208" t="str">
            <v>F</v>
          </cell>
          <cell r="E208" t="str">
            <v>Chiendausiku (junction M8) - Maduwane</v>
          </cell>
          <cell r="F208" t="str">
            <v>T399</v>
          </cell>
          <cell r="G208">
            <v>1</v>
          </cell>
          <cell r="H208">
            <v>12.3</v>
          </cell>
          <cell r="I208" t="str">
            <v>H</v>
          </cell>
          <cell r="J208" t="str">
            <v>MWANZA</v>
          </cell>
          <cell r="K208">
            <v>8</v>
          </cell>
        </row>
        <row r="209">
          <cell r="A209" t="str">
            <v>RS 717</v>
          </cell>
          <cell r="B209">
            <v>539</v>
          </cell>
          <cell r="C209" t="str">
            <v>S</v>
          </cell>
          <cell r="D209" t="str">
            <v>F</v>
          </cell>
          <cell r="E209" t="str">
            <v>Maduwane - Utale</v>
          </cell>
          <cell r="F209" t="str">
            <v>T399</v>
          </cell>
          <cell r="G209">
            <v>2</v>
          </cell>
          <cell r="H209">
            <v>8.8000000000000007</v>
          </cell>
          <cell r="I209" t="str">
            <v>FL</v>
          </cell>
          <cell r="J209" t="str">
            <v>MACHINGA</v>
          </cell>
          <cell r="K209">
            <v>8</v>
          </cell>
        </row>
        <row r="210">
          <cell r="A210" t="str">
            <v>RS 718</v>
          </cell>
          <cell r="B210">
            <v>540</v>
          </cell>
          <cell r="C210" t="str">
            <v>S</v>
          </cell>
          <cell r="D210" t="str">
            <v>F</v>
          </cell>
          <cell r="E210" t="str">
            <v>Utale - Nyanyala (junction M1)</v>
          </cell>
          <cell r="F210" t="str">
            <v>T399</v>
          </cell>
          <cell r="G210">
            <v>3</v>
          </cell>
          <cell r="H210">
            <v>26.7</v>
          </cell>
          <cell r="I210" t="str">
            <v>FL</v>
          </cell>
          <cell r="J210" t="str">
            <v>MACHINGA</v>
          </cell>
          <cell r="K210">
            <v>8</v>
          </cell>
        </row>
        <row r="211">
          <cell r="A211" t="str">
            <v>RS 720</v>
          </cell>
          <cell r="B211">
            <v>542</v>
          </cell>
          <cell r="C211" t="str">
            <v>S</v>
          </cell>
          <cell r="D211" t="str">
            <v>F</v>
          </cell>
          <cell r="E211" t="str">
            <v>Ntalika (junction M8) - Phalula</v>
          </cell>
          <cell r="F211" t="str">
            <v>T400</v>
          </cell>
          <cell r="G211">
            <v>1</v>
          </cell>
          <cell r="H211">
            <v>5.0999999999999996</v>
          </cell>
          <cell r="I211" t="str">
            <v>FL</v>
          </cell>
          <cell r="J211" t="str">
            <v>MACHINGA</v>
          </cell>
          <cell r="K211">
            <v>8</v>
          </cell>
        </row>
        <row r="212">
          <cell r="A212" t="str">
            <v>RS 723</v>
          </cell>
          <cell r="B212">
            <v>545</v>
          </cell>
          <cell r="C212" t="str">
            <v>S</v>
          </cell>
          <cell r="D212" t="str">
            <v>F</v>
          </cell>
          <cell r="E212" t="str">
            <v>Phalula - Utale</v>
          </cell>
          <cell r="F212" t="str">
            <v>T400</v>
          </cell>
          <cell r="G212">
            <v>2</v>
          </cell>
          <cell r="H212">
            <v>17.100000000000001</v>
          </cell>
          <cell r="I212" t="str">
            <v>FL</v>
          </cell>
          <cell r="J212" t="str">
            <v>MACHINGA</v>
          </cell>
          <cell r="K212">
            <v>8</v>
          </cell>
        </row>
        <row r="213">
          <cell r="A213" t="str">
            <v>RS 721</v>
          </cell>
          <cell r="B213">
            <v>543</v>
          </cell>
          <cell r="C213" t="str">
            <v>S</v>
          </cell>
          <cell r="D213" t="str">
            <v>F</v>
          </cell>
          <cell r="E213" t="str">
            <v>Utale - Shire North T.C</v>
          </cell>
          <cell r="F213" t="str">
            <v>T400</v>
          </cell>
          <cell r="G213">
            <v>3</v>
          </cell>
          <cell r="H213">
            <v>17.5</v>
          </cell>
          <cell r="I213" t="str">
            <v>FL</v>
          </cell>
          <cell r="J213" t="str">
            <v>MACHINGA</v>
          </cell>
          <cell r="K213">
            <v>8</v>
          </cell>
        </row>
        <row r="214">
          <cell r="A214" t="str">
            <v>RS 722</v>
          </cell>
          <cell r="B214">
            <v>544</v>
          </cell>
          <cell r="C214" t="str">
            <v>S</v>
          </cell>
          <cell r="D214" t="str">
            <v>F</v>
          </cell>
          <cell r="E214" t="str">
            <v>Shire North TC - Kasangale (junction S139)</v>
          </cell>
          <cell r="F214" t="str">
            <v>T400</v>
          </cell>
          <cell r="G214">
            <v>4</v>
          </cell>
          <cell r="H214">
            <v>10.199999999999999</v>
          </cell>
          <cell r="I214" t="str">
            <v>R</v>
          </cell>
          <cell r="J214" t="str">
            <v>ZOMBA</v>
          </cell>
          <cell r="K214">
            <v>8</v>
          </cell>
        </row>
        <row r="215">
          <cell r="A215" t="str">
            <v>RS 724</v>
          </cell>
          <cell r="B215">
            <v>546</v>
          </cell>
          <cell r="C215" t="str">
            <v>S</v>
          </cell>
          <cell r="D215" t="str">
            <v>F</v>
          </cell>
          <cell r="E215" t="str">
            <v>Machinga (junction M3) - Chigwandembo Bridge</v>
          </cell>
          <cell r="F215" t="str">
            <v>T401</v>
          </cell>
          <cell r="G215">
            <v>1</v>
          </cell>
          <cell r="H215">
            <v>8.6999999999999993</v>
          </cell>
          <cell r="I215" t="str">
            <v>FL</v>
          </cell>
          <cell r="J215" t="str">
            <v>MACHINGA</v>
          </cell>
          <cell r="K215">
            <v>8</v>
          </cell>
        </row>
        <row r="216">
          <cell r="A216" t="str">
            <v>RS 725</v>
          </cell>
          <cell r="B216">
            <v>547</v>
          </cell>
          <cell r="C216" t="str">
            <v>S</v>
          </cell>
          <cell r="D216" t="str">
            <v>F</v>
          </cell>
          <cell r="E216" t="str">
            <v>Chikwandembo River - Chinseu</v>
          </cell>
          <cell r="F216" t="str">
            <v>T401</v>
          </cell>
          <cell r="G216">
            <v>2</v>
          </cell>
          <cell r="H216">
            <v>14</v>
          </cell>
          <cell r="I216" t="str">
            <v>R</v>
          </cell>
          <cell r="J216" t="str">
            <v>ZOMBA</v>
          </cell>
          <cell r="K216">
            <v>8</v>
          </cell>
        </row>
        <row r="217">
          <cell r="A217" t="str">
            <v>RS 726</v>
          </cell>
          <cell r="B217">
            <v>548</v>
          </cell>
          <cell r="C217" t="str">
            <v>S</v>
          </cell>
          <cell r="D217" t="str">
            <v>F</v>
          </cell>
          <cell r="E217" t="str">
            <v>Chinseu - Chikwenga (junction S139)</v>
          </cell>
          <cell r="F217" t="str">
            <v>T401</v>
          </cell>
          <cell r="G217">
            <v>3</v>
          </cell>
          <cell r="H217">
            <v>7</v>
          </cell>
          <cell r="I217" t="str">
            <v>R</v>
          </cell>
          <cell r="J217" t="str">
            <v>ZOMBA</v>
          </cell>
          <cell r="K217">
            <v>8</v>
          </cell>
        </row>
        <row r="218">
          <cell r="A218" t="str">
            <v>RS 728</v>
          </cell>
          <cell r="B218">
            <v>550</v>
          </cell>
          <cell r="C218" t="str">
            <v>S</v>
          </cell>
          <cell r="D218" t="str">
            <v>F</v>
          </cell>
          <cell r="E218" t="str">
            <v>Naminga (junction S131) - Malopa</v>
          </cell>
          <cell r="F218" t="str">
            <v>T402</v>
          </cell>
          <cell r="G218">
            <v>1</v>
          </cell>
          <cell r="H218">
            <v>5.3</v>
          </cell>
          <cell r="I218" t="str">
            <v>R</v>
          </cell>
          <cell r="J218" t="str">
            <v>MACHINGA</v>
          </cell>
          <cell r="K218">
            <v>8</v>
          </cell>
        </row>
        <row r="219">
          <cell r="A219" t="str">
            <v>RS 730</v>
          </cell>
          <cell r="B219">
            <v>552</v>
          </cell>
          <cell r="C219" t="str">
            <v>S</v>
          </cell>
          <cell r="D219" t="str">
            <v>F</v>
          </cell>
          <cell r="E219" t="str">
            <v>Malopa - Namikonya Stream</v>
          </cell>
          <cell r="F219" t="str">
            <v>T402</v>
          </cell>
          <cell r="G219">
            <v>2</v>
          </cell>
          <cell r="H219">
            <v>14.4</v>
          </cell>
          <cell r="I219" t="str">
            <v>H</v>
          </cell>
          <cell r="J219" t="str">
            <v>MACHINGA</v>
          </cell>
          <cell r="K219">
            <v>8</v>
          </cell>
        </row>
        <row r="220">
          <cell r="A220" t="str">
            <v>RS 727</v>
          </cell>
          <cell r="B220">
            <v>549</v>
          </cell>
          <cell r="C220" t="str">
            <v>S</v>
          </cell>
          <cell r="D220" t="str">
            <v>F</v>
          </cell>
          <cell r="E220" t="str">
            <v>Namikonya Stream - Chamatwa</v>
          </cell>
          <cell r="F220" t="str">
            <v>T402</v>
          </cell>
          <cell r="G220">
            <v>3</v>
          </cell>
          <cell r="H220">
            <v>7.6</v>
          </cell>
          <cell r="I220" t="str">
            <v>R</v>
          </cell>
          <cell r="J220" t="str">
            <v>MACHINGA</v>
          </cell>
          <cell r="K220">
            <v>8</v>
          </cell>
        </row>
        <row r="221">
          <cell r="A221" t="str">
            <v>RS 729</v>
          </cell>
          <cell r="B221">
            <v>551</v>
          </cell>
          <cell r="C221" t="str">
            <v>S</v>
          </cell>
          <cell r="D221" t="str">
            <v>F</v>
          </cell>
          <cell r="E221" t="str">
            <v>Chamatwa - Likwenu River (junction M3)</v>
          </cell>
          <cell r="F221" t="str">
            <v>T402</v>
          </cell>
          <cell r="G221">
            <v>4</v>
          </cell>
          <cell r="H221">
            <v>6</v>
          </cell>
          <cell r="I221" t="str">
            <v>FL</v>
          </cell>
          <cell r="J221" t="str">
            <v>MACHINGA &amp; ZOMBA</v>
          </cell>
          <cell r="K221">
            <v>8</v>
          </cell>
        </row>
        <row r="222">
          <cell r="A222" t="str">
            <v>RS 732</v>
          </cell>
          <cell r="B222">
            <v>554</v>
          </cell>
          <cell r="C222" t="str">
            <v>S</v>
          </cell>
          <cell r="D222" t="str">
            <v>F</v>
          </cell>
          <cell r="E222" t="str">
            <v>Jokala - Msondole</v>
          </cell>
          <cell r="F222" t="str">
            <v>T403</v>
          </cell>
          <cell r="G222">
            <v>2</v>
          </cell>
          <cell r="H222">
            <v>8.6999999999999993</v>
          </cell>
          <cell r="I222" t="str">
            <v>R</v>
          </cell>
          <cell r="J222" t="str">
            <v>ZOMBA</v>
          </cell>
          <cell r="K222">
            <v>8</v>
          </cell>
          <cell r="L222" t="str">
            <v>Changed designation from S156 to S151</v>
          </cell>
        </row>
        <row r="223">
          <cell r="A223" t="str">
            <v>RS 734</v>
          </cell>
          <cell r="B223">
            <v>556</v>
          </cell>
          <cell r="C223" t="str">
            <v>S</v>
          </cell>
          <cell r="D223" t="str">
            <v>F</v>
          </cell>
          <cell r="E223" t="str">
            <v>Mpyupyu T.C. (junction S143)  - Chamba</v>
          </cell>
          <cell r="F223" t="str">
            <v>T404</v>
          </cell>
          <cell r="G223">
            <v>1</v>
          </cell>
          <cell r="H223">
            <v>7.9</v>
          </cell>
          <cell r="I223" t="str">
            <v>R</v>
          </cell>
          <cell r="J223" t="str">
            <v>ZOMBA</v>
          </cell>
          <cell r="K223">
            <v>9</v>
          </cell>
        </row>
        <row r="224">
          <cell r="A224" t="str">
            <v>RS 733</v>
          </cell>
          <cell r="B224">
            <v>555</v>
          </cell>
          <cell r="C224" t="str">
            <v>S</v>
          </cell>
          <cell r="D224" t="str">
            <v>F</v>
          </cell>
          <cell r="E224" t="str">
            <v>Chamba - Jali (junction S144)</v>
          </cell>
          <cell r="F224" t="str">
            <v>T404</v>
          </cell>
          <cell r="G224">
            <v>2</v>
          </cell>
          <cell r="H224">
            <v>6.6</v>
          </cell>
          <cell r="I224" t="str">
            <v>R</v>
          </cell>
          <cell r="J224" t="str">
            <v>ZOMBA</v>
          </cell>
          <cell r="K224">
            <v>9</v>
          </cell>
        </row>
        <row r="225">
          <cell r="A225" t="str">
            <v>RS 731</v>
          </cell>
          <cell r="B225">
            <v>553</v>
          </cell>
          <cell r="C225" t="str">
            <v>S</v>
          </cell>
          <cell r="D225" t="str">
            <v>F</v>
          </cell>
          <cell r="E225" t="str">
            <v>Thodwe (junction M3) - Mayaka</v>
          </cell>
          <cell r="F225" t="str">
            <v>T405</v>
          </cell>
          <cell r="G225">
            <v>1</v>
          </cell>
          <cell r="H225">
            <v>21</v>
          </cell>
          <cell r="I225" t="str">
            <v>R</v>
          </cell>
          <cell r="J225" t="str">
            <v>ZOMBA</v>
          </cell>
          <cell r="K225">
            <v>9</v>
          </cell>
          <cell r="L225" t="str">
            <v>Changed designation from T403 to T405</v>
          </cell>
        </row>
        <row r="226">
          <cell r="A226" t="str">
            <v>RS 745</v>
          </cell>
          <cell r="B226">
            <v>567</v>
          </cell>
          <cell r="C226" t="str">
            <v>S</v>
          </cell>
          <cell r="D226" t="str">
            <v>F</v>
          </cell>
          <cell r="E226" t="str">
            <v>Mayaka - Jali (junction S144)</v>
          </cell>
          <cell r="F226" t="str">
            <v>T405</v>
          </cell>
          <cell r="G226">
            <v>2</v>
          </cell>
          <cell r="H226">
            <v>14.6</v>
          </cell>
          <cell r="I226" t="str">
            <v>FL</v>
          </cell>
          <cell r="J226" t="str">
            <v>ZOMBA</v>
          </cell>
          <cell r="K226">
            <v>9</v>
          </cell>
          <cell r="L226" t="str">
            <v>Changed designation from T408 to T405</v>
          </cell>
        </row>
        <row r="227">
          <cell r="A227" t="str">
            <v>RS 735</v>
          </cell>
          <cell r="B227">
            <v>557</v>
          </cell>
          <cell r="C227" t="str">
            <v>S</v>
          </cell>
          <cell r="D227" t="str">
            <v>F</v>
          </cell>
          <cell r="E227" t="str">
            <v>Maphanda junction S144) - Chigumukire</v>
          </cell>
          <cell r="F227" t="str">
            <v>T405</v>
          </cell>
          <cell r="G227">
            <v>3</v>
          </cell>
          <cell r="H227">
            <v>10.5</v>
          </cell>
          <cell r="I227" t="str">
            <v>R</v>
          </cell>
          <cell r="J227" t="str">
            <v>ZOMBA</v>
          </cell>
          <cell r="K227">
            <v>9</v>
          </cell>
          <cell r="L227" t="str">
            <v>Changed designation from M9 to S152</v>
          </cell>
        </row>
        <row r="228">
          <cell r="A228" t="str">
            <v>RS 736</v>
          </cell>
          <cell r="B228">
            <v>558</v>
          </cell>
          <cell r="C228" t="str">
            <v>S</v>
          </cell>
          <cell r="D228" t="str">
            <v>F</v>
          </cell>
          <cell r="E228" t="str">
            <v>Chigumukire - Joni</v>
          </cell>
          <cell r="F228" t="str">
            <v>T405</v>
          </cell>
          <cell r="G228">
            <v>4</v>
          </cell>
          <cell r="H228">
            <v>19.5</v>
          </cell>
          <cell r="I228" t="str">
            <v>R</v>
          </cell>
          <cell r="J228" t="str">
            <v>ZOMBA &amp; PHALOMBE</v>
          </cell>
          <cell r="K228">
            <v>9</v>
          </cell>
          <cell r="L228" t="str">
            <v>Changed designation from S151 to S152</v>
          </cell>
        </row>
        <row r="229">
          <cell r="A229" t="str">
            <v>RS 738</v>
          </cell>
          <cell r="B229">
            <v>560</v>
          </cell>
          <cell r="C229" t="str">
            <v>S</v>
          </cell>
          <cell r="D229" t="str">
            <v>F</v>
          </cell>
          <cell r="E229" t="str">
            <v>Nyungwe (junction M3) - Lirangwe</v>
          </cell>
          <cell r="F229" t="str">
            <v>T406</v>
          </cell>
          <cell r="G229">
            <v>1</v>
          </cell>
          <cell r="H229">
            <v>4.0999999999999996</v>
          </cell>
          <cell r="I229" t="str">
            <v>R</v>
          </cell>
          <cell r="J229" t="str">
            <v>CHIRADZULU</v>
          </cell>
          <cell r="K229">
            <v>9</v>
          </cell>
        </row>
        <row r="230">
          <cell r="A230" t="str">
            <v>RS 737</v>
          </cell>
          <cell r="B230">
            <v>559</v>
          </cell>
          <cell r="C230" t="str">
            <v>S</v>
          </cell>
          <cell r="D230" t="str">
            <v>F</v>
          </cell>
          <cell r="E230" t="str">
            <v>Lirangwe - Chidzolo (Mudi)</v>
          </cell>
          <cell r="F230" t="str">
            <v>T406</v>
          </cell>
          <cell r="G230">
            <v>2</v>
          </cell>
          <cell r="H230">
            <v>4.5999999999999996</v>
          </cell>
          <cell r="I230" t="str">
            <v>R</v>
          </cell>
          <cell r="J230" t="str">
            <v>CHIRADZULU</v>
          </cell>
          <cell r="K230">
            <v>9</v>
          </cell>
          <cell r="L230" t="str">
            <v>Part of origional RS 148</v>
          </cell>
        </row>
        <row r="231">
          <cell r="A231" t="str">
            <v>RS 739</v>
          </cell>
          <cell r="B231">
            <v>561</v>
          </cell>
          <cell r="C231" t="str">
            <v>S</v>
          </cell>
          <cell r="D231" t="str">
            <v>F</v>
          </cell>
          <cell r="E231" t="str">
            <v>Chidzolo (mudi) - Lunzu (junction M1)</v>
          </cell>
          <cell r="F231" t="str">
            <v>T406</v>
          </cell>
          <cell r="G231">
            <v>3</v>
          </cell>
          <cell r="H231">
            <v>11.7</v>
          </cell>
          <cell r="I231" t="str">
            <v>R</v>
          </cell>
          <cell r="J231" t="str">
            <v>BLANTYRE</v>
          </cell>
          <cell r="K231">
            <v>9</v>
          </cell>
          <cell r="L231" t="str">
            <v>Road section redefined</v>
          </cell>
        </row>
        <row r="232">
          <cell r="A232" t="str">
            <v>RS 740</v>
          </cell>
          <cell r="B232">
            <v>562</v>
          </cell>
          <cell r="C232" t="str">
            <v>S</v>
          </cell>
          <cell r="D232" t="str">
            <v>F</v>
          </cell>
          <cell r="E232" t="str">
            <v>Magomero (junction M3) - Namadzi River bridge</v>
          </cell>
          <cell r="F232" t="str">
            <v>T407</v>
          </cell>
          <cell r="G232">
            <v>1</v>
          </cell>
          <cell r="H232">
            <v>8.1999999999999993</v>
          </cell>
          <cell r="I232" t="str">
            <v>R</v>
          </cell>
          <cell r="J232" t="str">
            <v>CHIRADZULU &amp; ZOMBA</v>
          </cell>
          <cell r="K232">
            <v>9</v>
          </cell>
        </row>
        <row r="233">
          <cell r="A233" t="str">
            <v>RS 742</v>
          </cell>
          <cell r="B233">
            <v>564</v>
          </cell>
          <cell r="C233" t="str">
            <v>S</v>
          </cell>
          <cell r="D233" t="str">
            <v>F</v>
          </cell>
          <cell r="E233" t="str">
            <v>Namadzi River bridge - Mali</v>
          </cell>
          <cell r="F233" t="str">
            <v>T407</v>
          </cell>
          <cell r="G233">
            <v>2</v>
          </cell>
          <cell r="H233">
            <v>9.1</v>
          </cell>
          <cell r="I233" t="str">
            <v>R</v>
          </cell>
          <cell r="J233" t="str">
            <v>ZOMBA</v>
          </cell>
          <cell r="K233">
            <v>9</v>
          </cell>
        </row>
        <row r="234">
          <cell r="A234" t="str">
            <v>RS 741</v>
          </cell>
          <cell r="B234">
            <v>563</v>
          </cell>
          <cell r="C234" t="str">
            <v>S</v>
          </cell>
          <cell r="D234" t="str">
            <v>F</v>
          </cell>
          <cell r="E234" t="str">
            <v>Mali - Matiti</v>
          </cell>
          <cell r="F234" t="str">
            <v>T407</v>
          </cell>
          <cell r="G234">
            <v>3</v>
          </cell>
          <cell r="H234">
            <v>9.5</v>
          </cell>
          <cell r="I234" t="str">
            <v>R</v>
          </cell>
          <cell r="J234" t="str">
            <v>ZOMBA</v>
          </cell>
          <cell r="K234">
            <v>9</v>
          </cell>
        </row>
        <row r="235">
          <cell r="A235" t="str">
            <v>RS 743</v>
          </cell>
          <cell r="B235">
            <v>565</v>
          </cell>
          <cell r="C235" t="str">
            <v>S</v>
          </cell>
          <cell r="D235" t="str">
            <v>F</v>
          </cell>
          <cell r="E235" t="str">
            <v>Mayaka - Utwe River</v>
          </cell>
          <cell r="F235" t="str">
            <v>T408</v>
          </cell>
          <cell r="G235">
            <v>1</v>
          </cell>
          <cell r="H235">
            <v>9.6</v>
          </cell>
          <cell r="I235" t="str">
            <v>FL</v>
          </cell>
          <cell r="J235" t="str">
            <v>ZOMBA</v>
          </cell>
          <cell r="K235">
            <v>9</v>
          </cell>
        </row>
        <row r="236">
          <cell r="A236" t="str">
            <v>RS 746</v>
          </cell>
          <cell r="B236">
            <v>658</v>
          </cell>
          <cell r="C236" t="str">
            <v>S</v>
          </cell>
          <cell r="D236" t="str">
            <v>F</v>
          </cell>
          <cell r="E236" t="str">
            <v>Utwe River - Matiti</v>
          </cell>
          <cell r="F236" t="str">
            <v>T408</v>
          </cell>
          <cell r="G236">
            <v>2</v>
          </cell>
          <cell r="H236">
            <v>4.3</v>
          </cell>
          <cell r="I236" t="str">
            <v>FL</v>
          </cell>
          <cell r="J236" t="str">
            <v>ZOMBA</v>
          </cell>
          <cell r="K236">
            <v>9</v>
          </cell>
        </row>
        <row r="237">
          <cell r="A237" t="str">
            <v>RS 744</v>
          </cell>
          <cell r="B237">
            <v>566</v>
          </cell>
          <cell r="C237" t="str">
            <v>S</v>
          </cell>
          <cell r="D237" t="str">
            <v>F</v>
          </cell>
          <cell r="E237" t="str">
            <v>Milepa (junction S145) - Mombezi River</v>
          </cell>
          <cell r="F237" t="str">
            <v>T408</v>
          </cell>
          <cell r="G237">
            <v>3</v>
          </cell>
          <cell r="H237">
            <v>4.5</v>
          </cell>
          <cell r="I237" t="str">
            <v>FL</v>
          </cell>
          <cell r="J237" t="str">
            <v>PHALOMBE</v>
          </cell>
          <cell r="K237">
            <v>9</v>
          </cell>
        </row>
        <row r="238">
          <cell r="A238" t="str">
            <v>RS 747</v>
          </cell>
          <cell r="B238">
            <v>659</v>
          </cell>
          <cell r="C238" t="str">
            <v>S</v>
          </cell>
          <cell r="D238" t="str">
            <v>F</v>
          </cell>
          <cell r="E238" t="str">
            <v>Mombezi River - Kandulo</v>
          </cell>
          <cell r="F238" t="str">
            <v>T408</v>
          </cell>
          <cell r="G238">
            <v>4</v>
          </cell>
          <cell r="H238">
            <v>15.5</v>
          </cell>
          <cell r="I238" t="str">
            <v>R</v>
          </cell>
          <cell r="J238" t="str">
            <v>PHALOMBE</v>
          </cell>
          <cell r="K238">
            <v>9</v>
          </cell>
        </row>
        <row r="239">
          <cell r="A239" t="str">
            <v>RS 793</v>
          </cell>
          <cell r="B239">
            <v>615</v>
          </cell>
          <cell r="C239" t="str">
            <v>S</v>
          </cell>
          <cell r="D239" t="str">
            <v>F</v>
          </cell>
          <cell r="E239" t="str">
            <v>Kandulo - junction S147</v>
          </cell>
          <cell r="F239" t="str">
            <v>T408</v>
          </cell>
          <cell r="G239">
            <v>5</v>
          </cell>
          <cell r="H239">
            <v>15</v>
          </cell>
          <cell r="I239" t="str">
            <v>R</v>
          </cell>
          <cell r="J239" t="str">
            <v>MULANJE</v>
          </cell>
          <cell r="K239">
            <v>9</v>
          </cell>
          <cell r="L239" t="str">
            <v>Changed designation from T463 to T408</v>
          </cell>
        </row>
        <row r="240">
          <cell r="A240" t="str">
            <v>RS 748</v>
          </cell>
          <cell r="B240">
            <v>570</v>
          </cell>
          <cell r="C240" t="str">
            <v>S</v>
          </cell>
          <cell r="D240" t="str">
            <v>F</v>
          </cell>
          <cell r="E240" t="str">
            <v>Chileka Airport - Chilomoni</v>
          </cell>
          <cell r="F240" t="str">
            <v>T409</v>
          </cell>
          <cell r="G240">
            <v>1</v>
          </cell>
          <cell r="H240">
            <v>21.1</v>
          </cell>
          <cell r="I240" t="str">
            <v>H</v>
          </cell>
          <cell r="J240" t="str">
            <v>BLANTYRE</v>
          </cell>
          <cell r="K240">
            <v>9</v>
          </cell>
        </row>
        <row r="241">
          <cell r="A241" t="str">
            <v>RS 749</v>
          </cell>
          <cell r="B241">
            <v>571</v>
          </cell>
          <cell r="C241" t="str">
            <v>S</v>
          </cell>
          <cell r="D241" t="str">
            <v>F</v>
          </cell>
          <cell r="E241" t="str">
            <v>Chilomoni - Blantyre</v>
          </cell>
          <cell r="F241" t="str">
            <v>T409</v>
          </cell>
          <cell r="G241">
            <v>2</v>
          </cell>
          <cell r="H241">
            <v>5.7</v>
          </cell>
          <cell r="I241" t="str">
            <v>H</v>
          </cell>
          <cell r="J241" t="str">
            <v>BLANTYRE</v>
          </cell>
          <cell r="K241">
            <v>9</v>
          </cell>
        </row>
        <row r="242">
          <cell r="A242" t="str">
            <v>RS 751</v>
          </cell>
          <cell r="B242">
            <v>573</v>
          </cell>
          <cell r="C242" t="str">
            <v>S</v>
          </cell>
          <cell r="D242" t="str">
            <v>F</v>
          </cell>
          <cell r="E242" t="str">
            <v>Chinkankheni - Chatha</v>
          </cell>
          <cell r="F242" t="str">
            <v>T411</v>
          </cell>
          <cell r="G242">
            <v>1</v>
          </cell>
          <cell r="H242">
            <v>11.5</v>
          </cell>
          <cell r="I242" t="str">
            <v>R</v>
          </cell>
          <cell r="J242" t="str">
            <v>BLANTYRE</v>
          </cell>
          <cell r="K242">
            <v>9</v>
          </cell>
        </row>
        <row r="243">
          <cell r="A243" t="str">
            <v>RS 750</v>
          </cell>
          <cell r="B243">
            <v>572</v>
          </cell>
          <cell r="C243" t="str">
            <v>S</v>
          </cell>
          <cell r="D243" t="str">
            <v>F</v>
          </cell>
          <cell r="E243" t="str">
            <v>Chatha - Mzembere</v>
          </cell>
          <cell r="F243" t="str">
            <v>T411</v>
          </cell>
          <cell r="G243">
            <v>2</v>
          </cell>
          <cell r="H243">
            <v>6.9</v>
          </cell>
          <cell r="I243" t="str">
            <v>R</v>
          </cell>
          <cell r="J243" t="str">
            <v>CHIRADZULU</v>
          </cell>
          <cell r="K243">
            <v>9</v>
          </cell>
        </row>
        <row r="244">
          <cell r="A244" t="str">
            <v>RS 753</v>
          </cell>
          <cell r="B244">
            <v>575</v>
          </cell>
          <cell r="C244" t="str">
            <v>S</v>
          </cell>
          <cell r="D244" t="str">
            <v>F</v>
          </cell>
          <cell r="E244" t="str">
            <v>Mikolongwe - Namitambo</v>
          </cell>
          <cell r="F244" t="str">
            <v>T412</v>
          </cell>
          <cell r="G244">
            <v>1</v>
          </cell>
          <cell r="H244">
            <v>7.6</v>
          </cell>
          <cell r="I244" t="str">
            <v>R</v>
          </cell>
          <cell r="J244" t="str">
            <v>CHIRADZULU</v>
          </cell>
          <cell r="K244">
            <v>9</v>
          </cell>
        </row>
        <row r="245">
          <cell r="A245" t="str">
            <v>RS 752</v>
          </cell>
          <cell r="B245">
            <v>574</v>
          </cell>
          <cell r="C245" t="str">
            <v>S</v>
          </cell>
          <cell r="D245" t="str">
            <v>F</v>
          </cell>
          <cell r="E245" t="str">
            <v>Namitambo - Namulenga</v>
          </cell>
          <cell r="F245" t="str">
            <v>T412</v>
          </cell>
          <cell r="G245">
            <v>2</v>
          </cell>
          <cell r="H245">
            <v>7.8</v>
          </cell>
          <cell r="I245" t="str">
            <v>FL</v>
          </cell>
          <cell r="J245" t="str">
            <v>CHIRADZULU</v>
          </cell>
          <cell r="K245">
            <v>9</v>
          </cell>
        </row>
        <row r="246">
          <cell r="A246" t="str">
            <v>RS 756</v>
          </cell>
          <cell r="B246">
            <v>578</v>
          </cell>
          <cell r="C246" t="str">
            <v>S</v>
          </cell>
          <cell r="D246" t="str">
            <v>F</v>
          </cell>
          <cell r="E246" t="str">
            <v>Namlenga - Chilemba</v>
          </cell>
          <cell r="F246" t="str">
            <v>T412</v>
          </cell>
          <cell r="G246">
            <v>3</v>
          </cell>
          <cell r="H246">
            <v>2.5</v>
          </cell>
          <cell r="I246" t="str">
            <v>FL</v>
          </cell>
          <cell r="J246" t="str">
            <v>PHALOMBE</v>
          </cell>
          <cell r="K246">
            <v>9</v>
          </cell>
          <cell r="L246" t="str">
            <v>Changed designation from T413 to T412</v>
          </cell>
        </row>
        <row r="247">
          <cell r="A247" t="str">
            <v>RS 759</v>
          </cell>
          <cell r="B247">
            <v>581</v>
          </cell>
          <cell r="C247" t="str">
            <v>S</v>
          </cell>
          <cell r="D247" t="str">
            <v>F</v>
          </cell>
          <cell r="E247" t="str">
            <v>Bwanaisa - Mwanyenga</v>
          </cell>
          <cell r="F247" t="str">
            <v>T413</v>
          </cell>
          <cell r="G247">
            <v>1</v>
          </cell>
          <cell r="H247">
            <v>15.5</v>
          </cell>
          <cell r="I247" t="str">
            <v>FL</v>
          </cell>
          <cell r="J247" t="str">
            <v>PHALOMBE</v>
          </cell>
          <cell r="K247">
            <v>9</v>
          </cell>
        </row>
        <row r="248">
          <cell r="A248" t="str">
            <v>RS 755</v>
          </cell>
          <cell r="B248">
            <v>577</v>
          </cell>
          <cell r="C248" t="str">
            <v>S</v>
          </cell>
          <cell r="D248" t="str">
            <v>F</v>
          </cell>
          <cell r="E248" t="str">
            <v>Mwanyenga - Kandulo T.C.</v>
          </cell>
          <cell r="F248" t="str">
            <v>T413</v>
          </cell>
          <cell r="G248">
            <v>2</v>
          </cell>
          <cell r="H248">
            <v>16.399999999999999</v>
          </cell>
          <cell r="I248" t="str">
            <v>FL</v>
          </cell>
          <cell r="J248" t="str">
            <v>PHALOMBE</v>
          </cell>
          <cell r="K248">
            <v>9</v>
          </cell>
        </row>
        <row r="249">
          <cell r="A249" t="str">
            <v>RS 757</v>
          </cell>
          <cell r="B249">
            <v>579</v>
          </cell>
          <cell r="C249" t="str">
            <v>S</v>
          </cell>
          <cell r="D249" t="str">
            <v>F</v>
          </cell>
          <cell r="E249" t="str">
            <v>Kandulo T.C. - Chilemba</v>
          </cell>
          <cell r="F249" t="str">
            <v>T413</v>
          </cell>
          <cell r="G249">
            <v>3</v>
          </cell>
          <cell r="H249">
            <v>7.6</v>
          </cell>
          <cell r="I249" t="str">
            <v>FL</v>
          </cell>
          <cell r="J249" t="str">
            <v>PHALOMBE</v>
          </cell>
          <cell r="K249">
            <v>9</v>
          </cell>
        </row>
        <row r="250">
          <cell r="A250" t="str">
            <v>RS 754</v>
          </cell>
          <cell r="B250">
            <v>576</v>
          </cell>
          <cell r="C250" t="str">
            <v>S</v>
          </cell>
          <cell r="D250" t="str">
            <v>F</v>
          </cell>
          <cell r="E250" t="str">
            <v>Chilemba - Thuchila T.C.</v>
          </cell>
          <cell r="F250" t="str">
            <v>T413</v>
          </cell>
          <cell r="G250">
            <v>4</v>
          </cell>
          <cell r="H250">
            <v>3.6</v>
          </cell>
          <cell r="I250" t="str">
            <v>FL</v>
          </cell>
          <cell r="J250" t="str">
            <v>MULANJE</v>
          </cell>
          <cell r="K250">
            <v>9</v>
          </cell>
        </row>
        <row r="251">
          <cell r="A251" t="str">
            <v>RS 760</v>
          </cell>
          <cell r="B251">
            <v>582</v>
          </cell>
          <cell r="C251" t="str">
            <v>S</v>
          </cell>
          <cell r="D251" t="str">
            <v>F</v>
          </cell>
          <cell r="E251" t="str">
            <v>Nkhulambe - Phalombe</v>
          </cell>
          <cell r="F251" t="str">
            <v>T414</v>
          </cell>
          <cell r="G251">
            <v>1</v>
          </cell>
          <cell r="H251">
            <v>14.3</v>
          </cell>
          <cell r="I251" t="str">
            <v>H</v>
          </cell>
          <cell r="J251" t="str">
            <v>MULANJE</v>
          </cell>
          <cell r="K251">
            <v>9</v>
          </cell>
        </row>
        <row r="252">
          <cell r="A252" t="str">
            <v>RS 762</v>
          </cell>
          <cell r="B252">
            <v>584</v>
          </cell>
          <cell r="C252" t="str">
            <v>S</v>
          </cell>
          <cell r="D252" t="str">
            <v>F</v>
          </cell>
          <cell r="E252" t="str">
            <v>Singano - Chilinga</v>
          </cell>
          <cell r="F252" t="str">
            <v>T415</v>
          </cell>
          <cell r="G252">
            <v>1</v>
          </cell>
          <cell r="H252">
            <v>10.9</v>
          </cell>
          <cell r="I252" t="str">
            <v>FL</v>
          </cell>
          <cell r="J252" t="str">
            <v>MULANJE</v>
          </cell>
          <cell r="K252">
            <v>9</v>
          </cell>
        </row>
        <row r="253">
          <cell r="A253" t="str">
            <v>RS 764</v>
          </cell>
          <cell r="B253">
            <v>586</v>
          </cell>
          <cell r="C253" t="str">
            <v>S</v>
          </cell>
          <cell r="D253" t="str">
            <v>F</v>
          </cell>
          <cell r="E253" t="str">
            <v>Chilinga - Nkhulambe</v>
          </cell>
          <cell r="F253" t="str">
            <v>T415</v>
          </cell>
          <cell r="G253">
            <v>2</v>
          </cell>
          <cell r="H253">
            <v>8.6999999999999993</v>
          </cell>
          <cell r="I253" t="str">
            <v>H</v>
          </cell>
          <cell r="J253" t="str">
            <v>MULANJE</v>
          </cell>
          <cell r="K253">
            <v>9</v>
          </cell>
        </row>
        <row r="254">
          <cell r="A254" t="str">
            <v>RS 765</v>
          </cell>
          <cell r="B254">
            <v>587</v>
          </cell>
          <cell r="C254" t="str">
            <v>S</v>
          </cell>
          <cell r="D254" t="str">
            <v>F</v>
          </cell>
          <cell r="E254" t="str">
            <v>Nkhulambe - Sukasanje River</v>
          </cell>
          <cell r="F254" t="str">
            <v>T415</v>
          </cell>
          <cell r="G254">
            <v>3</v>
          </cell>
          <cell r="H254">
            <v>8</v>
          </cell>
          <cell r="I254" t="str">
            <v>FL</v>
          </cell>
          <cell r="J254" t="str">
            <v>MULANJE</v>
          </cell>
          <cell r="K254">
            <v>9</v>
          </cell>
        </row>
        <row r="255">
          <cell r="A255" t="str">
            <v>RS 761</v>
          </cell>
          <cell r="B255">
            <v>583</v>
          </cell>
          <cell r="C255" t="str">
            <v>S</v>
          </cell>
          <cell r="D255" t="str">
            <v>F</v>
          </cell>
          <cell r="E255" t="str">
            <v>Sukasanje River - Nanchidwa</v>
          </cell>
          <cell r="F255" t="str">
            <v>T415</v>
          </cell>
          <cell r="G255">
            <v>4</v>
          </cell>
          <cell r="H255">
            <v>15.8</v>
          </cell>
          <cell r="I255" t="str">
            <v>FL</v>
          </cell>
          <cell r="J255" t="str">
            <v>MULANJE</v>
          </cell>
          <cell r="K255">
            <v>9</v>
          </cell>
        </row>
        <row r="256">
          <cell r="A256" t="str">
            <v>RS 763</v>
          </cell>
          <cell r="B256">
            <v>585</v>
          </cell>
          <cell r="C256" t="str">
            <v>S</v>
          </cell>
          <cell r="D256" t="str">
            <v>F</v>
          </cell>
          <cell r="E256" t="str">
            <v>Nanchindwa - Muloza (Mozambique border)</v>
          </cell>
          <cell r="F256" t="str">
            <v>T415</v>
          </cell>
          <cell r="G256">
            <v>5</v>
          </cell>
          <cell r="H256">
            <v>7.3</v>
          </cell>
          <cell r="I256" t="str">
            <v>H</v>
          </cell>
          <cell r="J256" t="str">
            <v>MULANJE</v>
          </cell>
          <cell r="K256">
            <v>9</v>
          </cell>
        </row>
        <row r="257">
          <cell r="A257" t="str">
            <v>RS 368</v>
          </cell>
          <cell r="B257">
            <v>190</v>
          </cell>
          <cell r="C257" t="str">
            <v>S</v>
          </cell>
          <cell r="D257" t="str">
            <v>F</v>
          </cell>
          <cell r="E257" t="str">
            <v>Chikwawa - Chikwawa</v>
          </cell>
          <cell r="F257" t="str">
            <v>T416</v>
          </cell>
          <cell r="G257">
            <v>1</v>
          </cell>
          <cell r="H257">
            <v>3.1</v>
          </cell>
          <cell r="I257" t="str">
            <v>H</v>
          </cell>
          <cell r="J257" t="str">
            <v>CHIKWAWA</v>
          </cell>
          <cell r="K257">
            <v>9</v>
          </cell>
          <cell r="L257" t="str">
            <v>Changed designation from S136 to T416</v>
          </cell>
        </row>
        <row r="258">
          <cell r="A258" t="str">
            <v>RS 373</v>
          </cell>
          <cell r="B258">
            <v>195</v>
          </cell>
          <cell r="C258" t="str">
            <v>S</v>
          </cell>
          <cell r="D258" t="str">
            <v>F</v>
          </cell>
          <cell r="E258" t="str">
            <v>Chikwawa - Kapichira Falls</v>
          </cell>
          <cell r="F258" t="str">
            <v>T416</v>
          </cell>
          <cell r="G258">
            <v>2</v>
          </cell>
          <cell r="H258">
            <v>18.7</v>
          </cell>
          <cell r="I258" t="str">
            <v>R</v>
          </cell>
          <cell r="J258" t="str">
            <v>CHIKWAWA</v>
          </cell>
          <cell r="K258">
            <v>9</v>
          </cell>
          <cell r="L258" t="str">
            <v>Changed designation from S136 to T416</v>
          </cell>
        </row>
        <row r="259">
          <cell r="A259" t="str">
            <v>RS 767</v>
          </cell>
          <cell r="B259">
            <v>589</v>
          </cell>
          <cell r="C259" t="str">
            <v>S</v>
          </cell>
          <cell r="D259" t="str">
            <v>F</v>
          </cell>
          <cell r="E259" t="str">
            <v>Bvumbwe - Kumtendere</v>
          </cell>
          <cell r="F259" t="str">
            <v>T417</v>
          </cell>
          <cell r="G259">
            <v>1</v>
          </cell>
          <cell r="H259">
            <v>5.9</v>
          </cell>
          <cell r="I259" t="str">
            <v>R</v>
          </cell>
          <cell r="J259" t="str">
            <v>THYOLO</v>
          </cell>
          <cell r="K259">
            <v>9</v>
          </cell>
          <cell r="L259" t="str">
            <v>Changed designation from T418 to T418</v>
          </cell>
        </row>
        <row r="260">
          <cell r="A260" t="str">
            <v>RS 771</v>
          </cell>
          <cell r="B260">
            <v>593</v>
          </cell>
          <cell r="C260" t="str">
            <v>S</v>
          </cell>
          <cell r="D260" t="str">
            <v>F</v>
          </cell>
          <cell r="E260" t="str">
            <v>Kumtendere - Amali</v>
          </cell>
          <cell r="F260" t="str">
            <v>T417</v>
          </cell>
          <cell r="G260">
            <v>2</v>
          </cell>
          <cell r="H260">
            <v>4.9000000000000004</v>
          </cell>
          <cell r="I260" t="str">
            <v>FL</v>
          </cell>
          <cell r="J260" t="str">
            <v>THYOLO</v>
          </cell>
          <cell r="K260">
            <v>9</v>
          </cell>
          <cell r="L260" t="str">
            <v>Changed designation from T418 to T417</v>
          </cell>
        </row>
        <row r="261">
          <cell r="A261" t="str">
            <v>RS 769</v>
          </cell>
          <cell r="B261">
            <v>591</v>
          </cell>
          <cell r="C261" t="str">
            <v>S</v>
          </cell>
          <cell r="D261" t="str">
            <v>F</v>
          </cell>
          <cell r="E261" t="str">
            <v>Amalika - Thunga</v>
          </cell>
          <cell r="F261" t="str">
            <v>T417</v>
          </cell>
          <cell r="G261">
            <v>3</v>
          </cell>
          <cell r="H261">
            <v>3.5</v>
          </cell>
          <cell r="I261" t="str">
            <v>FL</v>
          </cell>
          <cell r="J261" t="str">
            <v>THYOLO</v>
          </cell>
          <cell r="K261">
            <v>9</v>
          </cell>
          <cell r="L261" t="str">
            <v>Changed designation from T418 to T418</v>
          </cell>
        </row>
        <row r="262">
          <cell r="A262" t="str">
            <v>RS 766</v>
          </cell>
          <cell r="B262">
            <v>588</v>
          </cell>
          <cell r="C262" t="str">
            <v>S</v>
          </cell>
          <cell r="D262" t="str">
            <v>F</v>
          </cell>
          <cell r="E262" t="str">
            <v>Thunga - Chidzunga</v>
          </cell>
          <cell r="F262" t="str">
            <v>T418</v>
          </cell>
          <cell r="G262">
            <v>1</v>
          </cell>
          <cell r="H262">
            <v>6.2</v>
          </cell>
          <cell r="I262" t="str">
            <v>FL</v>
          </cell>
          <cell r="J262" t="str">
            <v>THYOLO</v>
          </cell>
          <cell r="K262">
            <v>9</v>
          </cell>
        </row>
        <row r="263">
          <cell r="A263" t="str">
            <v>RS 770</v>
          </cell>
          <cell r="B263">
            <v>592</v>
          </cell>
          <cell r="C263" t="str">
            <v>S</v>
          </cell>
          <cell r="D263" t="str">
            <v>F</v>
          </cell>
          <cell r="E263" t="str">
            <v>Chidzunga - Changalo</v>
          </cell>
          <cell r="F263" t="str">
            <v>T418</v>
          </cell>
          <cell r="G263">
            <v>2</v>
          </cell>
          <cell r="H263">
            <v>4.4000000000000004</v>
          </cell>
          <cell r="I263" t="str">
            <v>R</v>
          </cell>
          <cell r="J263" t="str">
            <v>THYOLO</v>
          </cell>
          <cell r="K263">
            <v>9</v>
          </cell>
        </row>
        <row r="264">
          <cell r="A264" t="str">
            <v>RS 768</v>
          </cell>
          <cell r="B264">
            <v>590</v>
          </cell>
          <cell r="C264" t="str">
            <v>S</v>
          </cell>
          <cell r="D264" t="str">
            <v>F</v>
          </cell>
          <cell r="E264" t="str">
            <v>Changalo - Masenjere</v>
          </cell>
          <cell r="F264" t="str">
            <v>T418</v>
          </cell>
          <cell r="G264">
            <v>3</v>
          </cell>
          <cell r="H264">
            <v>6.7</v>
          </cell>
          <cell r="I264" t="str">
            <v>R</v>
          </cell>
          <cell r="J264" t="str">
            <v>THYOLO</v>
          </cell>
          <cell r="K264">
            <v>9</v>
          </cell>
        </row>
        <row r="265">
          <cell r="A265" t="str">
            <v>RS 424</v>
          </cell>
          <cell r="B265">
            <v>246</v>
          </cell>
          <cell r="C265" t="str">
            <v>S</v>
          </cell>
          <cell r="D265" t="str">
            <v>F</v>
          </cell>
          <cell r="E265" t="str">
            <v>Thuchira River - Chonde</v>
          </cell>
          <cell r="F265" t="str">
            <v>T419</v>
          </cell>
          <cell r="G265">
            <v>1</v>
          </cell>
          <cell r="H265">
            <v>3.1</v>
          </cell>
          <cell r="I265" t="str">
            <v>FL</v>
          </cell>
          <cell r="J265" t="str">
            <v>MULANJE</v>
          </cell>
          <cell r="K265">
            <v>9</v>
          </cell>
          <cell r="L265" t="str">
            <v>Changed designation from S149 to T419</v>
          </cell>
        </row>
        <row r="266">
          <cell r="A266" t="str">
            <v>RS 775</v>
          </cell>
          <cell r="B266">
            <v>597</v>
          </cell>
          <cell r="C266" t="str">
            <v>S</v>
          </cell>
          <cell r="D266" t="str">
            <v>F</v>
          </cell>
          <cell r="E266" t="str">
            <v>Luchenza - Kumadzi</v>
          </cell>
          <cell r="F266" t="str">
            <v>T420</v>
          </cell>
          <cell r="G266">
            <v>1</v>
          </cell>
          <cell r="H266">
            <v>18.7</v>
          </cell>
          <cell r="I266" t="str">
            <v>R</v>
          </cell>
          <cell r="J266" t="str">
            <v>THYOLO</v>
          </cell>
          <cell r="K266">
            <v>9</v>
          </cell>
        </row>
        <row r="267">
          <cell r="A267" t="str">
            <v>RS 772</v>
          </cell>
          <cell r="B267">
            <v>594</v>
          </cell>
          <cell r="C267" t="str">
            <v>S</v>
          </cell>
          <cell r="D267" t="str">
            <v>F</v>
          </cell>
          <cell r="E267" t="str">
            <v>Kumadzi - Sandama</v>
          </cell>
          <cell r="F267" t="str">
            <v>T420</v>
          </cell>
          <cell r="G267">
            <v>2</v>
          </cell>
          <cell r="H267">
            <v>17.3</v>
          </cell>
          <cell r="I267" t="str">
            <v>H</v>
          </cell>
          <cell r="J267" t="str">
            <v>THYOLO</v>
          </cell>
          <cell r="K267">
            <v>9</v>
          </cell>
        </row>
        <row r="268">
          <cell r="A268" t="str">
            <v>RS 773</v>
          </cell>
          <cell r="B268">
            <v>595</v>
          </cell>
          <cell r="C268" t="str">
            <v>S</v>
          </cell>
          <cell r="D268" t="str">
            <v>F</v>
          </cell>
          <cell r="E268" t="str">
            <v>Sandama - Mtepera</v>
          </cell>
          <cell r="F268" t="str">
            <v>T420</v>
          </cell>
          <cell r="G268">
            <v>3</v>
          </cell>
          <cell r="H268">
            <v>8.4</v>
          </cell>
          <cell r="I268" t="str">
            <v>FL</v>
          </cell>
          <cell r="J268" t="str">
            <v>THYOLO</v>
          </cell>
          <cell r="K268">
            <v>9</v>
          </cell>
        </row>
        <row r="269">
          <cell r="A269" t="str">
            <v>RS 774</v>
          </cell>
          <cell r="B269">
            <v>596</v>
          </cell>
          <cell r="C269" t="str">
            <v>S</v>
          </cell>
          <cell r="D269" t="str">
            <v>F</v>
          </cell>
          <cell r="E269" t="str">
            <v>Mtepera - Kolopwa</v>
          </cell>
          <cell r="F269" t="str">
            <v>T420</v>
          </cell>
          <cell r="G269">
            <v>4</v>
          </cell>
          <cell r="H269">
            <v>6.7</v>
          </cell>
          <cell r="I269" t="str">
            <v>H</v>
          </cell>
          <cell r="J269" t="str">
            <v>THYOLO</v>
          </cell>
          <cell r="K269">
            <v>9</v>
          </cell>
        </row>
        <row r="270">
          <cell r="A270" t="str">
            <v>RS 435</v>
          </cell>
          <cell r="B270">
            <v>257</v>
          </cell>
          <cell r="C270" t="str">
            <v>S</v>
          </cell>
          <cell r="D270" t="str">
            <v>F</v>
          </cell>
          <cell r="E270" t="str">
            <v>Kolopwa - Chinzama</v>
          </cell>
          <cell r="F270" t="str">
            <v>T420</v>
          </cell>
          <cell r="G270">
            <v>5</v>
          </cell>
          <cell r="H270">
            <v>5.8</v>
          </cell>
          <cell r="I270" t="str">
            <v>H</v>
          </cell>
          <cell r="J270" t="str">
            <v>THYOLO</v>
          </cell>
          <cell r="K270">
            <v>9</v>
          </cell>
          <cell r="L270" t="str">
            <v>Changed, S151 to T420</v>
          </cell>
        </row>
        <row r="271">
          <cell r="A271" t="str">
            <v>RS 776</v>
          </cell>
          <cell r="B271">
            <v>598</v>
          </cell>
          <cell r="C271" t="str">
            <v>S</v>
          </cell>
          <cell r="D271" t="str">
            <v>F</v>
          </cell>
          <cell r="E271" t="str">
            <v>Msikawanjala - Simbatiyawo</v>
          </cell>
          <cell r="F271" t="str">
            <v>T421</v>
          </cell>
          <cell r="G271">
            <v>1</v>
          </cell>
          <cell r="H271">
            <v>4.5999999999999996</v>
          </cell>
          <cell r="I271" t="str">
            <v>FL</v>
          </cell>
          <cell r="J271" t="str">
            <v>MULANJE</v>
          </cell>
          <cell r="K271">
            <v>9</v>
          </cell>
        </row>
        <row r="272">
          <cell r="A272" t="str">
            <v>RS 777</v>
          </cell>
          <cell r="B272">
            <v>599</v>
          </cell>
          <cell r="C272" t="str">
            <v>S</v>
          </cell>
          <cell r="D272" t="str">
            <v>F</v>
          </cell>
          <cell r="E272" t="str">
            <v>Simbatiyawo - Khombezi River</v>
          </cell>
          <cell r="F272" t="str">
            <v>T421</v>
          </cell>
          <cell r="G272">
            <v>2</v>
          </cell>
          <cell r="H272">
            <v>2.9</v>
          </cell>
          <cell r="I272" t="str">
            <v>FL</v>
          </cell>
          <cell r="J272" t="str">
            <v>MULANJE</v>
          </cell>
          <cell r="K272">
            <v>9</v>
          </cell>
        </row>
        <row r="273">
          <cell r="A273" t="str">
            <v>RS 778</v>
          </cell>
          <cell r="B273">
            <v>600</v>
          </cell>
          <cell r="C273" t="str">
            <v>S</v>
          </cell>
          <cell r="D273" t="str">
            <v>F</v>
          </cell>
          <cell r="E273" t="str">
            <v>Khombezi River - Mitombozi</v>
          </cell>
          <cell r="F273" t="str">
            <v>T421</v>
          </cell>
          <cell r="G273">
            <v>3</v>
          </cell>
          <cell r="H273">
            <v>12</v>
          </cell>
          <cell r="I273" t="str">
            <v>FL</v>
          </cell>
          <cell r="J273" t="str">
            <v>MULANJE</v>
          </cell>
          <cell r="K273">
            <v>9</v>
          </cell>
        </row>
        <row r="274">
          <cell r="A274" t="str">
            <v>RS 779</v>
          </cell>
          <cell r="B274">
            <v>601</v>
          </cell>
          <cell r="C274" t="str">
            <v>S</v>
          </cell>
          <cell r="D274" t="str">
            <v>F</v>
          </cell>
          <cell r="E274" t="str">
            <v>Malambi - Siyama</v>
          </cell>
          <cell r="F274" t="str">
            <v>T422</v>
          </cell>
          <cell r="G274">
            <v>1</v>
          </cell>
          <cell r="H274">
            <v>7.6</v>
          </cell>
          <cell r="I274" t="str">
            <v>FL</v>
          </cell>
          <cell r="J274" t="str">
            <v>MULANJE</v>
          </cell>
          <cell r="K274">
            <v>9</v>
          </cell>
        </row>
        <row r="275">
          <cell r="A275" t="str">
            <v>RS 783</v>
          </cell>
          <cell r="B275">
            <v>605</v>
          </cell>
          <cell r="C275" t="str">
            <v>S</v>
          </cell>
          <cell r="D275" t="str">
            <v>F</v>
          </cell>
          <cell r="E275" t="str">
            <v>Lengwe T.O. - Tomali</v>
          </cell>
          <cell r="F275" t="str">
            <v>T423</v>
          </cell>
          <cell r="G275">
            <v>1</v>
          </cell>
          <cell r="H275">
            <v>9.8000000000000007</v>
          </cell>
          <cell r="I275" t="str">
            <v>FL</v>
          </cell>
          <cell r="J275" t="str">
            <v>CHIKWAWA</v>
          </cell>
          <cell r="K275">
            <v>9</v>
          </cell>
        </row>
        <row r="276">
          <cell r="A276" t="str">
            <v>RS 780</v>
          </cell>
          <cell r="B276">
            <v>602</v>
          </cell>
          <cell r="C276" t="str">
            <v>S</v>
          </cell>
          <cell r="D276" t="str">
            <v>F</v>
          </cell>
          <cell r="E276" t="str">
            <v>Tomali -  Mbuzi</v>
          </cell>
          <cell r="F276" t="str">
            <v>T423</v>
          </cell>
          <cell r="G276">
            <v>2</v>
          </cell>
          <cell r="H276">
            <v>15.9</v>
          </cell>
          <cell r="I276" t="str">
            <v>R</v>
          </cell>
          <cell r="J276" t="str">
            <v>CHIKWAWA</v>
          </cell>
          <cell r="K276">
            <v>9</v>
          </cell>
          <cell r="L276" t="str">
            <v>Changed designation from T422 to T423</v>
          </cell>
        </row>
        <row r="277">
          <cell r="A277" t="str">
            <v>RS 781</v>
          </cell>
          <cell r="B277">
            <v>603</v>
          </cell>
          <cell r="C277" t="str">
            <v>S</v>
          </cell>
          <cell r="D277" t="str">
            <v>F</v>
          </cell>
          <cell r="E277" t="str">
            <v>Mbuzi - Njirang'ombe River</v>
          </cell>
          <cell r="F277" t="str">
            <v>T423</v>
          </cell>
          <cell r="G277">
            <v>3</v>
          </cell>
          <cell r="H277">
            <v>15.8</v>
          </cell>
          <cell r="I277" t="str">
            <v>FL</v>
          </cell>
          <cell r="J277" t="str">
            <v>CHIKWAWA</v>
          </cell>
          <cell r="K277">
            <v>9</v>
          </cell>
        </row>
        <row r="278">
          <cell r="A278" t="str">
            <v>RS 782</v>
          </cell>
          <cell r="B278">
            <v>604</v>
          </cell>
          <cell r="C278" t="str">
            <v>S</v>
          </cell>
          <cell r="D278" t="str">
            <v>F</v>
          </cell>
          <cell r="E278" t="str">
            <v>Njirang'ombe River - Gama</v>
          </cell>
          <cell r="F278" t="str">
            <v>T423</v>
          </cell>
          <cell r="G278">
            <v>4</v>
          </cell>
          <cell r="H278">
            <v>21.1</v>
          </cell>
          <cell r="I278" t="str">
            <v>FL</v>
          </cell>
          <cell r="J278" t="str">
            <v>CHIKWAWA</v>
          </cell>
          <cell r="K278">
            <v>10</v>
          </cell>
        </row>
        <row r="279">
          <cell r="A279" t="str">
            <v>RS 789</v>
          </cell>
          <cell r="B279">
            <v>611</v>
          </cell>
          <cell r="C279" t="str">
            <v>S</v>
          </cell>
          <cell r="D279" t="str">
            <v>F</v>
          </cell>
          <cell r="E279" t="str">
            <v>Goma - Namikalango River</v>
          </cell>
          <cell r="F279" t="str">
            <v>T424</v>
          </cell>
          <cell r="G279">
            <v>1</v>
          </cell>
          <cell r="H279">
            <v>7.9</v>
          </cell>
          <cell r="I279" t="str">
            <v>R</v>
          </cell>
          <cell r="J279" t="str">
            <v>NSANJE</v>
          </cell>
          <cell r="K279">
            <v>10</v>
          </cell>
          <cell r="L279" t="str">
            <v>Changed designation from T424 to T425</v>
          </cell>
        </row>
        <row r="280">
          <cell r="A280" t="str">
            <v>RS 785</v>
          </cell>
          <cell r="B280">
            <v>607</v>
          </cell>
          <cell r="C280" t="str">
            <v>S</v>
          </cell>
          <cell r="D280" t="str">
            <v>F</v>
          </cell>
          <cell r="E280" t="str">
            <v>Namikalango River - Ngabu</v>
          </cell>
          <cell r="F280" t="str">
            <v>T424</v>
          </cell>
          <cell r="G280">
            <v>2</v>
          </cell>
          <cell r="H280">
            <v>7.1</v>
          </cell>
          <cell r="I280" t="str">
            <v>FL</v>
          </cell>
          <cell r="J280" t="str">
            <v>CHIKWAWA</v>
          </cell>
          <cell r="K280">
            <v>10</v>
          </cell>
        </row>
        <row r="281">
          <cell r="A281" t="str">
            <v>RS 786</v>
          </cell>
          <cell r="B281">
            <v>608</v>
          </cell>
          <cell r="C281" t="str">
            <v>S</v>
          </cell>
          <cell r="D281" t="str">
            <v>F</v>
          </cell>
          <cell r="E281" t="str">
            <v>Ngabu - Ngabu roundabout</v>
          </cell>
          <cell r="F281" t="str">
            <v>T424</v>
          </cell>
          <cell r="G281">
            <v>3</v>
          </cell>
          <cell r="H281">
            <v>5.5</v>
          </cell>
          <cell r="I281" t="str">
            <v>FL</v>
          </cell>
          <cell r="J281" t="str">
            <v>CHIKWAWA</v>
          </cell>
          <cell r="K281">
            <v>10</v>
          </cell>
        </row>
        <row r="282">
          <cell r="A282" t="str">
            <v>RS 784</v>
          </cell>
          <cell r="B282">
            <v>606</v>
          </cell>
          <cell r="C282" t="str">
            <v>S</v>
          </cell>
          <cell r="D282" t="str">
            <v>F</v>
          </cell>
          <cell r="E282" t="str">
            <v>Ngabu roundabout - Saopa</v>
          </cell>
          <cell r="F282" t="str">
            <v>T424</v>
          </cell>
          <cell r="G282">
            <v>4</v>
          </cell>
          <cell r="H282">
            <v>6.9</v>
          </cell>
          <cell r="I282" t="str">
            <v>FL</v>
          </cell>
          <cell r="J282" t="str">
            <v>CHIKWAWA</v>
          </cell>
          <cell r="K282">
            <v>10</v>
          </cell>
        </row>
        <row r="283">
          <cell r="A283" t="str">
            <v>RS 787</v>
          </cell>
          <cell r="B283">
            <v>609</v>
          </cell>
          <cell r="C283" t="str">
            <v>S</v>
          </cell>
          <cell r="D283" t="str">
            <v>F</v>
          </cell>
          <cell r="E283" t="str">
            <v>Saopa - Mozambique boundary</v>
          </cell>
          <cell r="F283" t="str">
            <v>T424</v>
          </cell>
          <cell r="G283">
            <v>5</v>
          </cell>
          <cell r="H283">
            <v>9</v>
          </cell>
          <cell r="I283" t="str">
            <v>FL</v>
          </cell>
          <cell r="J283" t="str">
            <v>CHIKWAWA</v>
          </cell>
          <cell r="K283">
            <v>10</v>
          </cell>
        </row>
        <row r="284">
          <cell r="A284" t="str">
            <v>RS 788</v>
          </cell>
          <cell r="B284">
            <v>610</v>
          </cell>
          <cell r="C284" t="str">
            <v>S</v>
          </cell>
          <cell r="D284" t="str">
            <v>F</v>
          </cell>
          <cell r="E284" t="str">
            <v>Lundu - Mbewu House</v>
          </cell>
          <cell r="F284" t="str">
            <v>T425</v>
          </cell>
          <cell r="G284">
            <v>1</v>
          </cell>
          <cell r="H284">
            <v>19.600000000000001</v>
          </cell>
          <cell r="I284" t="str">
            <v>FL</v>
          </cell>
          <cell r="J284" t="str">
            <v>NSANJE</v>
          </cell>
          <cell r="K284">
            <v>10</v>
          </cell>
        </row>
        <row r="285">
          <cell r="A285" t="str">
            <v>RS 791</v>
          </cell>
          <cell r="B285">
            <v>613</v>
          </cell>
          <cell r="C285" t="str">
            <v>S</v>
          </cell>
          <cell r="D285" t="str">
            <v>F</v>
          </cell>
          <cell r="E285" t="str">
            <v>Marka - Dundu river</v>
          </cell>
          <cell r="F285" t="str">
            <v>T426</v>
          </cell>
          <cell r="G285">
            <v>1</v>
          </cell>
          <cell r="H285">
            <v>10.9</v>
          </cell>
          <cell r="I285" t="str">
            <v>R</v>
          </cell>
          <cell r="J285" t="str">
            <v>NSANJE</v>
          </cell>
          <cell r="K285">
            <v>10</v>
          </cell>
        </row>
        <row r="286">
          <cell r="A286" t="str">
            <v>RS 792</v>
          </cell>
          <cell r="B286">
            <v>614</v>
          </cell>
          <cell r="C286" t="str">
            <v>S</v>
          </cell>
          <cell r="D286" t="str">
            <v>F</v>
          </cell>
          <cell r="E286" t="str">
            <v>Dundu River - Lulwe</v>
          </cell>
          <cell r="F286" t="str">
            <v>T426</v>
          </cell>
          <cell r="G286">
            <v>2</v>
          </cell>
          <cell r="H286">
            <v>6.7</v>
          </cell>
          <cell r="I286" t="str">
            <v>FL</v>
          </cell>
          <cell r="J286" t="str">
            <v>NSANJE</v>
          </cell>
          <cell r="K286">
            <v>10</v>
          </cell>
        </row>
        <row r="287">
          <cell r="A287" t="str">
            <v>RS 667</v>
          </cell>
          <cell r="B287">
            <v>489</v>
          </cell>
          <cell r="C287" t="str">
            <v>C</v>
          </cell>
          <cell r="D287" t="str">
            <v>F</v>
          </cell>
          <cell r="E287" t="str">
            <v>Area 25  - Kasengere/Ndodani - Junction T347</v>
          </cell>
          <cell r="F287" t="str">
            <v>UD</v>
          </cell>
          <cell r="G287">
            <v>1</v>
          </cell>
          <cell r="H287">
            <v>10</v>
          </cell>
          <cell r="I287" t="str">
            <v>R</v>
          </cell>
          <cell r="J287" t="str">
            <v>LILONGWE</v>
          </cell>
          <cell r="K287">
            <v>6</v>
          </cell>
        </row>
        <row r="288">
          <cell r="A288" t="str">
            <v>RS 467</v>
          </cell>
          <cell r="B288">
            <v>289</v>
          </cell>
          <cell r="C288" t="str">
            <v>N</v>
          </cell>
          <cell r="D288" t="str">
            <v>F</v>
          </cell>
          <cell r="E288" t="str">
            <v>Davide Kameme-Titi</v>
          </cell>
          <cell r="F288" t="str">
            <v>D001</v>
          </cell>
          <cell r="G288">
            <v>1</v>
          </cell>
          <cell r="H288">
            <v>14</v>
          </cell>
          <cell r="I288" t="str">
            <v>H</v>
          </cell>
          <cell r="J288" t="str">
            <v>CHITIPA</v>
          </cell>
          <cell r="K288">
            <v>1</v>
          </cell>
        </row>
        <row r="289">
          <cell r="A289" t="str">
            <v>RS 444</v>
          </cell>
          <cell r="B289">
            <v>266</v>
          </cell>
          <cell r="C289" t="str">
            <v>N</v>
          </cell>
          <cell r="D289" t="str">
            <v>F</v>
          </cell>
          <cell r="E289" t="str">
            <v>Fikolo Mkisi - Winston Kmeme</v>
          </cell>
          <cell r="F289" t="str">
            <v>T301</v>
          </cell>
          <cell r="G289">
            <v>1</v>
          </cell>
          <cell r="H289">
            <v>24.8</v>
          </cell>
          <cell r="I289">
            <v>1</v>
          </cell>
          <cell r="J289" t="str">
            <v>CHITIPA</v>
          </cell>
          <cell r="K289">
            <v>1</v>
          </cell>
          <cell r="L289" t="str">
            <v>Changed designation from T301 to D2</v>
          </cell>
        </row>
        <row r="290">
          <cell r="A290" t="str">
            <v>RS 469</v>
          </cell>
          <cell r="B290">
            <v>291</v>
          </cell>
          <cell r="C290" t="str">
            <v>N</v>
          </cell>
          <cell r="D290" t="str">
            <v>F</v>
          </cell>
          <cell r="E290" t="str">
            <v>Karonga Village - Fikolo Mkisi</v>
          </cell>
          <cell r="F290" t="str">
            <v>D003</v>
          </cell>
          <cell r="G290">
            <v>1</v>
          </cell>
          <cell r="H290">
            <v>32</v>
          </cell>
          <cell r="I290" t="str">
            <v>H</v>
          </cell>
          <cell r="J290" t="str">
            <v>CHITIPA</v>
          </cell>
          <cell r="K290">
            <v>1</v>
          </cell>
        </row>
        <row r="291">
          <cell r="A291" t="str">
            <v>RS 470</v>
          </cell>
          <cell r="B291">
            <v>292</v>
          </cell>
          <cell r="C291" t="str">
            <v>N</v>
          </cell>
          <cell r="D291" t="str">
            <v>F</v>
          </cell>
          <cell r="E291" t="str">
            <v>Fikolo Mkisi - Nkhangwa - junctionT301</v>
          </cell>
          <cell r="F291" t="str">
            <v>D003</v>
          </cell>
          <cell r="G291">
            <v>2</v>
          </cell>
          <cell r="H291">
            <v>11</v>
          </cell>
          <cell r="I291" t="str">
            <v>R</v>
          </cell>
          <cell r="J291" t="str">
            <v>CHITIPA</v>
          </cell>
          <cell r="K291">
            <v>1</v>
          </cell>
        </row>
        <row r="292">
          <cell r="A292" t="str">
            <v>RS 471</v>
          </cell>
          <cell r="B292">
            <v>293</v>
          </cell>
          <cell r="C292" t="str">
            <v>N</v>
          </cell>
          <cell r="D292" t="str">
            <v>F</v>
          </cell>
          <cell r="E292" t="str">
            <v>Nkhangwa - junction D008</v>
          </cell>
          <cell r="F292" t="str">
            <v>D006</v>
          </cell>
          <cell r="G292">
            <v>1</v>
          </cell>
          <cell r="H292">
            <v>9.5</v>
          </cell>
          <cell r="I292" t="str">
            <v>F</v>
          </cell>
          <cell r="J292" t="str">
            <v>CHITIPA</v>
          </cell>
          <cell r="K292">
            <v>1</v>
          </cell>
        </row>
        <row r="293">
          <cell r="A293" t="str">
            <v>RS 472</v>
          </cell>
          <cell r="B293">
            <v>294</v>
          </cell>
          <cell r="C293" t="str">
            <v>N</v>
          </cell>
          <cell r="D293" t="str">
            <v>F</v>
          </cell>
          <cell r="E293" t="str">
            <v>Junction D6 &amp; D8 - Junction D3</v>
          </cell>
          <cell r="F293" t="str">
            <v>D007</v>
          </cell>
          <cell r="G293">
            <v>1</v>
          </cell>
          <cell r="H293">
            <v>8.6999999999999993</v>
          </cell>
          <cell r="I293" t="str">
            <v>R</v>
          </cell>
          <cell r="J293" t="str">
            <v>CHITIPA</v>
          </cell>
          <cell r="K293">
            <v>1</v>
          </cell>
        </row>
        <row r="294">
          <cell r="A294" t="str">
            <v>RS 473</v>
          </cell>
          <cell r="B294">
            <v>295</v>
          </cell>
          <cell r="C294" t="str">
            <v>N</v>
          </cell>
          <cell r="D294" t="str">
            <v>F</v>
          </cell>
          <cell r="E294" t="str">
            <v>Chitipa - Junction D6 &amp; D7</v>
          </cell>
          <cell r="F294" t="str">
            <v>D008</v>
          </cell>
          <cell r="G294">
            <v>1</v>
          </cell>
          <cell r="H294">
            <v>8.5</v>
          </cell>
          <cell r="I294" t="str">
            <v>F</v>
          </cell>
          <cell r="J294" t="str">
            <v>CHITIPA</v>
          </cell>
          <cell r="K294">
            <v>1</v>
          </cell>
        </row>
        <row r="295">
          <cell r="A295" t="str">
            <v>RS 474</v>
          </cell>
          <cell r="B295">
            <v>296</v>
          </cell>
          <cell r="C295" t="str">
            <v>N</v>
          </cell>
          <cell r="D295" t="str">
            <v>F</v>
          </cell>
          <cell r="E295" t="str">
            <v>junction M26 - S.E. Chinunkha</v>
          </cell>
          <cell r="F295" t="str">
            <v>D009</v>
          </cell>
          <cell r="G295">
            <v>1</v>
          </cell>
          <cell r="H295">
            <v>10.5</v>
          </cell>
          <cell r="I295" t="str">
            <v>H</v>
          </cell>
          <cell r="J295" t="str">
            <v>CHITIPA</v>
          </cell>
          <cell r="K295">
            <v>1</v>
          </cell>
        </row>
        <row r="296">
          <cell r="A296" t="str">
            <v>RS 475</v>
          </cell>
          <cell r="B296">
            <v>297</v>
          </cell>
          <cell r="C296" t="str">
            <v>N</v>
          </cell>
          <cell r="D296" t="str">
            <v>F</v>
          </cell>
          <cell r="E296" t="str">
            <v>Misuku South - Tanzania Border</v>
          </cell>
          <cell r="F296" t="str">
            <v>D010</v>
          </cell>
          <cell r="G296">
            <v>1</v>
          </cell>
          <cell r="H296">
            <v>11.1</v>
          </cell>
          <cell r="I296" t="str">
            <v>H</v>
          </cell>
          <cell r="J296" t="str">
            <v>CHITIPA</v>
          </cell>
          <cell r="K296">
            <v>1</v>
          </cell>
        </row>
        <row r="297">
          <cell r="A297" t="str">
            <v>RS 476</v>
          </cell>
          <cell r="B297">
            <v>298</v>
          </cell>
          <cell r="C297" t="str">
            <v>N</v>
          </cell>
          <cell r="D297" t="str">
            <v>F</v>
          </cell>
          <cell r="E297" t="str">
            <v>Sokora - Misuku</v>
          </cell>
          <cell r="F297" t="str">
            <v>D011</v>
          </cell>
          <cell r="G297">
            <v>1</v>
          </cell>
          <cell r="H297">
            <v>5.0999999999999996</v>
          </cell>
          <cell r="I297" t="str">
            <v>H</v>
          </cell>
          <cell r="J297" t="str">
            <v>CHITIPA</v>
          </cell>
          <cell r="K297">
            <v>1</v>
          </cell>
        </row>
        <row r="298">
          <cell r="A298" t="str">
            <v>RS 477</v>
          </cell>
          <cell r="B298">
            <v>299</v>
          </cell>
          <cell r="C298" t="str">
            <v>N</v>
          </cell>
          <cell r="D298" t="str">
            <v>F</v>
          </cell>
          <cell r="E298" t="str">
            <v>Mwakalomba - Songwe River</v>
          </cell>
          <cell r="F298" t="str">
            <v>D015</v>
          </cell>
          <cell r="G298">
            <v>1</v>
          </cell>
          <cell r="H298">
            <v>15.3</v>
          </cell>
          <cell r="I298" t="str">
            <v>H</v>
          </cell>
          <cell r="J298" t="str">
            <v>KARONGA</v>
          </cell>
          <cell r="K298">
            <v>1</v>
          </cell>
        </row>
        <row r="299">
          <cell r="A299" t="str">
            <v>RS 478</v>
          </cell>
          <cell r="B299">
            <v>300</v>
          </cell>
          <cell r="C299" t="str">
            <v>N</v>
          </cell>
          <cell r="D299" t="str">
            <v>F</v>
          </cell>
          <cell r="E299" t="str">
            <v>Kakoma - West of M1</v>
          </cell>
          <cell r="F299" t="str">
            <v>D020</v>
          </cell>
          <cell r="G299">
            <v>1</v>
          </cell>
          <cell r="H299">
            <v>11</v>
          </cell>
          <cell r="I299" t="str">
            <v>F</v>
          </cell>
          <cell r="J299" t="str">
            <v>KARONGA</v>
          </cell>
          <cell r="K299">
            <v>1</v>
          </cell>
        </row>
        <row r="300">
          <cell r="A300" t="str">
            <v>RS 479</v>
          </cell>
          <cell r="B300">
            <v>301</v>
          </cell>
          <cell r="C300" t="str">
            <v>N</v>
          </cell>
          <cell r="D300" t="str">
            <v>F</v>
          </cell>
          <cell r="E300" t="str">
            <v>Usaka loop - junction M1</v>
          </cell>
          <cell r="F300" t="str">
            <v>D021</v>
          </cell>
          <cell r="G300">
            <v>1</v>
          </cell>
          <cell r="H300">
            <v>17.5</v>
          </cell>
          <cell r="I300" t="str">
            <v>H</v>
          </cell>
          <cell r="J300" t="str">
            <v>KARONGA</v>
          </cell>
          <cell r="K300">
            <v>1</v>
          </cell>
        </row>
        <row r="301">
          <cell r="A301" t="str">
            <v>RS 480</v>
          </cell>
          <cell r="B301">
            <v>302</v>
          </cell>
          <cell r="C301" t="str">
            <v>N</v>
          </cell>
          <cell r="D301" t="str">
            <v>F</v>
          </cell>
          <cell r="E301" t="str">
            <v>Mwandwa - Mwandwa South</v>
          </cell>
          <cell r="F301" t="str">
            <v>D022</v>
          </cell>
          <cell r="G301">
            <v>1</v>
          </cell>
          <cell r="H301">
            <v>6.5</v>
          </cell>
          <cell r="I301" t="str">
            <v>F</v>
          </cell>
          <cell r="J301" t="str">
            <v>KARONGA</v>
          </cell>
          <cell r="K301">
            <v>1</v>
          </cell>
        </row>
        <row r="302">
          <cell r="A302" t="str">
            <v>RS 481</v>
          </cell>
          <cell r="B302">
            <v>303</v>
          </cell>
          <cell r="C302" t="str">
            <v>N</v>
          </cell>
          <cell r="D302" t="str">
            <v>F</v>
          </cell>
          <cell r="E302" t="str">
            <v>Mlali - Mwambelo Village</v>
          </cell>
          <cell r="F302" t="str">
            <v>D023</v>
          </cell>
          <cell r="G302">
            <v>1</v>
          </cell>
          <cell r="H302">
            <v>2.5</v>
          </cell>
          <cell r="I302" t="str">
            <v>F</v>
          </cell>
          <cell r="J302" t="str">
            <v>KARONGA</v>
          </cell>
          <cell r="K302">
            <v>2</v>
          </cell>
        </row>
        <row r="303">
          <cell r="A303" t="str">
            <v>RS 482</v>
          </cell>
          <cell r="B303">
            <v>304</v>
          </cell>
          <cell r="C303" t="str">
            <v>N</v>
          </cell>
          <cell r="D303" t="str">
            <v>F</v>
          </cell>
          <cell r="E303" t="str">
            <v>Nyungwe - Thawilo</v>
          </cell>
          <cell r="F303" t="str">
            <v>D024</v>
          </cell>
          <cell r="G303">
            <v>1</v>
          </cell>
          <cell r="H303">
            <v>6.1</v>
          </cell>
          <cell r="I303" t="str">
            <v>F</v>
          </cell>
          <cell r="J303" t="str">
            <v>KARONGA</v>
          </cell>
          <cell r="K303">
            <v>2</v>
          </cell>
        </row>
        <row r="304">
          <cell r="A304" t="str">
            <v>RS 483</v>
          </cell>
          <cell r="B304">
            <v>305</v>
          </cell>
          <cell r="C304" t="str">
            <v>N</v>
          </cell>
          <cell r="D304" t="str">
            <v>F</v>
          </cell>
          <cell r="E304" t="str">
            <v>Wovwe - Wovwe Scheme</v>
          </cell>
          <cell r="F304" t="str">
            <v>D025</v>
          </cell>
          <cell r="G304">
            <v>1</v>
          </cell>
          <cell r="H304">
            <v>2.5</v>
          </cell>
          <cell r="I304" t="str">
            <v>F</v>
          </cell>
          <cell r="J304" t="str">
            <v>KARONGA</v>
          </cell>
          <cell r="K304">
            <v>2</v>
          </cell>
        </row>
        <row r="305">
          <cell r="A305" t="str">
            <v>RS 484</v>
          </cell>
          <cell r="B305">
            <v>306</v>
          </cell>
          <cell r="C305" t="str">
            <v>N</v>
          </cell>
          <cell r="D305" t="str">
            <v>F</v>
          </cell>
          <cell r="E305" t="str">
            <v>Hara - Bundi</v>
          </cell>
          <cell r="F305" t="str">
            <v>D026</v>
          </cell>
          <cell r="G305">
            <v>1</v>
          </cell>
          <cell r="H305">
            <v>2.6</v>
          </cell>
          <cell r="I305" t="str">
            <v>F</v>
          </cell>
          <cell r="J305" t="str">
            <v>KARONGA</v>
          </cell>
          <cell r="K305">
            <v>2</v>
          </cell>
        </row>
        <row r="306">
          <cell r="A306" t="str">
            <v>RS 485</v>
          </cell>
          <cell r="B306">
            <v>307</v>
          </cell>
          <cell r="C306" t="str">
            <v>N</v>
          </cell>
          <cell r="D306" t="str">
            <v>F</v>
          </cell>
          <cell r="E306" t="str">
            <v>Lura - Mchenga</v>
          </cell>
          <cell r="F306" t="str">
            <v>D030</v>
          </cell>
          <cell r="G306">
            <v>1</v>
          </cell>
          <cell r="H306">
            <v>11.2</v>
          </cell>
          <cell r="I306" t="str">
            <v>R</v>
          </cell>
          <cell r="J306" t="str">
            <v>RUMPHI</v>
          </cell>
          <cell r="K306">
            <v>2</v>
          </cell>
        </row>
        <row r="307">
          <cell r="A307" t="str">
            <v>RS 486</v>
          </cell>
          <cell r="B307">
            <v>308</v>
          </cell>
          <cell r="C307" t="str">
            <v>N</v>
          </cell>
          <cell r="D307" t="str">
            <v>F</v>
          </cell>
          <cell r="E307" t="str">
            <v>South Lura - West T305</v>
          </cell>
          <cell r="F307" t="str">
            <v>D031</v>
          </cell>
          <cell r="G307">
            <v>1</v>
          </cell>
          <cell r="H307">
            <v>3.1</v>
          </cell>
          <cell r="I307" t="str">
            <v>R</v>
          </cell>
          <cell r="J307" t="str">
            <v>RUMPHI</v>
          </cell>
          <cell r="K307">
            <v>2</v>
          </cell>
        </row>
        <row r="308">
          <cell r="A308" t="str">
            <v>RS 487</v>
          </cell>
          <cell r="B308">
            <v>309</v>
          </cell>
          <cell r="C308" t="str">
            <v>N</v>
          </cell>
          <cell r="D308" t="str">
            <v>F</v>
          </cell>
          <cell r="E308" t="str">
            <v>Hewe - Chisimuka</v>
          </cell>
          <cell r="F308" t="str">
            <v>D032</v>
          </cell>
          <cell r="G308">
            <v>1</v>
          </cell>
          <cell r="H308">
            <v>7.1</v>
          </cell>
          <cell r="I308" t="str">
            <v>R</v>
          </cell>
          <cell r="J308" t="str">
            <v>RUMPHI</v>
          </cell>
          <cell r="K308">
            <v>2</v>
          </cell>
        </row>
        <row r="309">
          <cell r="A309" t="str">
            <v>RS 488</v>
          </cell>
          <cell r="B309">
            <v>310</v>
          </cell>
          <cell r="C309" t="str">
            <v>N</v>
          </cell>
          <cell r="D309" t="str">
            <v>F</v>
          </cell>
          <cell r="E309" t="str">
            <v>Katowo - South West Katowo</v>
          </cell>
          <cell r="F309" t="str">
            <v>D033</v>
          </cell>
          <cell r="G309">
            <v>1</v>
          </cell>
          <cell r="H309">
            <v>6.5</v>
          </cell>
          <cell r="I309" t="str">
            <v>R</v>
          </cell>
          <cell r="J309" t="str">
            <v>RUMPHI</v>
          </cell>
          <cell r="K309">
            <v>2</v>
          </cell>
        </row>
        <row r="310">
          <cell r="A310" t="str">
            <v>RS 489</v>
          </cell>
          <cell r="B310">
            <v>311</v>
          </cell>
          <cell r="C310" t="str">
            <v>N</v>
          </cell>
          <cell r="D310" t="str">
            <v>F</v>
          </cell>
          <cell r="E310" t="str">
            <v>Katowo - East Katowo</v>
          </cell>
          <cell r="F310" t="str">
            <v>D034</v>
          </cell>
          <cell r="G310">
            <v>1</v>
          </cell>
          <cell r="H310">
            <v>2.8</v>
          </cell>
          <cell r="I310" t="str">
            <v>R</v>
          </cell>
          <cell r="J310" t="str">
            <v>RUMPHI</v>
          </cell>
          <cell r="K310">
            <v>2</v>
          </cell>
        </row>
        <row r="311">
          <cell r="A311" t="str">
            <v>RS 490</v>
          </cell>
          <cell r="B311">
            <v>312</v>
          </cell>
          <cell r="C311" t="str">
            <v>N</v>
          </cell>
          <cell r="D311" t="str">
            <v>F</v>
          </cell>
          <cell r="E311" t="str">
            <v>South Katowo - West S104</v>
          </cell>
          <cell r="F311" t="str">
            <v>D035</v>
          </cell>
          <cell r="G311">
            <v>1</v>
          </cell>
          <cell r="H311">
            <v>7.2</v>
          </cell>
          <cell r="I311" t="str">
            <v>F</v>
          </cell>
          <cell r="J311" t="str">
            <v>MZIMBA</v>
          </cell>
          <cell r="K311">
            <v>3</v>
          </cell>
        </row>
        <row r="312">
          <cell r="A312" t="str">
            <v>RS 491</v>
          </cell>
          <cell r="B312">
            <v>313</v>
          </cell>
          <cell r="C312" t="str">
            <v>N</v>
          </cell>
          <cell r="D312" t="str">
            <v>F</v>
          </cell>
          <cell r="E312" t="str">
            <v>South East Bembe - Chikwawa East</v>
          </cell>
          <cell r="F312" t="str">
            <v>D036</v>
          </cell>
          <cell r="G312">
            <v>1</v>
          </cell>
          <cell r="H312">
            <v>13.4</v>
          </cell>
          <cell r="I312" t="str">
            <v>F</v>
          </cell>
          <cell r="J312" t="str">
            <v>RUMPHI</v>
          </cell>
          <cell r="K312">
            <v>3</v>
          </cell>
        </row>
        <row r="313">
          <cell r="A313" t="str">
            <v>RS 492</v>
          </cell>
          <cell r="B313">
            <v>314</v>
          </cell>
          <cell r="C313" t="str">
            <v>N</v>
          </cell>
          <cell r="D313" t="str">
            <v>F</v>
          </cell>
          <cell r="E313" t="str">
            <v>North Bolero - Junction M9</v>
          </cell>
          <cell r="F313" t="str">
            <v>D037</v>
          </cell>
          <cell r="G313">
            <v>1</v>
          </cell>
          <cell r="H313">
            <v>12.2</v>
          </cell>
          <cell r="I313" t="str">
            <v>R</v>
          </cell>
          <cell r="J313" t="str">
            <v>RUMPHI</v>
          </cell>
          <cell r="K313">
            <v>3</v>
          </cell>
        </row>
        <row r="314">
          <cell r="A314" t="str">
            <v>RS 493</v>
          </cell>
          <cell r="B314">
            <v>315</v>
          </cell>
          <cell r="C314" t="str">
            <v>N</v>
          </cell>
          <cell r="D314" t="str">
            <v>F</v>
          </cell>
          <cell r="E314" t="str">
            <v>North West Bolero - North East Bolero</v>
          </cell>
          <cell r="F314" t="str">
            <v>D038</v>
          </cell>
          <cell r="G314">
            <v>1</v>
          </cell>
          <cell r="H314">
            <v>9.8000000000000007</v>
          </cell>
          <cell r="I314" t="str">
            <v>F</v>
          </cell>
          <cell r="J314" t="str">
            <v>RUMPHI</v>
          </cell>
          <cell r="K314">
            <v>3</v>
          </cell>
        </row>
        <row r="315">
          <cell r="A315" t="str">
            <v>RS 494</v>
          </cell>
          <cell r="B315">
            <v>316</v>
          </cell>
          <cell r="C315" t="str">
            <v>N</v>
          </cell>
          <cell r="D315" t="str">
            <v>F</v>
          </cell>
          <cell r="E315" t="str">
            <v>Kawalazi - Junction M5</v>
          </cell>
          <cell r="F315" t="str">
            <v>D044</v>
          </cell>
          <cell r="G315">
            <v>1</v>
          </cell>
          <cell r="H315">
            <v>16.399999999999999</v>
          </cell>
          <cell r="I315" t="str">
            <v>F</v>
          </cell>
          <cell r="J315" t="str">
            <v>NKHATA BAY</v>
          </cell>
          <cell r="K315">
            <v>3</v>
          </cell>
        </row>
        <row r="316">
          <cell r="A316" t="str">
            <v>RS 495</v>
          </cell>
          <cell r="B316">
            <v>317</v>
          </cell>
          <cell r="C316" t="str">
            <v>N</v>
          </cell>
          <cell r="D316" t="str">
            <v>F</v>
          </cell>
          <cell r="E316" t="str">
            <v>Chintheche - Mugondi</v>
          </cell>
          <cell r="F316" t="str">
            <v>D045</v>
          </cell>
          <cell r="G316">
            <v>1</v>
          </cell>
          <cell r="H316">
            <v>5.3</v>
          </cell>
          <cell r="I316" t="str">
            <v>R</v>
          </cell>
          <cell r="J316" t="str">
            <v>NKHATA BAY</v>
          </cell>
          <cell r="K316">
            <v>4</v>
          </cell>
        </row>
        <row r="317">
          <cell r="A317" t="str">
            <v>RS 496</v>
          </cell>
          <cell r="B317">
            <v>318</v>
          </cell>
          <cell r="C317" t="str">
            <v>N</v>
          </cell>
          <cell r="D317" t="str">
            <v>F</v>
          </cell>
          <cell r="E317" t="str">
            <v>Kamwe - Vongo</v>
          </cell>
          <cell r="F317" t="str">
            <v>D050</v>
          </cell>
          <cell r="G317">
            <v>1</v>
          </cell>
          <cell r="H317">
            <v>12</v>
          </cell>
          <cell r="I317" t="str">
            <v>R</v>
          </cell>
          <cell r="J317" t="str">
            <v>RUMPHI</v>
          </cell>
          <cell r="K317">
            <v>3</v>
          </cell>
        </row>
        <row r="318">
          <cell r="A318" t="str">
            <v>RS 497</v>
          </cell>
          <cell r="B318">
            <v>319</v>
          </cell>
          <cell r="C318" t="str">
            <v>N</v>
          </cell>
          <cell r="D318" t="str">
            <v>F</v>
          </cell>
          <cell r="E318" t="str">
            <v>Chankhalamu - Chiwotcha</v>
          </cell>
          <cell r="F318" t="str">
            <v>D051</v>
          </cell>
          <cell r="G318">
            <v>1</v>
          </cell>
          <cell r="H318">
            <v>14</v>
          </cell>
          <cell r="I318" t="str">
            <v>F</v>
          </cell>
          <cell r="J318" t="str">
            <v>MZIMBA</v>
          </cell>
          <cell r="K318">
            <v>3</v>
          </cell>
        </row>
        <row r="319">
          <cell r="A319" t="str">
            <v>RS 498</v>
          </cell>
          <cell r="B319">
            <v>320</v>
          </cell>
          <cell r="C319" t="str">
            <v>N</v>
          </cell>
          <cell r="D319" t="str">
            <v>F</v>
          </cell>
          <cell r="E319" t="str">
            <v>Ngoma - Junction M9</v>
          </cell>
          <cell r="F319" t="str">
            <v>D052</v>
          </cell>
          <cell r="G319">
            <v>1</v>
          </cell>
          <cell r="H319">
            <v>9</v>
          </cell>
          <cell r="I319" t="str">
            <v>F</v>
          </cell>
          <cell r="J319" t="str">
            <v>MZIMBA</v>
          </cell>
          <cell r="K319">
            <v>3</v>
          </cell>
        </row>
        <row r="320">
          <cell r="A320" t="str">
            <v>RS 499</v>
          </cell>
          <cell r="B320">
            <v>321</v>
          </cell>
          <cell r="C320" t="str">
            <v>N</v>
          </cell>
          <cell r="D320" t="str">
            <v>F</v>
          </cell>
          <cell r="E320" t="str">
            <v>Ezweleri School - Junction S107</v>
          </cell>
          <cell r="F320" t="str">
            <v>D053</v>
          </cell>
          <cell r="G320">
            <v>1</v>
          </cell>
          <cell r="H320">
            <v>6.1</v>
          </cell>
          <cell r="I320" t="str">
            <v>F</v>
          </cell>
          <cell r="J320" t="str">
            <v>MZIMBA</v>
          </cell>
          <cell r="K320">
            <v>3</v>
          </cell>
        </row>
        <row r="321">
          <cell r="A321" t="str">
            <v>RS 500</v>
          </cell>
          <cell r="B321">
            <v>322</v>
          </cell>
          <cell r="C321" t="str">
            <v>N</v>
          </cell>
          <cell r="D321" t="str">
            <v>F</v>
          </cell>
          <cell r="E321" t="str">
            <v>Emvuyeni - North Emvuyeni</v>
          </cell>
          <cell r="F321" t="str">
            <v>D054</v>
          </cell>
          <cell r="G321">
            <v>1</v>
          </cell>
          <cell r="H321">
            <v>4.3</v>
          </cell>
          <cell r="I321" t="str">
            <v>F</v>
          </cell>
          <cell r="J321" t="str">
            <v>MZIMBA</v>
          </cell>
          <cell r="K321">
            <v>3</v>
          </cell>
        </row>
        <row r="322">
          <cell r="A322" t="str">
            <v>RS 501</v>
          </cell>
          <cell r="B322">
            <v>323</v>
          </cell>
          <cell r="C322" t="str">
            <v>N</v>
          </cell>
          <cell r="D322" t="str">
            <v>F</v>
          </cell>
          <cell r="E322" t="str">
            <v>Mzambazi - Junction S106</v>
          </cell>
          <cell r="F322" t="str">
            <v>D055</v>
          </cell>
          <cell r="G322">
            <v>1</v>
          </cell>
          <cell r="H322">
            <v>6.5</v>
          </cell>
          <cell r="I322" t="str">
            <v>F</v>
          </cell>
          <cell r="J322" t="str">
            <v>MZIMBA</v>
          </cell>
          <cell r="K322">
            <v>3</v>
          </cell>
        </row>
        <row r="323">
          <cell r="A323" t="str">
            <v>RS 502</v>
          </cell>
          <cell r="B323">
            <v>324</v>
          </cell>
          <cell r="C323" t="str">
            <v>N</v>
          </cell>
          <cell r="D323" t="str">
            <v>F</v>
          </cell>
          <cell r="E323" t="str">
            <v>Mtwalo - Junction D057</v>
          </cell>
          <cell r="F323" t="str">
            <v>D056</v>
          </cell>
          <cell r="G323">
            <v>1</v>
          </cell>
          <cell r="H323">
            <v>15</v>
          </cell>
          <cell r="I323" t="str">
            <v>F</v>
          </cell>
          <cell r="J323" t="str">
            <v>MZIMBA</v>
          </cell>
          <cell r="K323">
            <v>3</v>
          </cell>
        </row>
        <row r="324">
          <cell r="A324" t="str">
            <v>RS 503</v>
          </cell>
          <cell r="B324">
            <v>325</v>
          </cell>
          <cell r="C324" t="str">
            <v>N</v>
          </cell>
          <cell r="D324" t="str">
            <v>F</v>
          </cell>
          <cell r="E324" t="str">
            <v>Tione Bar - Njuyu School</v>
          </cell>
          <cell r="F324" t="str">
            <v>D057</v>
          </cell>
          <cell r="G324">
            <v>1</v>
          </cell>
          <cell r="H324">
            <v>10.5</v>
          </cell>
          <cell r="I324" t="str">
            <v>R</v>
          </cell>
          <cell r="J324" t="str">
            <v>MZIMBA</v>
          </cell>
          <cell r="K324">
            <v>3</v>
          </cell>
        </row>
        <row r="325">
          <cell r="A325" t="str">
            <v>RS 504</v>
          </cell>
          <cell r="B325">
            <v>326</v>
          </cell>
          <cell r="C325" t="str">
            <v>N</v>
          </cell>
          <cell r="D325" t="str">
            <v>F</v>
          </cell>
          <cell r="E325" t="str">
            <v>Chisengeze - Junction T313</v>
          </cell>
          <cell r="F325" t="str">
            <v>D058</v>
          </cell>
          <cell r="G325">
            <v>1</v>
          </cell>
          <cell r="H325">
            <v>12.6</v>
          </cell>
          <cell r="I325" t="str">
            <v>R</v>
          </cell>
          <cell r="J325" t="str">
            <v>MZIMBA</v>
          </cell>
          <cell r="K325">
            <v>3</v>
          </cell>
        </row>
        <row r="326">
          <cell r="A326" t="str">
            <v>RS 505</v>
          </cell>
          <cell r="B326">
            <v>327</v>
          </cell>
          <cell r="C326" t="str">
            <v>N</v>
          </cell>
          <cell r="D326" t="str">
            <v>F</v>
          </cell>
          <cell r="E326" t="str">
            <v>Mzalangwe - Junction T313</v>
          </cell>
          <cell r="F326" t="str">
            <v>D059</v>
          </cell>
          <cell r="G326">
            <v>1</v>
          </cell>
          <cell r="H326">
            <v>15.9</v>
          </cell>
          <cell r="I326" t="str">
            <v>F</v>
          </cell>
          <cell r="J326" t="str">
            <v>MZIMBA</v>
          </cell>
          <cell r="K326">
            <v>3</v>
          </cell>
        </row>
        <row r="327">
          <cell r="A327" t="str">
            <v>RS 506</v>
          </cell>
          <cell r="B327">
            <v>328</v>
          </cell>
          <cell r="C327" t="str">
            <v>N</v>
          </cell>
          <cell r="D327" t="str">
            <v>F</v>
          </cell>
          <cell r="E327" t="str">
            <v>Lunjika - Junction S107</v>
          </cell>
          <cell r="F327" t="str">
            <v>D060</v>
          </cell>
          <cell r="G327">
            <v>1</v>
          </cell>
          <cell r="H327">
            <v>4.8</v>
          </cell>
          <cell r="I327" t="str">
            <v>F</v>
          </cell>
          <cell r="J327" t="str">
            <v>MZIMBA</v>
          </cell>
          <cell r="K327">
            <v>3</v>
          </cell>
        </row>
        <row r="328">
          <cell r="A328" t="str">
            <v>RS 507</v>
          </cell>
          <cell r="B328">
            <v>329</v>
          </cell>
          <cell r="C328" t="str">
            <v>N</v>
          </cell>
          <cell r="D328" t="str">
            <v>F</v>
          </cell>
          <cell r="E328" t="str">
            <v>Chakazi - Ngomiya</v>
          </cell>
          <cell r="F328" t="str">
            <v>D061</v>
          </cell>
          <cell r="G328">
            <v>1</v>
          </cell>
          <cell r="H328">
            <v>10.199999999999999</v>
          </cell>
          <cell r="I328" t="str">
            <v>F</v>
          </cell>
          <cell r="J328" t="str">
            <v>MZIMBA</v>
          </cell>
          <cell r="K328">
            <v>3</v>
          </cell>
        </row>
        <row r="329">
          <cell r="A329" t="str">
            <v>RS 508</v>
          </cell>
          <cell r="B329">
            <v>330</v>
          </cell>
          <cell r="C329" t="str">
            <v>N</v>
          </cell>
          <cell r="D329" t="str">
            <v>F</v>
          </cell>
          <cell r="E329" t="str">
            <v>Mbawa - Junction M20</v>
          </cell>
          <cell r="F329" t="str">
            <v>D064</v>
          </cell>
          <cell r="G329">
            <v>1</v>
          </cell>
          <cell r="H329">
            <v>5.2</v>
          </cell>
          <cell r="I329" t="str">
            <v>F</v>
          </cell>
          <cell r="J329" t="str">
            <v>MZIMBA</v>
          </cell>
          <cell r="K329">
            <v>4</v>
          </cell>
        </row>
        <row r="330">
          <cell r="A330" t="str">
            <v>RS 509</v>
          </cell>
          <cell r="B330">
            <v>331</v>
          </cell>
          <cell r="C330" t="str">
            <v>N</v>
          </cell>
          <cell r="D330" t="str">
            <v>F</v>
          </cell>
          <cell r="E330" t="str">
            <v>Ehleni - Hoho</v>
          </cell>
          <cell r="F330" t="str">
            <v>D065</v>
          </cell>
          <cell r="G330">
            <v>1</v>
          </cell>
          <cell r="H330">
            <v>8.4</v>
          </cell>
          <cell r="I330" t="str">
            <v>F</v>
          </cell>
          <cell r="J330" t="str">
            <v>MZIMBA</v>
          </cell>
          <cell r="K330">
            <v>4</v>
          </cell>
        </row>
        <row r="331">
          <cell r="A331" t="str">
            <v>RS 510</v>
          </cell>
          <cell r="B331">
            <v>332</v>
          </cell>
          <cell r="C331" t="str">
            <v>N</v>
          </cell>
          <cell r="D331" t="str">
            <v>F</v>
          </cell>
          <cell r="E331" t="str">
            <v>Hoho - Hoho School</v>
          </cell>
          <cell r="F331" t="str">
            <v>D066</v>
          </cell>
          <cell r="G331">
            <v>1</v>
          </cell>
          <cell r="H331">
            <v>5.9</v>
          </cell>
          <cell r="I331" t="str">
            <v>F</v>
          </cell>
          <cell r="J331" t="str">
            <v>MZIMBA</v>
          </cell>
          <cell r="K331">
            <v>4</v>
          </cell>
        </row>
        <row r="332">
          <cell r="A332" t="str">
            <v>RS 511</v>
          </cell>
          <cell r="B332">
            <v>333</v>
          </cell>
          <cell r="C332" t="str">
            <v>N</v>
          </cell>
          <cell r="D332" t="str">
            <v>F</v>
          </cell>
          <cell r="E332" t="str">
            <v>Msesa School - Junction D68</v>
          </cell>
          <cell r="F332" t="str">
            <v>D067</v>
          </cell>
          <cell r="G332">
            <v>1</v>
          </cell>
          <cell r="H332">
            <v>6.1</v>
          </cell>
          <cell r="I332" t="str">
            <v>F</v>
          </cell>
          <cell r="J332" t="str">
            <v>MZIMBA</v>
          </cell>
          <cell r="K332">
            <v>4</v>
          </cell>
        </row>
        <row r="333">
          <cell r="A333" t="str">
            <v>RS 512</v>
          </cell>
          <cell r="B333">
            <v>334</v>
          </cell>
          <cell r="C333" t="str">
            <v>N</v>
          </cell>
          <cell r="D333" t="str">
            <v>F</v>
          </cell>
          <cell r="E333" t="str">
            <v>Chizani - Junction D74</v>
          </cell>
          <cell r="F333" t="str">
            <v>D068</v>
          </cell>
          <cell r="G333">
            <v>1</v>
          </cell>
          <cell r="H333">
            <v>18.8</v>
          </cell>
          <cell r="I333" t="str">
            <v>F</v>
          </cell>
          <cell r="J333" t="str">
            <v>MZIMBA</v>
          </cell>
          <cell r="K333">
            <v>4</v>
          </cell>
        </row>
        <row r="334">
          <cell r="A334" t="str">
            <v>RS 513</v>
          </cell>
          <cell r="B334">
            <v>335</v>
          </cell>
          <cell r="C334" t="str">
            <v>N</v>
          </cell>
          <cell r="D334" t="str">
            <v>F</v>
          </cell>
          <cell r="E334" t="str">
            <v>Nyoni - Kapita School</v>
          </cell>
          <cell r="F334" t="str">
            <v>D069</v>
          </cell>
          <cell r="G334">
            <v>1</v>
          </cell>
          <cell r="H334">
            <v>6.5</v>
          </cell>
          <cell r="I334" t="str">
            <v>R</v>
          </cell>
          <cell r="J334" t="str">
            <v>MZIMBA</v>
          </cell>
          <cell r="K334">
            <v>4</v>
          </cell>
        </row>
        <row r="335">
          <cell r="A335" t="str">
            <v>RS 514</v>
          </cell>
          <cell r="B335">
            <v>336</v>
          </cell>
          <cell r="C335" t="str">
            <v>N</v>
          </cell>
          <cell r="D335" t="str">
            <v>F</v>
          </cell>
          <cell r="E335" t="str">
            <v>Kanika - Luwelezi School</v>
          </cell>
          <cell r="F335" t="str">
            <v>D070</v>
          </cell>
          <cell r="G335">
            <v>1</v>
          </cell>
          <cell r="H335">
            <v>13.5</v>
          </cell>
          <cell r="I335" t="str">
            <v>F</v>
          </cell>
          <cell r="J335" t="str">
            <v>MZIMBA</v>
          </cell>
          <cell r="K335">
            <v>4</v>
          </cell>
        </row>
        <row r="336">
          <cell r="A336" t="str">
            <v>RS 515</v>
          </cell>
          <cell r="B336">
            <v>337</v>
          </cell>
          <cell r="C336" t="str">
            <v>N</v>
          </cell>
          <cell r="D336" t="str">
            <v>F</v>
          </cell>
          <cell r="E336" t="str">
            <v>Chiwandauka - Kanjuchi School</v>
          </cell>
          <cell r="F336" t="str">
            <v>D071</v>
          </cell>
          <cell r="G336">
            <v>1</v>
          </cell>
          <cell r="H336">
            <v>8.6</v>
          </cell>
          <cell r="I336" t="str">
            <v>R</v>
          </cell>
          <cell r="J336" t="str">
            <v>MZIMBA</v>
          </cell>
          <cell r="K336">
            <v>4</v>
          </cell>
        </row>
        <row r="337">
          <cell r="A337" t="str">
            <v>RS 516</v>
          </cell>
          <cell r="B337">
            <v>338</v>
          </cell>
          <cell r="C337" t="str">
            <v>N</v>
          </cell>
          <cell r="D337" t="str">
            <v>F</v>
          </cell>
          <cell r="E337" t="str">
            <v>Jenda - Jenda East</v>
          </cell>
          <cell r="F337" t="str">
            <v>D072</v>
          </cell>
          <cell r="G337">
            <v>1</v>
          </cell>
          <cell r="H337">
            <v>4.3</v>
          </cell>
          <cell r="I337" t="str">
            <v>F</v>
          </cell>
          <cell r="J337" t="str">
            <v>MZIMBA</v>
          </cell>
          <cell r="K337">
            <v>4</v>
          </cell>
        </row>
        <row r="338">
          <cell r="A338" t="str">
            <v>RS 517</v>
          </cell>
          <cell r="B338">
            <v>339</v>
          </cell>
          <cell r="C338" t="str">
            <v>N</v>
          </cell>
          <cell r="D338" t="str">
            <v>F</v>
          </cell>
          <cell r="E338" t="str">
            <v>South Luwawa - North Zawa</v>
          </cell>
          <cell r="F338" t="str">
            <v>D073</v>
          </cell>
          <cell r="G338">
            <v>1</v>
          </cell>
          <cell r="H338">
            <v>11.2</v>
          </cell>
          <cell r="I338" t="str">
            <v>R</v>
          </cell>
          <cell r="J338" t="str">
            <v>MZIMBA</v>
          </cell>
          <cell r="K338">
            <v>4</v>
          </cell>
        </row>
        <row r="339">
          <cell r="A339" t="str">
            <v>RS 518</v>
          </cell>
          <cell r="B339">
            <v>340</v>
          </cell>
          <cell r="C339" t="str">
            <v>N</v>
          </cell>
          <cell r="D339" t="str">
            <v>F</v>
          </cell>
          <cell r="E339" t="str">
            <v>Hoho - Junctio M1 South</v>
          </cell>
          <cell r="F339" t="str">
            <v>D074</v>
          </cell>
          <cell r="G339">
            <v>1</v>
          </cell>
          <cell r="H339">
            <v>8.9</v>
          </cell>
          <cell r="I339" t="str">
            <v>R</v>
          </cell>
          <cell r="J339" t="str">
            <v>MZIMBA</v>
          </cell>
          <cell r="K339">
            <v>4</v>
          </cell>
        </row>
        <row r="340">
          <cell r="A340" t="str">
            <v>RS 227</v>
          </cell>
          <cell r="B340">
            <v>49</v>
          </cell>
          <cell r="C340" t="str">
            <v>C</v>
          </cell>
          <cell r="D340" t="str">
            <v>F</v>
          </cell>
          <cell r="E340" t="str">
            <v>Chimaliro Forest Camp - Kakwale River</v>
          </cell>
          <cell r="F340" t="str">
            <v>D076</v>
          </cell>
          <cell r="G340">
            <v>1</v>
          </cell>
          <cell r="H340">
            <v>5</v>
          </cell>
          <cell r="I340" t="str">
            <v>F</v>
          </cell>
          <cell r="J340" t="str">
            <v>KASUNGU</v>
          </cell>
          <cell r="K340">
            <v>4</v>
          </cell>
          <cell r="L340" t="str">
            <v>Changed designation from S133 to D76 &amp; trunk to feeder</v>
          </cell>
        </row>
        <row r="341">
          <cell r="A341" t="str">
            <v>RS 658</v>
          </cell>
          <cell r="B341">
            <v>480</v>
          </cell>
          <cell r="C341" t="str">
            <v>C</v>
          </cell>
          <cell r="D341" t="str">
            <v>F</v>
          </cell>
          <cell r="E341" t="str">
            <v>Likuni - Chankhandwe</v>
          </cell>
          <cell r="F341" t="str">
            <v>D194</v>
          </cell>
          <cell r="G341">
            <v>1</v>
          </cell>
          <cell r="H341">
            <v>5.2</v>
          </cell>
          <cell r="I341" t="str">
            <v>F</v>
          </cell>
          <cell r="J341" t="str">
            <v>LILONGWE</v>
          </cell>
          <cell r="K341">
            <v>6</v>
          </cell>
          <cell r="L341" t="str">
            <v>Changed designation from S133 to D76 &amp; trunk to feeder</v>
          </cell>
        </row>
        <row r="342">
          <cell r="A342" t="str">
            <v>RS 660</v>
          </cell>
          <cell r="B342">
            <v>482</v>
          </cell>
          <cell r="C342" t="str">
            <v>C</v>
          </cell>
          <cell r="D342" t="str">
            <v>F</v>
          </cell>
          <cell r="E342" t="str">
            <v>Dzalanyama - Malingunde</v>
          </cell>
          <cell r="F342" t="str">
            <v>D197</v>
          </cell>
          <cell r="G342">
            <v>1</v>
          </cell>
          <cell r="H342">
            <v>32</v>
          </cell>
          <cell r="I342" t="str">
            <v>F</v>
          </cell>
          <cell r="J342" t="str">
            <v>LILONGWE</v>
          </cell>
          <cell r="K342">
            <v>6</v>
          </cell>
        </row>
        <row r="343">
          <cell r="A343" t="str">
            <v>RS 799</v>
          </cell>
          <cell r="B343">
            <v>621</v>
          </cell>
          <cell r="C343" t="str">
            <v>S</v>
          </cell>
          <cell r="D343" t="str">
            <v>F</v>
          </cell>
          <cell r="E343" t="str">
            <v>UD/Y - Itunji</v>
          </cell>
          <cell r="F343" t="str">
            <v>D256</v>
          </cell>
          <cell r="G343">
            <v>1</v>
          </cell>
          <cell r="H343">
            <v>11.9</v>
          </cell>
          <cell r="I343" t="str">
            <v>R</v>
          </cell>
          <cell r="J343" t="str">
            <v>MANGOCHI</v>
          </cell>
          <cell r="K343">
            <v>7</v>
          </cell>
        </row>
        <row r="344">
          <cell r="A344" t="str">
            <v>RS 832</v>
          </cell>
          <cell r="B344">
            <v>654</v>
          </cell>
          <cell r="C344" t="str">
            <v>S</v>
          </cell>
          <cell r="D344" t="str">
            <v>F</v>
          </cell>
          <cell r="E344" t="str">
            <v>junction S129 - junction T400</v>
          </cell>
          <cell r="F344" t="str">
            <v>D286</v>
          </cell>
          <cell r="G344">
            <v>1</v>
          </cell>
          <cell r="H344">
            <v>9</v>
          </cell>
          <cell r="I344" t="str">
            <v>FL</v>
          </cell>
          <cell r="J344" t="str">
            <v>ZOMBA</v>
          </cell>
          <cell r="K344">
            <v>8</v>
          </cell>
          <cell r="L344" t="str">
            <v>Changed designation from UD/J to D286</v>
          </cell>
        </row>
        <row r="345">
          <cell r="A345" t="str">
            <v>RS 801</v>
          </cell>
          <cell r="B345">
            <v>623</v>
          </cell>
          <cell r="C345" t="str">
            <v>S</v>
          </cell>
          <cell r="D345" t="str">
            <v>F</v>
          </cell>
          <cell r="E345" t="str">
            <v>North Jokala - Lake Chilwa</v>
          </cell>
          <cell r="F345" t="str">
            <v>D293</v>
          </cell>
          <cell r="G345">
            <v>1</v>
          </cell>
          <cell r="H345">
            <v>32</v>
          </cell>
          <cell r="I345" t="str">
            <v>F</v>
          </cell>
          <cell r="J345" t="str">
            <v>ZOMBA</v>
          </cell>
          <cell r="K345">
            <v>8</v>
          </cell>
          <cell r="L345" t="str">
            <v>Changed designation from UD/J to D286</v>
          </cell>
        </row>
        <row r="346">
          <cell r="A346" t="str">
            <v>RS 802</v>
          </cell>
          <cell r="B346">
            <v>624</v>
          </cell>
          <cell r="C346" t="str">
            <v>S</v>
          </cell>
          <cell r="D346" t="str">
            <v>F</v>
          </cell>
          <cell r="E346" t="str">
            <v>Utwe River - junction S144</v>
          </cell>
          <cell r="F346" t="str">
            <v>D302</v>
          </cell>
          <cell r="G346">
            <v>1</v>
          </cell>
          <cell r="H346">
            <v>18.600000000000001</v>
          </cell>
          <cell r="I346" t="str">
            <v>F</v>
          </cell>
          <cell r="J346" t="str">
            <v>ZOMBA</v>
          </cell>
          <cell r="K346">
            <v>9</v>
          </cell>
        </row>
        <row r="347">
          <cell r="A347" t="str">
            <v>RS 803</v>
          </cell>
          <cell r="B347">
            <v>625</v>
          </cell>
          <cell r="C347" t="str">
            <v>S</v>
          </cell>
          <cell r="D347" t="str">
            <v>F</v>
          </cell>
          <cell r="E347" t="str">
            <v>Lisungwi River - junction D314</v>
          </cell>
          <cell r="F347" t="str">
            <v>D313</v>
          </cell>
          <cell r="G347">
            <v>1</v>
          </cell>
          <cell r="H347">
            <v>12.6</v>
          </cell>
          <cell r="I347" t="str">
            <v>F</v>
          </cell>
          <cell r="J347" t="str">
            <v>MWANZA</v>
          </cell>
          <cell r="K347">
            <v>9</v>
          </cell>
        </row>
        <row r="348">
          <cell r="A348" t="str">
            <v>RS 804</v>
          </cell>
          <cell r="B348">
            <v>626</v>
          </cell>
          <cell r="C348" t="str">
            <v>S</v>
          </cell>
          <cell r="D348" t="str">
            <v>F</v>
          </cell>
          <cell r="E348" t="str">
            <v>Machimbeya - junction D313</v>
          </cell>
          <cell r="F348" t="str">
            <v>D314</v>
          </cell>
          <cell r="G348">
            <v>1</v>
          </cell>
          <cell r="H348">
            <v>9</v>
          </cell>
          <cell r="I348" t="str">
            <v>F</v>
          </cell>
          <cell r="J348" t="str">
            <v>MWANZA</v>
          </cell>
          <cell r="K348">
            <v>9</v>
          </cell>
        </row>
        <row r="349">
          <cell r="A349" t="str">
            <v>RS 805</v>
          </cell>
          <cell r="B349">
            <v>627</v>
          </cell>
          <cell r="C349" t="str">
            <v>S</v>
          </cell>
          <cell r="D349" t="str">
            <v>F</v>
          </cell>
          <cell r="E349" t="str">
            <v>junction S138 - junction S137</v>
          </cell>
          <cell r="F349" t="str">
            <v>D320</v>
          </cell>
          <cell r="G349">
            <v>1</v>
          </cell>
          <cell r="H349">
            <v>10</v>
          </cell>
          <cell r="I349" t="str">
            <v>R</v>
          </cell>
          <cell r="J349" t="str">
            <v>BLANTYRE</v>
          </cell>
          <cell r="K349">
            <v>9</v>
          </cell>
        </row>
        <row r="350">
          <cell r="A350" t="str">
            <v>RS 806</v>
          </cell>
          <cell r="B350">
            <v>628</v>
          </cell>
          <cell r="C350" t="str">
            <v>S</v>
          </cell>
          <cell r="D350" t="str">
            <v>F</v>
          </cell>
          <cell r="E350" t="str">
            <v>junction S139 - East Boundary Zomba</v>
          </cell>
          <cell r="F350" t="str">
            <v>D322</v>
          </cell>
          <cell r="G350">
            <v>1</v>
          </cell>
          <cell r="H350">
            <v>8</v>
          </cell>
          <cell r="I350" t="str">
            <v>R</v>
          </cell>
          <cell r="J350" t="str">
            <v>BLANTYRE</v>
          </cell>
          <cell r="K350">
            <v>9</v>
          </cell>
        </row>
        <row r="351">
          <cell r="A351" t="str">
            <v>RS 807</v>
          </cell>
          <cell r="B351">
            <v>629</v>
          </cell>
          <cell r="C351" t="str">
            <v>S</v>
          </cell>
          <cell r="D351" t="str">
            <v>F</v>
          </cell>
          <cell r="E351" t="str">
            <v>Chikombero (junction M1) - Machinjiri</v>
          </cell>
          <cell r="F351" t="str">
            <v>D326</v>
          </cell>
          <cell r="G351">
            <v>1</v>
          </cell>
          <cell r="H351">
            <v>5.8</v>
          </cell>
          <cell r="I351" t="str">
            <v>R</v>
          </cell>
          <cell r="J351" t="str">
            <v>BLANTYRE</v>
          </cell>
          <cell r="K351">
            <v>9</v>
          </cell>
          <cell r="L351" t="str">
            <v>Changed end &amp; length to remove bitumen section</v>
          </cell>
        </row>
        <row r="352">
          <cell r="A352" t="str">
            <v>RS 808</v>
          </cell>
          <cell r="B352">
            <v>630</v>
          </cell>
          <cell r="C352" t="str">
            <v>S</v>
          </cell>
          <cell r="D352" t="str">
            <v>F</v>
          </cell>
          <cell r="E352" t="str">
            <v>M1 junction - Near Chikwawa Boundary</v>
          </cell>
          <cell r="F352" t="str">
            <v>D328</v>
          </cell>
          <cell r="G352">
            <v>1</v>
          </cell>
          <cell r="H352">
            <v>10.5</v>
          </cell>
          <cell r="I352" t="str">
            <v>R</v>
          </cell>
          <cell r="J352" t="str">
            <v>BLANTYRE</v>
          </cell>
          <cell r="K352">
            <v>9</v>
          </cell>
          <cell r="L352" t="str">
            <v>Changed end &amp; length to remove bitumen section</v>
          </cell>
        </row>
        <row r="353">
          <cell r="A353" t="str">
            <v>RS 809</v>
          </cell>
          <cell r="B353">
            <v>631</v>
          </cell>
          <cell r="C353" t="str">
            <v>S</v>
          </cell>
          <cell r="D353" t="str">
            <v>F</v>
          </cell>
          <cell r="E353" t="str">
            <v>Chikwawa Boundary - junction S137</v>
          </cell>
          <cell r="F353" t="str">
            <v>D329</v>
          </cell>
          <cell r="G353">
            <v>1</v>
          </cell>
          <cell r="H353">
            <v>18</v>
          </cell>
          <cell r="I353" t="str">
            <v>H</v>
          </cell>
          <cell r="J353" t="str">
            <v>BLANTYRE</v>
          </cell>
          <cell r="K353">
            <v>9</v>
          </cell>
        </row>
        <row r="354">
          <cell r="A354" t="str">
            <v>RS 810</v>
          </cell>
          <cell r="B354">
            <v>632</v>
          </cell>
          <cell r="C354" t="str">
            <v>S</v>
          </cell>
          <cell r="D354" t="str">
            <v>F</v>
          </cell>
          <cell r="E354" t="str">
            <v>junction M1 - junction M2</v>
          </cell>
          <cell r="F354" t="str">
            <v>D330</v>
          </cell>
          <cell r="G354">
            <v>1</v>
          </cell>
          <cell r="H354">
            <v>7</v>
          </cell>
          <cell r="I354" t="str">
            <v>H</v>
          </cell>
          <cell r="J354" t="str">
            <v>BLANTYRE</v>
          </cell>
          <cell r="K354">
            <v>9</v>
          </cell>
        </row>
        <row r="355">
          <cell r="A355" t="str">
            <v>RS 811</v>
          </cell>
          <cell r="B355">
            <v>633</v>
          </cell>
          <cell r="C355" t="str">
            <v>S</v>
          </cell>
          <cell r="D355" t="str">
            <v>F</v>
          </cell>
          <cell r="E355" t="str">
            <v xml:space="preserve">Mbulumbudzi East - junction T407 </v>
          </cell>
          <cell r="F355" t="str">
            <v>D336</v>
          </cell>
          <cell r="G355">
            <v>1</v>
          </cell>
          <cell r="H355">
            <v>9</v>
          </cell>
          <cell r="I355" t="str">
            <v>R</v>
          </cell>
          <cell r="J355" t="str">
            <v>BLANTYRE</v>
          </cell>
          <cell r="K355">
            <v>9</v>
          </cell>
        </row>
        <row r="356">
          <cell r="A356" t="str">
            <v>RS 812</v>
          </cell>
          <cell r="B356">
            <v>634</v>
          </cell>
          <cell r="C356" t="str">
            <v>S</v>
          </cell>
          <cell r="D356" t="str">
            <v>F</v>
          </cell>
          <cell r="E356" t="str">
            <v>junction D336 - junction D341</v>
          </cell>
          <cell r="F356" t="str">
            <v>D338</v>
          </cell>
          <cell r="G356">
            <v>1</v>
          </cell>
          <cell r="H356">
            <v>12</v>
          </cell>
          <cell r="I356" t="str">
            <v>R</v>
          </cell>
          <cell r="J356" t="str">
            <v>CHIRADZULU</v>
          </cell>
          <cell r="K356">
            <v>9</v>
          </cell>
        </row>
        <row r="357">
          <cell r="A357" t="str">
            <v>RS 813</v>
          </cell>
          <cell r="B357">
            <v>635</v>
          </cell>
          <cell r="C357" t="str">
            <v>S</v>
          </cell>
          <cell r="D357" t="str">
            <v>F</v>
          </cell>
          <cell r="E357" t="str">
            <v>Chinkankheni East - Zomba Boundary</v>
          </cell>
          <cell r="F357" t="str">
            <v>D341</v>
          </cell>
          <cell r="G357">
            <v>1</v>
          </cell>
          <cell r="H357">
            <v>17.5</v>
          </cell>
          <cell r="I357" t="str">
            <v>F</v>
          </cell>
          <cell r="J357" t="str">
            <v>CHIRADZULU</v>
          </cell>
          <cell r="K357">
            <v>9</v>
          </cell>
        </row>
        <row r="358">
          <cell r="A358" t="str">
            <v>RS 814</v>
          </cell>
          <cell r="B358">
            <v>636</v>
          </cell>
          <cell r="C358" t="str">
            <v>S</v>
          </cell>
          <cell r="D358" t="str">
            <v>F</v>
          </cell>
          <cell r="E358" t="str">
            <v>junction T411 - junction T412</v>
          </cell>
          <cell r="F358" t="str">
            <v>D343</v>
          </cell>
          <cell r="G358">
            <v>1</v>
          </cell>
          <cell r="H358">
            <v>11.5</v>
          </cell>
          <cell r="I358" t="str">
            <v>K</v>
          </cell>
          <cell r="J358" t="str">
            <v>CHIRADZULU</v>
          </cell>
          <cell r="K358">
            <v>9</v>
          </cell>
        </row>
        <row r="359">
          <cell r="A359" t="str">
            <v>RS 815</v>
          </cell>
          <cell r="B359">
            <v>637</v>
          </cell>
          <cell r="C359" t="str">
            <v>S</v>
          </cell>
          <cell r="D359" t="str">
            <v>F</v>
          </cell>
          <cell r="E359" t="str">
            <v>junction M4 - South Thuchila River</v>
          </cell>
          <cell r="F359" t="str">
            <v>D345</v>
          </cell>
          <cell r="G359">
            <v>1</v>
          </cell>
          <cell r="H359">
            <v>18</v>
          </cell>
          <cell r="I359" t="str">
            <v>F</v>
          </cell>
          <cell r="J359" t="str">
            <v>MULANJE</v>
          </cell>
          <cell r="K359">
            <v>9</v>
          </cell>
        </row>
        <row r="360">
          <cell r="A360" t="str">
            <v>RS 816</v>
          </cell>
          <cell r="B360">
            <v>638</v>
          </cell>
          <cell r="C360" t="str">
            <v>S</v>
          </cell>
          <cell r="D360" t="str">
            <v>F</v>
          </cell>
          <cell r="E360" t="str">
            <v>junction S147 - Holo</v>
          </cell>
          <cell r="F360" t="str">
            <v>D364</v>
          </cell>
          <cell r="G360">
            <v>1</v>
          </cell>
          <cell r="H360">
            <v>11</v>
          </cell>
          <cell r="I360" t="str">
            <v>F</v>
          </cell>
          <cell r="J360" t="str">
            <v>MULANJE</v>
          </cell>
          <cell r="K360">
            <v>9</v>
          </cell>
        </row>
        <row r="361">
          <cell r="A361" t="str">
            <v>RS 817</v>
          </cell>
          <cell r="B361">
            <v>639</v>
          </cell>
          <cell r="C361" t="str">
            <v>S</v>
          </cell>
          <cell r="D361" t="str">
            <v>F</v>
          </cell>
          <cell r="E361" t="str">
            <v>Thuchila - junction T463</v>
          </cell>
          <cell r="F361" t="str">
            <v>D368</v>
          </cell>
          <cell r="G361">
            <v>1</v>
          </cell>
          <cell r="H361">
            <v>17</v>
          </cell>
          <cell r="I361" t="str">
            <v>F</v>
          </cell>
          <cell r="J361" t="str">
            <v>MULANJE</v>
          </cell>
          <cell r="K361">
            <v>9</v>
          </cell>
        </row>
        <row r="362">
          <cell r="A362" t="str">
            <v>RS 818</v>
          </cell>
          <cell r="B362">
            <v>640</v>
          </cell>
          <cell r="C362" t="str">
            <v>S</v>
          </cell>
          <cell r="D362" t="str">
            <v>F</v>
          </cell>
          <cell r="E362" t="str">
            <v>North Chilinga - South Singano</v>
          </cell>
          <cell r="F362" t="str">
            <v>D369</v>
          </cell>
          <cell r="G362">
            <v>1</v>
          </cell>
          <cell r="H362">
            <v>8</v>
          </cell>
          <cell r="I362" t="str">
            <v>F</v>
          </cell>
          <cell r="J362" t="str">
            <v>MULANJE</v>
          </cell>
          <cell r="K362">
            <v>9</v>
          </cell>
        </row>
        <row r="363">
          <cell r="A363" t="str">
            <v>RS 819</v>
          </cell>
          <cell r="B363">
            <v>641</v>
          </cell>
          <cell r="C363" t="str">
            <v>S</v>
          </cell>
          <cell r="D363" t="str">
            <v>F</v>
          </cell>
          <cell r="E363" t="str">
            <v>Luwanje - Mkoti</v>
          </cell>
          <cell r="F363" t="str">
            <v>D370</v>
          </cell>
          <cell r="G363">
            <v>1</v>
          </cell>
          <cell r="H363">
            <v>2.5</v>
          </cell>
          <cell r="I363" t="str">
            <v>F</v>
          </cell>
          <cell r="J363" t="str">
            <v>MULANJE</v>
          </cell>
          <cell r="K363">
            <v>9</v>
          </cell>
        </row>
        <row r="364">
          <cell r="A364" t="str">
            <v>RS 820</v>
          </cell>
          <cell r="B364">
            <v>642</v>
          </cell>
          <cell r="C364" t="str">
            <v>S</v>
          </cell>
          <cell r="D364" t="str">
            <v>F</v>
          </cell>
          <cell r="E364" t="str">
            <v>Mkoti - Msikawanjala</v>
          </cell>
          <cell r="F364" t="str">
            <v>D370</v>
          </cell>
          <cell r="G364">
            <v>2</v>
          </cell>
          <cell r="H364">
            <v>7.3</v>
          </cell>
          <cell r="I364" t="str">
            <v>F</v>
          </cell>
          <cell r="J364" t="str">
            <v>MULANJE</v>
          </cell>
          <cell r="K364">
            <v>9</v>
          </cell>
        </row>
        <row r="365">
          <cell r="A365" t="str">
            <v>RS 821</v>
          </cell>
          <cell r="B365">
            <v>643</v>
          </cell>
          <cell r="C365" t="str">
            <v>S</v>
          </cell>
          <cell r="D365" t="str">
            <v>F</v>
          </cell>
          <cell r="E365" t="str">
            <v xml:space="preserve">Nort West Mulanje - junction S149 </v>
          </cell>
          <cell r="F365" t="str">
            <v>D372</v>
          </cell>
          <cell r="G365">
            <v>1</v>
          </cell>
          <cell r="H365">
            <v>9</v>
          </cell>
          <cell r="I365" t="str">
            <v>F</v>
          </cell>
          <cell r="J365" t="str">
            <v>MULANJE</v>
          </cell>
          <cell r="K365">
            <v>9</v>
          </cell>
        </row>
        <row r="366">
          <cell r="A366" t="str">
            <v>RS 822</v>
          </cell>
          <cell r="B366">
            <v>644</v>
          </cell>
          <cell r="C366" t="str">
            <v>S</v>
          </cell>
          <cell r="D366" t="str">
            <v>F</v>
          </cell>
          <cell r="E366" t="str">
            <v>North West Mulanje - South Siyama</v>
          </cell>
          <cell r="F366" t="str">
            <v>D373</v>
          </cell>
          <cell r="G366">
            <v>1</v>
          </cell>
          <cell r="H366">
            <v>10</v>
          </cell>
          <cell r="I366" t="str">
            <v>F</v>
          </cell>
          <cell r="J366" t="str">
            <v>MULANJE</v>
          </cell>
          <cell r="K366">
            <v>9</v>
          </cell>
        </row>
        <row r="367">
          <cell r="A367" t="str">
            <v>RS 823</v>
          </cell>
          <cell r="B367">
            <v>645</v>
          </cell>
          <cell r="C367" t="str">
            <v>S</v>
          </cell>
          <cell r="D367" t="str">
            <v>F</v>
          </cell>
          <cell r="E367" t="str">
            <v>Changoima - West Mwanza Boundary</v>
          </cell>
          <cell r="F367" t="str">
            <v>D379</v>
          </cell>
          <cell r="G367">
            <v>1</v>
          </cell>
          <cell r="H367">
            <v>11</v>
          </cell>
          <cell r="I367" t="str">
            <v>F</v>
          </cell>
          <cell r="J367" t="str">
            <v>CHIKWAWA</v>
          </cell>
          <cell r="K367">
            <v>9</v>
          </cell>
        </row>
        <row r="368">
          <cell r="A368" t="str">
            <v>RS 824</v>
          </cell>
          <cell r="B368">
            <v>646</v>
          </cell>
          <cell r="C368" t="str">
            <v>S</v>
          </cell>
          <cell r="D368" t="str">
            <v>F</v>
          </cell>
          <cell r="E368" t="str">
            <v>Nkhongono - North Nkhongono</v>
          </cell>
          <cell r="F368" t="str">
            <v>D380</v>
          </cell>
          <cell r="G368">
            <v>1</v>
          </cell>
          <cell r="H368">
            <v>21</v>
          </cell>
          <cell r="I368" t="str">
            <v>F</v>
          </cell>
          <cell r="J368" t="str">
            <v>CHIKWAWA</v>
          </cell>
          <cell r="K368">
            <v>9</v>
          </cell>
        </row>
        <row r="369">
          <cell r="A369" t="str">
            <v>RS 825</v>
          </cell>
          <cell r="B369">
            <v>647</v>
          </cell>
          <cell r="C369" t="str">
            <v>S</v>
          </cell>
          <cell r="D369" t="str">
            <v>F</v>
          </cell>
          <cell r="E369" t="str">
            <v>Tomali - South East Phwazi</v>
          </cell>
          <cell r="F369" t="str">
            <v>D383</v>
          </cell>
          <cell r="G369">
            <v>1</v>
          </cell>
          <cell r="H369">
            <v>16</v>
          </cell>
          <cell r="I369" t="str">
            <v>F</v>
          </cell>
          <cell r="J369" t="str">
            <v>CHIKWAWA</v>
          </cell>
          <cell r="K369">
            <v>9</v>
          </cell>
        </row>
        <row r="370">
          <cell r="A370" t="str">
            <v>RS 826</v>
          </cell>
          <cell r="B370">
            <v>648</v>
          </cell>
          <cell r="C370" t="str">
            <v>S</v>
          </cell>
          <cell r="D370" t="str">
            <v>F</v>
          </cell>
          <cell r="E370" t="str">
            <v>North Goma - West M1</v>
          </cell>
          <cell r="F370" t="str">
            <v>D386</v>
          </cell>
          <cell r="G370">
            <v>1</v>
          </cell>
          <cell r="H370">
            <v>13</v>
          </cell>
          <cell r="I370" t="str">
            <v>F</v>
          </cell>
          <cell r="J370" t="str">
            <v>CHIKWAWA</v>
          </cell>
          <cell r="K370">
            <v>10</v>
          </cell>
        </row>
        <row r="371">
          <cell r="A371" t="str">
            <v>RS 666</v>
          </cell>
          <cell r="B371">
            <v>488</v>
          </cell>
          <cell r="C371" t="str">
            <v>C</v>
          </cell>
          <cell r="D371" t="str">
            <v>F</v>
          </cell>
          <cell r="E371" t="str">
            <v>Mbala - Diamphwe River</v>
          </cell>
          <cell r="F371" t="str">
            <v>UD</v>
          </cell>
          <cell r="G371">
            <v>3</v>
          </cell>
          <cell r="H371">
            <v>7.7</v>
          </cell>
          <cell r="I371" t="str">
            <v>FL</v>
          </cell>
          <cell r="J371" t="str">
            <v>DEDZA</v>
          </cell>
          <cell r="K371">
            <v>6</v>
          </cell>
        </row>
        <row r="372">
          <cell r="A372" t="str">
            <v>RS 833</v>
          </cell>
          <cell r="B372">
            <v>655</v>
          </cell>
          <cell r="C372" t="str">
            <v>S</v>
          </cell>
          <cell r="D372" t="str">
            <v>F</v>
          </cell>
          <cell r="E372" t="str">
            <v>Lunzu - North East Zomba Boundary</v>
          </cell>
          <cell r="F372" t="str">
            <v>UD</v>
          </cell>
          <cell r="G372">
            <v>6</v>
          </cell>
          <cell r="H372">
            <v>11</v>
          </cell>
          <cell r="I372" t="str">
            <v>R</v>
          </cell>
          <cell r="J372" t="str">
            <v>BLANTYRE</v>
          </cell>
          <cell r="K372">
            <v>9</v>
          </cell>
        </row>
        <row r="373">
          <cell r="A373" t="str">
            <v>RS 827</v>
          </cell>
          <cell r="B373">
            <v>649</v>
          </cell>
          <cell r="C373" t="str">
            <v>S</v>
          </cell>
          <cell r="D373" t="str">
            <v>F</v>
          </cell>
          <cell r="E373" t="str">
            <v>Mayaka - Mulanje Boundary</v>
          </cell>
          <cell r="F373" t="str">
            <v>UD/C</v>
          </cell>
          <cell r="G373">
            <v>1</v>
          </cell>
          <cell r="H373">
            <v>12</v>
          </cell>
          <cell r="I373" t="str">
            <v>FL</v>
          </cell>
          <cell r="J373" t="str">
            <v>ZOMBA</v>
          </cell>
          <cell r="K373">
            <v>9</v>
          </cell>
        </row>
        <row r="374">
          <cell r="A374" t="str">
            <v>RS 828</v>
          </cell>
          <cell r="B374">
            <v>650</v>
          </cell>
          <cell r="C374" t="str">
            <v>S</v>
          </cell>
          <cell r="D374" t="str">
            <v>F</v>
          </cell>
          <cell r="E374" t="str">
            <v>South West Singano - junction S144</v>
          </cell>
          <cell r="F374" t="str">
            <v>UD/D</v>
          </cell>
          <cell r="G374">
            <v>2</v>
          </cell>
          <cell r="H374">
            <v>12</v>
          </cell>
          <cell r="I374" t="str">
            <v>H</v>
          </cell>
          <cell r="J374" t="str">
            <v>PHALOMBE</v>
          </cell>
          <cell r="K374">
            <v>9</v>
          </cell>
        </row>
        <row r="375">
          <cell r="A375" t="str">
            <v>RS 829</v>
          </cell>
          <cell r="B375">
            <v>651</v>
          </cell>
          <cell r="C375" t="str">
            <v>S</v>
          </cell>
          <cell r="D375" t="str">
            <v>F</v>
          </cell>
          <cell r="E375" t="str">
            <v>South  Ngona - East S136</v>
          </cell>
          <cell r="F375" t="str">
            <v>UD/F</v>
          </cell>
          <cell r="G375">
            <v>3</v>
          </cell>
          <cell r="H375">
            <v>9</v>
          </cell>
          <cell r="I375" t="str">
            <v>H</v>
          </cell>
          <cell r="J375" t="str">
            <v>CHIKWAWA</v>
          </cell>
          <cell r="K375">
            <v>9</v>
          </cell>
        </row>
        <row r="376">
          <cell r="A376" t="str">
            <v>RS 830</v>
          </cell>
          <cell r="B376">
            <v>652</v>
          </cell>
          <cell r="C376" t="str">
            <v>S</v>
          </cell>
          <cell r="D376" t="str">
            <v>F</v>
          </cell>
          <cell r="E376" t="str">
            <v>North Gogomwa - junction T411</v>
          </cell>
          <cell r="F376" t="str">
            <v>UD/I</v>
          </cell>
          <cell r="G376">
            <v>4</v>
          </cell>
          <cell r="H376">
            <v>9</v>
          </cell>
          <cell r="I376" t="str">
            <v>H</v>
          </cell>
          <cell r="J376" t="str">
            <v>CHIRADZULU</v>
          </cell>
          <cell r="K376">
            <v>9</v>
          </cell>
        </row>
        <row r="377">
          <cell r="A377" t="str">
            <v>RS 831</v>
          </cell>
          <cell r="B377">
            <v>653</v>
          </cell>
          <cell r="C377" t="str">
            <v>S</v>
          </cell>
          <cell r="D377" t="str">
            <v>F</v>
          </cell>
          <cell r="E377" t="str">
            <v>Chirimba - mid junction between Chizolo and Limbe</v>
          </cell>
          <cell r="F377" t="str">
            <v>UD/I</v>
          </cell>
          <cell r="G377">
            <v>5</v>
          </cell>
          <cell r="H377">
            <v>7</v>
          </cell>
          <cell r="I377" t="str">
            <v>H</v>
          </cell>
          <cell r="J377" t="str">
            <v>BLANTYRE</v>
          </cell>
          <cell r="K377">
            <v>9</v>
          </cell>
        </row>
        <row r="378">
          <cell r="A378" t="str">
            <v>RS 521</v>
          </cell>
          <cell r="B378">
            <v>343</v>
          </cell>
          <cell r="C378" t="str">
            <v>N</v>
          </cell>
          <cell r="D378" t="str">
            <v>F</v>
          </cell>
          <cell r="E378" t="str">
            <v>Mdima - Mhlafuta</v>
          </cell>
          <cell r="F378" t="str">
            <v>UDX</v>
          </cell>
          <cell r="G378">
            <v>7</v>
          </cell>
          <cell r="H378">
            <v>4.4000000000000004</v>
          </cell>
          <cell r="I378" t="str">
            <v>FL</v>
          </cell>
          <cell r="J378" t="str">
            <v>MZIMBA</v>
          </cell>
          <cell r="K378">
            <v>4</v>
          </cell>
        </row>
        <row r="379">
          <cell r="A379" t="str">
            <v>RS 522</v>
          </cell>
          <cell r="B379">
            <v>344</v>
          </cell>
          <cell r="C379" t="str">
            <v>N</v>
          </cell>
          <cell r="D379" t="str">
            <v>F</v>
          </cell>
          <cell r="E379" t="str">
            <v>Malema - Kazguli village</v>
          </cell>
          <cell r="F379" t="str">
            <v>UDX</v>
          </cell>
          <cell r="G379">
            <v>8</v>
          </cell>
          <cell r="H379">
            <v>20.100000000000001</v>
          </cell>
          <cell r="I379" t="str">
            <v>R</v>
          </cell>
          <cell r="J379" t="str">
            <v>MZIMBA</v>
          </cell>
          <cell r="K379">
            <v>4</v>
          </cell>
        </row>
        <row r="380">
          <cell r="A380" t="str">
            <v>RS 523</v>
          </cell>
          <cell r="B380">
            <v>345</v>
          </cell>
          <cell r="C380" t="str">
            <v>N</v>
          </cell>
          <cell r="D380" t="str">
            <v>F</v>
          </cell>
          <cell r="E380" t="str">
            <v>Kasichi - Edingeni</v>
          </cell>
          <cell r="F380" t="str">
            <v>UDY</v>
          </cell>
          <cell r="G380">
            <v>11</v>
          </cell>
          <cell r="H380">
            <v>19.3</v>
          </cell>
          <cell r="I380" t="str">
            <v>FL</v>
          </cell>
          <cell r="J380" t="str">
            <v>MZIMBA</v>
          </cell>
          <cell r="K380">
            <v>4</v>
          </cell>
        </row>
        <row r="381">
          <cell r="A381" t="str">
            <v>RS 834</v>
          </cell>
          <cell r="B381">
            <v>656</v>
          </cell>
          <cell r="C381" t="str">
            <v>S</v>
          </cell>
          <cell r="D381" t="str">
            <v>F</v>
          </cell>
          <cell r="E381" t="str">
            <v>Mtengo Wambalame - Lunzu</v>
          </cell>
          <cell r="F381" t="str">
            <v>IB2</v>
          </cell>
          <cell r="G381">
            <v>1</v>
          </cell>
          <cell r="H381">
            <v>12</v>
          </cell>
          <cell r="I381" t="str">
            <v>R</v>
          </cell>
          <cell r="J381" t="str">
            <v>BLANTYRE</v>
          </cell>
          <cell r="K381">
            <v>9</v>
          </cell>
        </row>
        <row r="382">
          <cell r="A382" t="str">
            <v>RS 520</v>
          </cell>
          <cell r="B382">
            <v>342</v>
          </cell>
          <cell r="C382" t="str">
            <v>N</v>
          </cell>
          <cell r="D382" t="str">
            <v>F</v>
          </cell>
          <cell r="E382" t="str">
            <v>Katoto Admarc - Sibande - junction M1</v>
          </cell>
          <cell r="F382" t="str">
            <v>PR11</v>
          </cell>
          <cell r="G382">
            <v>1</v>
          </cell>
          <cell r="H382">
            <v>25.1</v>
          </cell>
          <cell r="I382" t="str">
            <v>R</v>
          </cell>
          <cell r="J382" t="str">
            <v>MZIMBA</v>
          </cell>
          <cell r="K382">
            <v>3</v>
          </cell>
        </row>
        <row r="383">
          <cell r="A383" t="str">
            <v>RS 671</v>
          </cell>
          <cell r="B383">
            <v>493</v>
          </cell>
          <cell r="C383" t="str">
            <v>C</v>
          </cell>
          <cell r="D383" t="str">
            <v>F</v>
          </cell>
          <cell r="E383" t="str">
            <v>North Ngodzi River - Lake Malawi</v>
          </cell>
          <cell r="F383" t="str">
            <v>PR58</v>
          </cell>
          <cell r="G383">
            <v>1</v>
          </cell>
          <cell r="H383">
            <v>8</v>
          </cell>
          <cell r="I383" t="str">
            <v>F</v>
          </cell>
          <cell r="J383" t="str">
            <v>SALIMA</v>
          </cell>
          <cell r="K383">
            <v>7</v>
          </cell>
        </row>
        <row r="384">
          <cell r="A384" t="str">
            <v>RS 672</v>
          </cell>
          <cell r="B384">
            <v>494</v>
          </cell>
          <cell r="C384" t="str">
            <v>C</v>
          </cell>
          <cell r="D384" t="str">
            <v>F</v>
          </cell>
          <cell r="E384" t="str">
            <v>junction T357 - West Chelani</v>
          </cell>
          <cell r="F384" t="str">
            <v>PR92</v>
          </cell>
          <cell r="G384">
            <v>1</v>
          </cell>
          <cell r="H384">
            <v>11.5</v>
          </cell>
          <cell r="I384" t="str">
            <v>F</v>
          </cell>
          <cell r="J384" t="str">
            <v>SALMA</v>
          </cell>
          <cell r="K384">
            <v>7</v>
          </cell>
        </row>
        <row r="385">
          <cell r="A385" t="str">
            <v>RS 672</v>
          </cell>
          <cell r="B385">
            <v>494</v>
          </cell>
          <cell r="C385" t="str">
            <v>C</v>
          </cell>
          <cell r="D385" t="str">
            <v>F</v>
          </cell>
          <cell r="E385" t="str">
            <v>junction T357 - West Chelani</v>
          </cell>
          <cell r="F385" t="str">
            <v>PR92</v>
          </cell>
          <cell r="G385">
            <v>1</v>
          </cell>
          <cell r="H385">
            <v>11.5</v>
          </cell>
          <cell r="I385" t="str">
            <v>F</v>
          </cell>
          <cell r="J385" t="str">
            <v>SALMA</v>
          </cell>
          <cell r="K385">
            <v>7</v>
          </cell>
        </row>
        <row r="386">
          <cell r="A386" t="str">
            <v>Count</v>
          </cell>
          <cell r="B386">
            <v>382</v>
          </cell>
          <cell r="C386">
            <v>0</v>
          </cell>
          <cell r="D386">
            <v>0</v>
          </cell>
          <cell r="E386">
            <v>0</v>
          </cell>
          <cell r="F386" t="str">
            <v>Total length</v>
          </cell>
          <cell r="G386">
            <v>0</v>
          </cell>
          <cell r="H386">
            <v>4489.2000000000016</v>
          </cell>
          <cell r="I386">
            <v>0</v>
          </cell>
          <cell r="J386" t="str">
            <v>km</v>
          </cell>
        </row>
      </sheetData>
      <sheetData sheetId="1" refreshError="1">
        <row r="1">
          <cell r="A1" t="str">
            <v>Table A5 - Feeder Road Sections</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Trrrain</v>
          </cell>
          <cell r="J2" t="str">
            <v>District</v>
          </cell>
          <cell r="K2" t="str">
            <v>Map sheet No.</v>
          </cell>
          <cell r="L2" t="str">
            <v>Comments</v>
          </cell>
        </row>
        <row r="3">
          <cell r="A3" t="str">
            <v>RS 317</v>
          </cell>
          <cell r="B3">
            <v>139</v>
          </cell>
          <cell r="C3" t="str">
            <v>S</v>
          </cell>
          <cell r="D3" t="str">
            <v>T</v>
          </cell>
          <cell r="E3" t="str">
            <v>Bangula - Tengani</v>
          </cell>
          <cell r="F3" t="str">
            <v>M01</v>
          </cell>
          <cell r="G3">
            <v>53</v>
          </cell>
          <cell r="H3">
            <v>21.6</v>
          </cell>
          <cell r="I3" t="str">
            <v>F</v>
          </cell>
          <cell r="J3" t="str">
            <v>NSANJE</v>
          </cell>
          <cell r="K3">
            <v>10</v>
          </cell>
          <cell r="L3" t="str">
            <v>Part of RS1</v>
          </cell>
        </row>
        <row r="4">
          <cell r="A4" t="str">
            <v>RS 318</v>
          </cell>
          <cell r="B4">
            <v>140</v>
          </cell>
          <cell r="C4" t="str">
            <v>S</v>
          </cell>
          <cell r="D4" t="str">
            <v>T</v>
          </cell>
          <cell r="E4" t="str">
            <v>Tengani - Chigumukire</v>
          </cell>
          <cell r="F4" t="str">
            <v>M01</v>
          </cell>
          <cell r="G4">
            <v>54</v>
          </cell>
          <cell r="H4">
            <v>11.2</v>
          </cell>
          <cell r="I4" t="str">
            <v>F</v>
          </cell>
          <cell r="J4" t="str">
            <v>NSANJE</v>
          </cell>
          <cell r="K4">
            <v>10</v>
          </cell>
          <cell r="L4" t="str">
            <v>Part of RS1</v>
          </cell>
        </row>
        <row r="5">
          <cell r="A5" t="str">
            <v>RS 320</v>
          </cell>
          <cell r="B5">
            <v>142</v>
          </cell>
          <cell r="C5" t="str">
            <v>S</v>
          </cell>
          <cell r="D5" t="str">
            <v>T</v>
          </cell>
          <cell r="E5" t="str">
            <v>Chigumukire - Lundu</v>
          </cell>
          <cell r="F5" t="str">
            <v>M01</v>
          </cell>
          <cell r="G5">
            <v>55</v>
          </cell>
          <cell r="H5">
            <v>14</v>
          </cell>
          <cell r="I5" t="str">
            <v>F</v>
          </cell>
          <cell r="J5" t="str">
            <v>NSANJE</v>
          </cell>
          <cell r="K5">
            <v>10</v>
          </cell>
        </row>
        <row r="6">
          <cell r="A6" t="str">
            <v>RS 314</v>
          </cell>
          <cell r="B6">
            <v>136</v>
          </cell>
          <cell r="C6" t="str">
            <v>S</v>
          </cell>
          <cell r="D6" t="str">
            <v>T</v>
          </cell>
          <cell r="E6" t="str">
            <v>Lundu - Nsanje Marka</v>
          </cell>
          <cell r="F6" t="str">
            <v>M01</v>
          </cell>
          <cell r="G6">
            <v>56</v>
          </cell>
          <cell r="H6">
            <v>28</v>
          </cell>
          <cell r="I6" t="str">
            <v>F</v>
          </cell>
          <cell r="J6" t="str">
            <v>NSANJE</v>
          </cell>
          <cell r="K6">
            <v>10</v>
          </cell>
        </row>
        <row r="7">
          <cell r="A7" t="str">
            <v>RS 327</v>
          </cell>
          <cell r="B7">
            <v>149</v>
          </cell>
          <cell r="C7" t="str">
            <v>S</v>
          </cell>
          <cell r="D7" t="str">
            <v>T</v>
          </cell>
          <cell r="E7" t="str">
            <v>Mbalula - Chowe</v>
          </cell>
          <cell r="F7" t="str">
            <v>M03</v>
          </cell>
          <cell r="G7">
            <v>16</v>
          </cell>
          <cell r="H7">
            <v>7.2</v>
          </cell>
          <cell r="I7" t="str">
            <v>H</v>
          </cell>
          <cell r="J7" t="str">
            <v>MANGOCHI</v>
          </cell>
          <cell r="K7">
            <v>8</v>
          </cell>
        </row>
        <row r="8">
          <cell r="A8" t="str">
            <v>RS 325</v>
          </cell>
          <cell r="B8">
            <v>147</v>
          </cell>
          <cell r="C8" t="str">
            <v>S</v>
          </cell>
          <cell r="D8" t="str">
            <v>T</v>
          </cell>
          <cell r="E8" t="str">
            <v>Matola - Idulusi</v>
          </cell>
          <cell r="F8" t="str">
            <v>M03</v>
          </cell>
          <cell r="G8">
            <v>18</v>
          </cell>
          <cell r="H8">
            <v>4.2</v>
          </cell>
          <cell r="I8" t="str">
            <v>H</v>
          </cell>
          <cell r="J8" t="str">
            <v>MANGOCHI</v>
          </cell>
          <cell r="K8">
            <v>8</v>
          </cell>
        </row>
        <row r="9">
          <cell r="A9" t="str">
            <v>RS 328</v>
          </cell>
          <cell r="B9">
            <v>150</v>
          </cell>
          <cell r="C9" t="str">
            <v>S</v>
          </cell>
          <cell r="D9" t="str">
            <v>T</v>
          </cell>
          <cell r="E9" t="str">
            <v>Idulusi - Namwera</v>
          </cell>
          <cell r="F9" t="str">
            <v>M03</v>
          </cell>
          <cell r="G9">
            <v>19</v>
          </cell>
          <cell r="H9">
            <v>12.7</v>
          </cell>
          <cell r="I9" t="str">
            <v>R</v>
          </cell>
          <cell r="J9" t="str">
            <v>MANGOCHI</v>
          </cell>
          <cell r="K9">
            <v>7</v>
          </cell>
        </row>
        <row r="10">
          <cell r="A10" t="str">
            <v>RS 323</v>
          </cell>
          <cell r="B10">
            <v>145</v>
          </cell>
          <cell r="C10" t="str">
            <v>S</v>
          </cell>
          <cell r="D10" t="str">
            <v>T</v>
          </cell>
          <cell r="E10" t="str">
            <v>Namwera - Chiponde</v>
          </cell>
          <cell r="F10" t="str">
            <v>M03</v>
          </cell>
          <cell r="G10">
            <v>20</v>
          </cell>
          <cell r="H10">
            <v>12.9</v>
          </cell>
          <cell r="I10" t="str">
            <v>R</v>
          </cell>
          <cell r="J10" t="str">
            <v>MANGOCHI</v>
          </cell>
          <cell r="K10">
            <v>7</v>
          </cell>
        </row>
        <row r="11">
          <cell r="A11" t="str">
            <v>RS 329</v>
          </cell>
          <cell r="B11">
            <v>151</v>
          </cell>
          <cell r="C11" t="str">
            <v>S</v>
          </cell>
          <cell r="D11" t="str">
            <v>T</v>
          </cell>
          <cell r="E11" t="str">
            <v>Mikolongwe - Losa</v>
          </cell>
          <cell r="F11" t="str">
            <v>M04</v>
          </cell>
          <cell r="G11">
            <v>3</v>
          </cell>
          <cell r="H11">
            <v>13.1</v>
          </cell>
          <cell r="I11" t="str">
            <v>R</v>
          </cell>
          <cell r="J11" t="str">
            <v>CHIRADZULU</v>
          </cell>
          <cell r="K11">
            <v>9</v>
          </cell>
        </row>
        <row r="12">
          <cell r="A12" t="str">
            <v>RS 758</v>
          </cell>
          <cell r="B12">
            <v>580</v>
          </cell>
          <cell r="C12" t="str">
            <v>S</v>
          </cell>
          <cell r="D12" t="str">
            <v>T</v>
          </cell>
          <cell r="E12" t="str">
            <v>Losa - Thuchila River Bridge</v>
          </cell>
          <cell r="F12" t="str">
            <v>M04</v>
          </cell>
          <cell r="G12">
            <v>4</v>
          </cell>
          <cell r="H12">
            <v>8.6999999999999993</v>
          </cell>
          <cell r="I12" t="str">
            <v>F</v>
          </cell>
          <cell r="J12" t="str">
            <v>MULANJE</v>
          </cell>
          <cell r="K12">
            <v>9</v>
          </cell>
          <cell r="L12" t="str">
            <v>Changed designation from T413  to M04</v>
          </cell>
        </row>
        <row r="13">
          <cell r="A13" t="str">
            <v>RS 838</v>
          </cell>
          <cell r="B13" t="str">
            <v>n.a.</v>
          </cell>
          <cell r="C13" t="str">
            <v>S</v>
          </cell>
          <cell r="D13" t="str">
            <v>T</v>
          </cell>
          <cell r="E13" t="str">
            <v>Thuchila River Bridge - Luwanje T.C.</v>
          </cell>
          <cell r="F13" t="str">
            <v>M04</v>
          </cell>
          <cell r="G13">
            <v>5</v>
          </cell>
          <cell r="H13">
            <v>6.9</v>
          </cell>
          <cell r="I13" t="str">
            <v>R</v>
          </cell>
          <cell r="J13" t="str">
            <v>MULANJE</v>
          </cell>
          <cell r="K13">
            <v>9</v>
          </cell>
          <cell r="L13" t="str">
            <v xml:space="preserve">New section part of RS 330 </v>
          </cell>
        </row>
        <row r="14">
          <cell r="A14" t="str">
            <v>RS 215</v>
          </cell>
          <cell r="B14">
            <v>37</v>
          </cell>
          <cell r="C14" t="str">
            <v>C</v>
          </cell>
          <cell r="D14" t="str">
            <v>T</v>
          </cell>
          <cell r="E14" t="str">
            <v>Zowonela - Mbobo</v>
          </cell>
          <cell r="F14" t="str">
            <v>M07</v>
          </cell>
          <cell r="G14">
            <v>1</v>
          </cell>
          <cell r="H14">
            <v>12.2</v>
          </cell>
          <cell r="I14" t="str">
            <v>L</v>
          </cell>
          <cell r="J14" t="str">
            <v>NTCHISI</v>
          </cell>
          <cell r="K14">
            <v>5</v>
          </cell>
        </row>
        <row r="15">
          <cell r="A15" t="str">
            <v>RS 209</v>
          </cell>
          <cell r="B15">
            <v>31</v>
          </cell>
          <cell r="C15" t="str">
            <v>C</v>
          </cell>
          <cell r="D15" t="str">
            <v>T</v>
          </cell>
          <cell r="E15" t="str">
            <v>Mpala T.C. - Zowonela</v>
          </cell>
          <cell r="F15" t="str">
            <v>M07</v>
          </cell>
          <cell r="G15">
            <v>2</v>
          </cell>
          <cell r="H15">
            <v>9.8000000000000007</v>
          </cell>
          <cell r="I15" t="str">
            <v>R</v>
          </cell>
          <cell r="J15" t="str">
            <v>NTCHISI</v>
          </cell>
          <cell r="K15">
            <v>5</v>
          </cell>
        </row>
        <row r="16">
          <cell r="A16" t="str">
            <v>RS 214</v>
          </cell>
          <cell r="B16">
            <v>36</v>
          </cell>
          <cell r="C16" t="str">
            <v>C</v>
          </cell>
          <cell r="D16" t="str">
            <v>T</v>
          </cell>
          <cell r="E16" t="str">
            <v>Mpala T.C. - Ntchisi</v>
          </cell>
          <cell r="F16" t="str">
            <v>M07</v>
          </cell>
          <cell r="G16">
            <v>3</v>
          </cell>
          <cell r="H16">
            <v>12.9</v>
          </cell>
          <cell r="I16" t="str">
            <v>R</v>
          </cell>
          <cell r="J16" t="str">
            <v>NTCHISI</v>
          </cell>
          <cell r="K16">
            <v>5</v>
          </cell>
        </row>
        <row r="17">
          <cell r="A17" t="str">
            <v>RS 208</v>
          </cell>
          <cell r="B17">
            <v>30</v>
          </cell>
          <cell r="C17" t="str">
            <v>C</v>
          </cell>
          <cell r="D17" t="str">
            <v>T</v>
          </cell>
          <cell r="E17" t="str">
            <v>Nchisi - Km17.45</v>
          </cell>
          <cell r="F17" t="str">
            <v>M07</v>
          </cell>
          <cell r="G17">
            <v>4</v>
          </cell>
          <cell r="H17">
            <v>1.6</v>
          </cell>
          <cell r="I17" t="str">
            <v>R</v>
          </cell>
          <cell r="J17" t="str">
            <v>NTCHISI</v>
          </cell>
          <cell r="K17">
            <v>5</v>
          </cell>
        </row>
        <row r="18">
          <cell r="A18" t="str">
            <v>RS 211</v>
          </cell>
          <cell r="B18">
            <v>33</v>
          </cell>
          <cell r="C18" t="str">
            <v>C</v>
          </cell>
          <cell r="D18" t="str">
            <v>T</v>
          </cell>
          <cell r="E18" t="str">
            <v>Km17.45 - Mbonekela</v>
          </cell>
          <cell r="F18" t="str">
            <v>M07</v>
          </cell>
          <cell r="G18">
            <v>5</v>
          </cell>
          <cell r="H18">
            <v>17.399999999999999</v>
          </cell>
          <cell r="I18" t="str">
            <v>R</v>
          </cell>
          <cell r="J18" t="str">
            <v>NTCHISI</v>
          </cell>
          <cell r="K18">
            <v>5</v>
          </cell>
        </row>
        <row r="19">
          <cell r="A19" t="str">
            <v>RS 212</v>
          </cell>
          <cell r="B19">
            <v>34</v>
          </cell>
          <cell r="C19" t="str">
            <v>C</v>
          </cell>
          <cell r="D19" t="str">
            <v>T</v>
          </cell>
          <cell r="E19" t="str">
            <v>Mwangala - Dzaleka</v>
          </cell>
          <cell r="F19" t="str">
            <v>M07</v>
          </cell>
          <cell r="G19">
            <v>6</v>
          </cell>
          <cell r="H19">
            <v>25.4</v>
          </cell>
          <cell r="I19" t="str">
            <v>R</v>
          </cell>
          <cell r="J19" t="str">
            <v>DOWA</v>
          </cell>
          <cell r="K19" t="str">
            <v>5,6</v>
          </cell>
        </row>
        <row r="20">
          <cell r="A20" t="str">
            <v>RS 210</v>
          </cell>
          <cell r="B20">
            <v>32</v>
          </cell>
          <cell r="C20" t="str">
            <v>C</v>
          </cell>
          <cell r="D20" t="str">
            <v>T</v>
          </cell>
          <cell r="E20" t="str">
            <v>Dzaleka - Zidunge</v>
          </cell>
          <cell r="F20" t="str">
            <v>M07</v>
          </cell>
          <cell r="G20">
            <v>7</v>
          </cell>
          <cell r="H20">
            <v>5.2</v>
          </cell>
          <cell r="I20" t="str">
            <v>R</v>
          </cell>
          <cell r="J20" t="str">
            <v>DOWA</v>
          </cell>
          <cell r="K20">
            <v>5</v>
          </cell>
        </row>
        <row r="21">
          <cell r="A21" t="str">
            <v>RS 213</v>
          </cell>
          <cell r="B21">
            <v>35</v>
          </cell>
          <cell r="C21" t="str">
            <v>C</v>
          </cell>
          <cell r="D21" t="str">
            <v>T</v>
          </cell>
          <cell r="E21" t="str">
            <v>Zidunge - Othambwe</v>
          </cell>
          <cell r="F21" t="str">
            <v>M07</v>
          </cell>
          <cell r="G21">
            <v>8</v>
          </cell>
          <cell r="H21">
            <v>7.9</v>
          </cell>
          <cell r="I21" t="str">
            <v>F</v>
          </cell>
          <cell r="J21" t="str">
            <v>DOWA</v>
          </cell>
          <cell r="K21">
            <v>6</v>
          </cell>
        </row>
        <row r="22">
          <cell r="A22" t="str">
            <v>RS 847</v>
          </cell>
          <cell r="B22" t="str">
            <v>n.a.</v>
          </cell>
          <cell r="C22" t="str">
            <v>N</v>
          </cell>
          <cell r="D22" t="str">
            <v>T</v>
          </cell>
          <cell r="E22" t="str">
            <v>Mkoma (Tanzania border) - Chitipa</v>
          </cell>
          <cell r="F22" t="str">
            <v>M09</v>
          </cell>
          <cell r="G22">
            <v>1</v>
          </cell>
          <cell r="H22">
            <v>44.5</v>
          </cell>
          <cell r="I22" t="str">
            <v>R</v>
          </cell>
          <cell r="J22" t="str">
            <v>CHITIPA</v>
          </cell>
          <cell r="K22">
            <v>1</v>
          </cell>
          <cell r="L22" t="str">
            <v>New section part of origional RS 179</v>
          </cell>
        </row>
        <row r="23">
          <cell r="A23" t="str">
            <v>RS 848</v>
          </cell>
          <cell r="B23" t="str">
            <v>n.a.</v>
          </cell>
          <cell r="C23" t="str">
            <v>N</v>
          </cell>
          <cell r="D23" t="str">
            <v>T</v>
          </cell>
          <cell r="E23" t="str">
            <v>Chitipa - Chelinda T/off</v>
          </cell>
          <cell r="F23" t="str">
            <v>M09</v>
          </cell>
          <cell r="G23">
            <v>2</v>
          </cell>
          <cell r="H23">
            <v>166.8</v>
          </cell>
          <cell r="I23" t="str">
            <v>R</v>
          </cell>
          <cell r="J23" t="str">
            <v>CHITIPA</v>
          </cell>
          <cell r="K23">
            <v>1</v>
          </cell>
          <cell r="L23" t="str">
            <v>New section part of origional RS 179</v>
          </cell>
        </row>
        <row r="24">
          <cell r="A24" t="str">
            <v>RS 181</v>
          </cell>
          <cell r="B24">
            <v>3</v>
          </cell>
          <cell r="C24" t="str">
            <v>N</v>
          </cell>
          <cell r="D24" t="str">
            <v>T</v>
          </cell>
          <cell r="E24" t="str">
            <v>Chelinda T/off - Chitanga</v>
          </cell>
          <cell r="F24" t="str">
            <v>M09</v>
          </cell>
          <cell r="G24">
            <v>3</v>
          </cell>
          <cell r="H24">
            <v>62.8</v>
          </cell>
          <cell r="I24" t="str">
            <v>R</v>
          </cell>
          <cell r="J24" t="str">
            <v>RUMPHI</v>
          </cell>
          <cell r="K24" t="str">
            <v>2,3</v>
          </cell>
          <cell r="L24" t="str">
            <v>End point altered from Mphangara Stream to Chatanga</v>
          </cell>
        </row>
        <row r="25">
          <cell r="A25" t="str">
            <v>RS 182</v>
          </cell>
          <cell r="B25">
            <v>4</v>
          </cell>
          <cell r="C25" t="str">
            <v>N</v>
          </cell>
          <cell r="D25" t="str">
            <v>T</v>
          </cell>
          <cell r="E25" t="str">
            <v>Mphangara Stream-Bow-Emcisweni-Kamchocho-Chitapa</v>
          </cell>
          <cell r="F25" t="str">
            <v>M09</v>
          </cell>
          <cell r="G25">
            <v>4</v>
          </cell>
          <cell r="H25">
            <v>95</v>
          </cell>
          <cell r="I25" t="str">
            <v>R</v>
          </cell>
          <cell r="J25" t="str">
            <v>MZIMBA</v>
          </cell>
          <cell r="K25" t="str">
            <v>3,4</v>
          </cell>
        </row>
        <row r="26">
          <cell r="A26" t="str">
            <v>RS 180</v>
          </cell>
          <cell r="B26">
            <v>2</v>
          </cell>
          <cell r="C26" t="str">
            <v>N</v>
          </cell>
          <cell r="D26" t="str">
            <v>T</v>
          </cell>
          <cell r="E26" t="str">
            <v>Chitapa - Majighasawa</v>
          </cell>
          <cell r="F26" t="str">
            <v>M09</v>
          </cell>
          <cell r="G26">
            <v>5</v>
          </cell>
          <cell r="H26">
            <v>31.8</v>
          </cell>
          <cell r="I26" t="str">
            <v>R</v>
          </cell>
          <cell r="J26" t="str">
            <v>MZIMBA</v>
          </cell>
          <cell r="K26" t="str">
            <v>3,4</v>
          </cell>
        </row>
        <row r="27">
          <cell r="A27" t="str">
            <v>RS 849</v>
          </cell>
          <cell r="B27" t="str">
            <v>n.a.</v>
          </cell>
          <cell r="C27" t="str">
            <v>N</v>
          </cell>
          <cell r="D27" t="str">
            <v>T</v>
          </cell>
          <cell r="E27" t="str">
            <v>Chitanga - Mphangara Stream</v>
          </cell>
          <cell r="F27" t="str">
            <v>M09</v>
          </cell>
          <cell r="G27">
            <v>6</v>
          </cell>
          <cell r="H27">
            <v>21.2</v>
          </cell>
          <cell r="I27">
            <v>3</v>
          </cell>
          <cell r="J27" t="str">
            <v>MZIMBA</v>
          </cell>
          <cell r="K27">
            <v>3</v>
          </cell>
          <cell r="L27" t="str">
            <v>New section part of origional RS 181</v>
          </cell>
        </row>
        <row r="28">
          <cell r="A28" t="str">
            <v>RS 183</v>
          </cell>
          <cell r="B28">
            <v>5</v>
          </cell>
          <cell r="C28" t="str">
            <v>N</v>
          </cell>
          <cell r="D28" t="str">
            <v>T</v>
          </cell>
          <cell r="E28" t="str">
            <v>Chiweta - Malongowe River</v>
          </cell>
          <cell r="F28" t="str">
            <v>M11</v>
          </cell>
          <cell r="G28">
            <v>1</v>
          </cell>
          <cell r="H28">
            <v>33.200000000000003</v>
          </cell>
          <cell r="I28" t="str">
            <v>R</v>
          </cell>
          <cell r="J28" t="str">
            <v>RUMPHI</v>
          </cell>
          <cell r="K28" t="str">
            <v>2,3</v>
          </cell>
        </row>
        <row r="29">
          <cell r="A29" t="str">
            <v>RS 184</v>
          </cell>
          <cell r="B29">
            <v>6</v>
          </cell>
          <cell r="C29" t="str">
            <v>N</v>
          </cell>
          <cell r="D29" t="str">
            <v>T</v>
          </cell>
          <cell r="E29" t="str">
            <v>Malongowe River - Usisya - Timbiri</v>
          </cell>
          <cell r="F29" t="str">
            <v>M11</v>
          </cell>
          <cell r="G29">
            <v>2</v>
          </cell>
          <cell r="H29">
            <v>63</v>
          </cell>
          <cell r="I29" t="str">
            <v>R</v>
          </cell>
          <cell r="J29" t="str">
            <v>MZIMBA</v>
          </cell>
          <cell r="K29">
            <v>3</v>
          </cell>
        </row>
        <row r="30">
          <cell r="A30" t="str">
            <v>RS 220</v>
          </cell>
          <cell r="B30">
            <v>42</v>
          </cell>
          <cell r="C30" t="str">
            <v>C</v>
          </cell>
          <cell r="D30" t="str">
            <v>T</v>
          </cell>
          <cell r="E30" t="str">
            <v>Dzaleka - Dowa</v>
          </cell>
          <cell r="F30" t="str">
            <v>M16</v>
          </cell>
          <cell r="G30">
            <v>1</v>
          </cell>
          <cell r="H30">
            <v>7.4</v>
          </cell>
          <cell r="I30" t="str">
            <v>R</v>
          </cell>
          <cell r="J30" t="str">
            <v>DOWA</v>
          </cell>
          <cell r="K30">
            <v>6</v>
          </cell>
        </row>
        <row r="31">
          <cell r="A31" t="str">
            <v>RS 219</v>
          </cell>
          <cell r="B31">
            <v>41</v>
          </cell>
          <cell r="C31" t="str">
            <v>C</v>
          </cell>
          <cell r="D31" t="str">
            <v>T</v>
          </cell>
          <cell r="E31" t="str">
            <v>Dowa - Chezi</v>
          </cell>
          <cell r="F31" t="str">
            <v>M16</v>
          </cell>
          <cell r="G31">
            <v>2</v>
          </cell>
          <cell r="H31">
            <v>16.600000000000001</v>
          </cell>
          <cell r="I31" t="str">
            <v>H</v>
          </cell>
          <cell r="J31" t="str">
            <v>DOWA</v>
          </cell>
          <cell r="K31">
            <v>6</v>
          </cell>
        </row>
        <row r="32">
          <cell r="A32" t="str">
            <v>RS 049</v>
          </cell>
          <cell r="B32">
            <v>49</v>
          </cell>
          <cell r="C32" t="str">
            <v>C</v>
          </cell>
          <cell r="D32" t="str">
            <v>T</v>
          </cell>
          <cell r="E32" t="str">
            <v>Nkhota-kota - Malenga</v>
          </cell>
          <cell r="F32" t="str">
            <v>M18</v>
          </cell>
          <cell r="G32">
            <v>1</v>
          </cell>
          <cell r="H32">
            <v>5.6</v>
          </cell>
          <cell r="I32" t="str">
            <v>F</v>
          </cell>
          <cell r="J32" t="str">
            <v>NKHOTA KOTA</v>
          </cell>
          <cell r="K32">
            <v>5</v>
          </cell>
          <cell r="L32" t="str">
            <v>Changed designation from M5 to M18</v>
          </cell>
        </row>
        <row r="33">
          <cell r="A33" t="str">
            <v>RS 224</v>
          </cell>
          <cell r="B33">
            <v>46</v>
          </cell>
          <cell r="C33" t="str">
            <v>C</v>
          </cell>
          <cell r="D33" t="str">
            <v>T</v>
          </cell>
          <cell r="E33" t="str">
            <v>Malenga - Nkhotakota Game Reserve</v>
          </cell>
          <cell r="F33" t="str">
            <v>M18</v>
          </cell>
          <cell r="G33">
            <v>2</v>
          </cell>
          <cell r="H33">
            <v>16.100000000000001</v>
          </cell>
          <cell r="I33" t="str">
            <v>F</v>
          </cell>
          <cell r="J33" t="str">
            <v>NKHOTA KOTA</v>
          </cell>
          <cell r="K33">
            <v>5</v>
          </cell>
        </row>
        <row r="34">
          <cell r="A34" t="str">
            <v>RS 222</v>
          </cell>
          <cell r="B34">
            <v>44</v>
          </cell>
          <cell r="C34" t="str">
            <v>C</v>
          </cell>
          <cell r="D34" t="str">
            <v>T</v>
          </cell>
          <cell r="E34" t="str">
            <v>Nkhotakota Game Reserve - Mbobo</v>
          </cell>
          <cell r="F34" t="str">
            <v>M18</v>
          </cell>
          <cell r="G34">
            <v>3</v>
          </cell>
          <cell r="H34">
            <v>32.6</v>
          </cell>
          <cell r="I34" t="str">
            <v>R</v>
          </cell>
          <cell r="J34" t="str">
            <v>NKHOTA KOTA &amp; NTCHISI</v>
          </cell>
          <cell r="K34">
            <v>5</v>
          </cell>
        </row>
        <row r="35">
          <cell r="A35" t="str">
            <v>RS 223</v>
          </cell>
          <cell r="B35">
            <v>45</v>
          </cell>
          <cell r="C35" t="str">
            <v>C</v>
          </cell>
          <cell r="D35" t="str">
            <v>T</v>
          </cell>
          <cell r="E35" t="str">
            <v>Mbobo - Malomo T.C.</v>
          </cell>
          <cell r="F35" t="str">
            <v>M18</v>
          </cell>
          <cell r="G35">
            <v>4</v>
          </cell>
          <cell r="H35">
            <v>18.100000000000001</v>
          </cell>
          <cell r="I35" t="str">
            <v>R</v>
          </cell>
          <cell r="J35" t="str">
            <v>NTCHISI</v>
          </cell>
          <cell r="K35">
            <v>5</v>
          </cell>
        </row>
        <row r="36">
          <cell r="A36" t="str">
            <v>RS 837</v>
          </cell>
          <cell r="B36" t="str">
            <v>n.a.</v>
          </cell>
          <cell r="C36" t="str">
            <v>C</v>
          </cell>
          <cell r="D36" t="str">
            <v>T</v>
          </cell>
          <cell r="E36" t="str">
            <v>Malomo T.C. - Chima</v>
          </cell>
          <cell r="F36" t="str">
            <v>M18</v>
          </cell>
          <cell r="G36">
            <v>5</v>
          </cell>
          <cell r="H36">
            <v>14.4</v>
          </cell>
          <cell r="I36" t="str">
            <v>R</v>
          </cell>
          <cell r="J36" t="str">
            <v>LILONGWE</v>
          </cell>
          <cell r="K36">
            <v>6</v>
          </cell>
          <cell r="L36" t="str">
            <v>New section part of RS 225</v>
          </cell>
        </row>
        <row r="37">
          <cell r="A37" t="str">
            <v>RS 259</v>
          </cell>
          <cell r="B37">
            <v>81</v>
          </cell>
          <cell r="C37" t="str">
            <v>C</v>
          </cell>
          <cell r="D37" t="str">
            <v>T</v>
          </cell>
          <cell r="E37" t="str">
            <v>Chima - Chilowamatambe</v>
          </cell>
          <cell r="F37" t="str">
            <v>M18</v>
          </cell>
          <cell r="G37">
            <v>6</v>
          </cell>
          <cell r="H37">
            <v>14.9</v>
          </cell>
          <cell r="I37" t="str">
            <v>F</v>
          </cell>
          <cell r="J37" t="str">
            <v>KASUNGU</v>
          </cell>
          <cell r="K37">
            <v>5</v>
          </cell>
          <cell r="L37" t="str">
            <v>Changed designation from S120 to M18. Now by-passed.</v>
          </cell>
        </row>
        <row r="38">
          <cell r="A38" t="str">
            <v>RS 261</v>
          </cell>
          <cell r="B38">
            <v>83</v>
          </cell>
          <cell r="C38" t="str">
            <v>C</v>
          </cell>
          <cell r="D38" t="str">
            <v>T</v>
          </cell>
          <cell r="E38" t="str">
            <v>Chilowamatambe - Chiwengo</v>
          </cell>
          <cell r="F38" t="str">
            <v>M18</v>
          </cell>
          <cell r="G38">
            <v>7</v>
          </cell>
          <cell r="H38">
            <v>15.9</v>
          </cell>
          <cell r="I38" t="str">
            <v>F</v>
          </cell>
          <cell r="J38" t="str">
            <v>KASUNGU</v>
          </cell>
          <cell r="K38">
            <v>5</v>
          </cell>
          <cell r="L38" t="str">
            <v>Changed designation from S120 to M18. Now by-passed.</v>
          </cell>
        </row>
        <row r="39">
          <cell r="A39" t="str">
            <v>RS 185</v>
          </cell>
          <cell r="B39">
            <v>7</v>
          </cell>
          <cell r="C39" t="str">
            <v>N</v>
          </cell>
          <cell r="D39" t="str">
            <v>T</v>
          </cell>
          <cell r="E39" t="str">
            <v>Luwawa (junction M1) - Mqocha - Jenda (junction S112)</v>
          </cell>
          <cell r="F39" t="str">
            <v>M20</v>
          </cell>
          <cell r="G39">
            <v>1</v>
          </cell>
          <cell r="H39">
            <v>78.5</v>
          </cell>
          <cell r="I39" t="str">
            <v>F</v>
          </cell>
          <cell r="J39" t="str">
            <v>MZIMBA</v>
          </cell>
          <cell r="K39">
            <v>4</v>
          </cell>
          <cell r="L39" t="str">
            <v>Contains road designated T322 (on 1:250,000 series map)</v>
          </cell>
        </row>
        <row r="40">
          <cell r="A40" t="str">
            <v>RS 186</v>
          </cell>
          <cell r="B40">
            <v>8</v>
          </cell>
          <cell r="C40" t="str">
            <v>N</v>
          </cell>
          <cell r="D40" t="str">
            <v>T</v>
          </cell>
          <cell r="E40" t="str">
            <v>Mzimba - Mtangatanga</v>
          </cell>
          <cell r="F40" t="str">
            <v>M22</v>
          </cell>
          <cell r="G40">
            <v>1</v>
          </cell>
          <cell r="H40">
            <v>24</v>
          </cell>
          <cell r="I40" t="str">
            <v>R</v>
          </cell>
          <cell r="J40" t="str">
            <v>MZIMBA</v>
          </cell>
          <cell r="K40">
            <v>4</v>
          </cell>
        </row>
        <row r="41">
          <cell r="A41" t="str">
            <v>RS 187</v>
          </cell>
          <cell r="B41">
            <v>9</v>
          </cell>
          <cell r="C41" t="str">
            <v>N</v>
          </cell>
          <cell r="D41" t="str">
            <v>T</v>
          </cell>
          <cell r="E41" t="str">
            <v>Rumphi - Bolero - Chitanga</v>
          </cell>
          <cell r="F41" t="str">
            <v>M24</v>
          </cell>
          <cell r="G41">
            <v>3</v>
          </cell>
          <cell r="H41">
            <v>37.799999999999997</v>
          </cell>
          <cell r="I41" t="str">
            <v>F</v>
          </cell>
          <cell r="J41" t="str">
            <v>RUMPHI</v>
          </cell>
          <cell r="K41">
            <v>3</v>
          </cell>
          <cell r="L41" t="str">
            <v>Section start changed to Rumphi</v>
          </cell>
        </row>
        <row r="42">
          <cell r="A42" t="str">
            <v>RS 189</v>
          </cell>
          <cell r="B42">
            <v>11</v>
          </cell>
          <cell r="C42" t="str">
            <v>N</v>
          </cell>
          <cell r="D42" t="str">
            <v>T</v>
          </cell>
          <cell r="E42" t="str">
            <v>Chitipa-Lufira River</v>
          </cell>
          <cell r="F42" t="str">
            <v>M26</v>
          </cell>
          <cell r="G42">
            <v>1</v>
          </cell>
          <cell r="H42">
            <v>43</v>
          </cell>
          <cell r="I42" t="str">
            <v>F</v>
          </cell>
          <cell r="J42" t="str">
            <v>CHITIPA</v>
          </cell>
          <cell r="K42">
            <v>1</v>
          </cell>
        </row>
        <row r="43">
          <cell r="A43" t="str">
            <v>RS 188</v>
          </cell>
          <cell r="B43">
            <v>10</v>
          </cell>
          <cell r="C43" t="str">
            <v>N</v>
          </cell>
          <cell r="D43" t="str">
            <v>T</v>
          </cell>
          <cell r="E43" t="str">
            <v>Lufira river-Karonga</v>
          </cell>
          <cell r="F43" t="str">
            <v>M26</v>
          </cell>
          <cell r="G43">
            <v>2</v>
          </cell>
          <cell r="H43">
            <v>43</v>
          </cell>
          <cell r="I43" t="str">
            <v>F&amp;H</v>
          </cell>
          <cell r="J43" t="str">
            <v>CHITIPA &amp; KARONGA</v>
          </cell>
          <cell r="K43" t="str">
            <v>1,2</v>
          </cell>
        </row>
        <row r="44">
          <cell r="A44" t="str">
            <v>RS 190</v>
          </cell>
          <cell r="B44">
            <v>12</v>
          </cell>
          <cell r="C44" t="str">
            <v>N</v>
          </cell>
          <cell r="D44" t="str">
            <v>T</v>
          </cell>
          <cell r="E44" t="str">
            <v>Chisenga - Chisenga customs</v>
          </cell>
          <cell r="F44" t="str">
            <v>S085</v>
          </cell>
          <cell r="G44">
            <v>1</v>
          </cell>
          <cell r="H44">
            <v>12.6</v>
          </cell>
          <cell r="I44" t="str">
            <v>F</v>
          </cell>
          <cell r="J44" t="str">
            <v>CHITIPA</v>
          </cell>
          <cell r="K44">
            <v>2</v>
          </cell>
        </row>
        <row r="45">
          <cell r="A45" t="str">
            <v>RS 192</v>
          </cell>
          <cell r="B45">
            <v>14</v>
          </cell>
          <cell r="C45" t="str">
            <v>N</v>
          </cell>
          <cell r="D45" t="str">
            <v>T</v>
          </cell>
          <cell r="E45" t="str">
            <v>Chendo - Mwakaromba</v>
          </cell>
          <cell r="F45" t="str">
            <v>S100</v>
          </cell>
          <cell r="G45">
            <v>2</v>
          </cell>
          <cell r="H45">
            <v>178.5</v>
          </cell>
          <cell r="I45" t="str">
            <v>F&amp;H</v>
          </cell>
          <cell r="J45" t="str">
            <v>CHITIPA &amp; KARONGA</v>
          </cell>
          <cell r="K45">
            <v>1</v>
          </cell>
        </row>
        <row r="46">
          <cell r="A46" t="str">
            <v>RS 193</v>
          </cell>
          <cell r="B46">
            <v>15</v>
          </cell>
          <cell r="C46" t="str">
            <v>N</v>
          </cell>
          <cell r="D46" t="str">
            <v>T</v>
          </cell>
          <cell r="E46" t="str">
            <v>Kapirinkhonde - Uledi</v>
          </cell>
          <cell r="F46" t="str">
            <v>S101</v>
          </cell>
          <cell r="G46">
            <v>1</v>
          </cell>
          <cell r="H46">
            <v>33.200000000000003</v>
          </cell>
          <cell r="I46" t="str">
            <v>R</v>
          </cell>
          <cell r="J46" t="str">
            <v>CHITIPA &amp; KARONGA</v>
          </cell>
          <cell r="K46">
            <v>2</v>
          </cell>
        </row>
        <row r="47">
          <cell r="A47" t="str">
            <v>RS 191</v>
          </cell>
          <cell r="B47">
            <v>13</v>
          </cell>
          <cell r="C47" t="str">
            <v>N</v>
          </cell>
          <cell r="D47" t="str">
            <v>T</v>
          </cell>
          <cell r="E47" t="str">
            <v>Uledi - Mpata</v>
          </cell>
          <cell r="F47" t="str">
            <v>S101</v>
          </cell>
          <cell r="G47">
            <v>2</v>
          </cell>
          <cell r="H47">
            <v>28</v>
          </cell>
          <cell r="I47" t="str">
            <v>H</v>
          </cell>
          <cell r="J47" t="str">
            <v>KARONGA</v>
          </cell>
          <cell r="K47">
            <v>2</v>
          </cell>
          <cell r="L47" t="str">
            <v>Changed designation from S100 to S101</v>
          </cell>
        </row>
        <row r="48">
          <cell r="A48" t="str">
            <v>RS 195</v>
          </cell>
          <cell r="B48">
            <v>17</v>
          </cell>
          <cell r="C48" t="str">
            <v>N</v>
          </cell>
          <cell r="D48" t="str">
            <v>T</v>
          </cell>
          <cell r="E48" t="str">
            <v>Gamba T/off - Hananiya - Livingstonia (junction M1)</v>
          </cell>
          <cell r="F48" t="str">
            <v>S103</v>
          </cell>
          <cell r="G48">
            <v>1</v>
          </cell>
          <cell r="H48">
            <v>58.1</v>
          </cell>
          <cell r="I48" t="str">
            <v>H</v>
          </cell>
          <cell r="J48" t="str">
            <v>RUMPHI</v>
          </cell>
          <cell r="K48">
            <v>2</v>
          </cell>
        </row>
        <row r="49">
          <cell r="A49" t="str">
            <v>RS 196</v>
          </cell>
          <cell r="B49">
            <v>18</v>
          </cell>
          <cell r="C49" t="str">
            <v>N</v>
          </cell>
          <cell r="D49" t="str">
            <v>T</v>
          </cell>
          <cell r="E49" t="str">
            <v>Hewe - Makonyola</v>
          </cell>
          <cell r="F49" t="str">
            <v>S104</v>
          </cell>
          <cell r="G49">
            <v>1</v>
          </cell>
          <cell r="H49">
            <v>12.8</v>
          </cell>
          <cell r="I49" t="str">
            <v>R</v>
          </cell>
          <cell r="J49" t="str">
            <v>RUMPHI</v>
          </cell>
          <cell r="K49" t="str">
            <v>2,3</v>
          </cell>
        </row>
        <row r="50">
          <cell r="A50" t="str">
            <v>RS 197</v>
          </cell>
          <cell r="B50">
            <v>19</v>
          </cell>
          <cell r="C50" t="str">
            <v>N</v>
          </cell>
          <cell r="D50" t="str">
            <v>T</v>
          </cell>
          <cell r="E50" t="str">
            <v>Chanyama - Mbalachanda - Munyanja - Kazuni</v>
          </cell>
          <cell r="F50" t="str">
            <v>S105</v>
          </cell>
          <cell r="G50">
            <v>1</v>
          </cell>
          <cell r="H50">
            <v>75</v>
          </cell>
          <cell r="I50" t="str">
            <v>F</v>
          </cell>
          <cell r="J50" t="str">
            <v>MZIMBA</v>
          </cell>
          <cell r="K50">
            <v>3</v>
          </cell>
        </row>
        <row r="51">
          <cell r="A51" t="str">
            <v>RS 198</v>
          </cell>
          <cell r="B51">
            <v>20</v>
          </cell>
          <cell r="C51" t="str">
            <v>N</v>
          </cell>
          <cell r="D51" t="str">
            <v>T</v>
          </cell>
          <cell r="E51" t="str">
            <v>Agripa Jere - Euthini - Mtantha</v>
          </cell>
          <cell r="F51" t="str">
            <v>S106</v>
          </cell>
          <cell r="G51">
            <v>1</v>
          </cell>
          <cell r="H51">
            <v>33.1</v>
          </cell>
          <cell r="I51" t="str">
            <v>F</v>
          </cell>
          <cell r="J51" t="str">
            <v>MZIMBA</v>
          </cell>
          <cell r="K51">
            <v>3</v>
          </cell>
        </row>
        <row r="52">
          <cell r="A52" t="str">
            <v>RS 199</v>
          </cell>
          <cell r="B52">
            <v>21</v>
          </cell>
          <cell r="C52" t="str">
            <v>N</v>
          </cell>
          <cell r="D52" t="str">
            <v>T</v>
          </cell>
          <cell r="E52" t="str">
            <v>Ekwendeni - Kafukule - Eswazini - junction M22</v>
          </cell>
          <cell r="F52" t="str">
            <v>S107</v>
          </cell>
          <cell r="G52">
            <v>1</v>
          </cell>
          <cell r="H52">
            <v>82</v>
          </cell>
          <cell r="I52" t="str">
            <v>F</v>
          </cell>
          <cell r="J52" t="str">
            <v>MZIMBA</v>
          </cell>
          <cell r="K52" t="str">
            <v>3,4</v>
          </cell>
        </row>
        <row r="53">
          <cell r="A53" t="str">
            <v>RS 200</v>
          </cell>
          <cell r="B53">
            <v>22</v>
          </cell>
          <cell r="C53" t="str">
            <v>N</v>
          </cell>
          <cell r="D53" t="str">
            <v>T</v>
          </cell>
          <cell r="E53" t="str">
            <v>Usisya - Bula - Choma Hill</v>
          </cell>
          <cell r="F53" t="str">
            <v>S108</v>
          </cell>
          <cell r="G53">
            <v>1</v>
          </cell>
          <cell r="H53">
            <v>22</v>
          </cell>
          <cell r="I53" t="str">
            <v>H</v>
          </cell>
          <cell r="J53" t="str">
            <v>MZIMBA</v>
          </cell>
          <cell r="K53">
            <v>3</v>
          </cell>
        </row>
        <row r="54">
          <cell r="A54" t="str">
            <v>RS 201</v>
          </cell>
          <cell r="B54">
            <v>23</v>
          </cell>
          <cell r="C54" t="str">
            <v>N</v>
          </cell>
          <cell r="D54" t="str">
            <v>T</v>
          </cell>
          <cell r="E54" t="str">
            <v>Choma Hill - Mzuzu</v>
          </cell>
          <cell r="F54" t="str">
            <v>S108</v>
          </cell>
          <cell r="G54">
            <v>2</v>
          </cell>
          <cell r="H54">
            <v>16.5</v>
          </cell>
          <cell r="I54" t="str">
            <v>F</v>
          </cell>
          <cell r="J54" t="str">
            <v>MZIMBA</v>
          </cell>
          <cell r="K54">
            <v>3</v>
          </cell>
        </row>
        <row r="55">
          <cell r="A55" t="str">
            <v>RS 202</v>
          </cell>
          <cell r="B55">
            <v>24</v>
          </cell>
          <cell r="C55" t="str">
            <v>N</v>
          </cell>
          <cell r="D55" t="str">
            <v>T</v>
          </cell>
          <cell r="E55" t="str">
            <v>Mwazisi River - Chikwawa</v>
          </cell>
          <cell r="F55" t="str">
            <v>S109</v>
          </cell>
          <cell r="G55">
            <v>1</v>
          </cell>
          <cell r="H55">
            <v>13.2</v>
          </cell>
          <cell r="I55" t="str">
            <v>F</v>
          </cell>
          <cell r="J55" t="str">
            <v>RUMPI</v>
          </cell>
          <cell r="K55">
            <v>3</v>
          </cell>
        </row>
        <row r="56">
          <cell r="A56" t="str">
            <v>RS 203</v>
          </cell>
          <cell r="B56">
            <v>25</v>
          </cell>
          <cell r="C56" t="str">
            <v>N</v>
          </cell>
          <cell r="D56" t="str">
            <v>T</v>
          </cell>
          <cell r="E56" t="str">
            <v>Chintheche - Mazamba Hill</v>
          </cell>
          <cell r="F56" t="str">
            <v>S110</v>
          </cell>
          <cell r="G56">
            <v>1</v>
          </cell>
          <cell r="H56">
            <v>41</v>
          </cell>
          <cell r="I56" t="str">
            <v>H</v>
          </cell>
          <cell r="J56" t="str">
            <v>NKHATA BAY</v>
          </cell>
          <cell r="K56">
            <v>3</v>
          </cell>
        </row>
        <row r="57">
          <cell r="A57" t="str">
            <v>RS 204</v>
          </cell>
          <cell r="B57">
            <v>26</v>
          </cell>
          <cell r="C57" t="str">
            <v>N</v>
          </cell>
          <cell r="D57" t="str">
            <v>T</v>
          </cell>
          <cell r="E57" t="str">
            <v>Engalaweni - Kandodo Chisi</v>
          </cell>
          <cell r="F57" t="str">
            <v>S111</v>
          </cell>
          <cell r="G57">
            <v>1</v>
          </cell>
          <cell r="H57">
            <v>25.9</v>
          </cell>
          <cell r="I57" t="str">
            <v>R</v>
          </cell>
          <cell r="J57" t="str">
            <v>MZIMBA</v>
          </cell>
          <cell r="K57">
            <v>4</v>
          </cell>
        </row>
        <row r="58">
          <cell r="A58" t="str">
            <v>RS 205</v>
          </cell>
          <cell r="B58">
            <v>27</v>
          </cell>
          <cell r="C58" t="str">
            <v>N</v>
          </cell>
          <cell r="D58" t="str">
            <v>T</v>
          </cell>
          <cell r="E58" t="str">
            <v>Chaiso - Kamteteka</v>
          </cell>
          <cell r="F58" t="str">
            <v>S112</v>
          </cell>
          <cell r="G58">
            <v>1</v>
          </cell>
          <cell r="H58">
            <v>7.1</v>
          </cell>
          <cell r="I58" t="str">
            <v>F</v>
          </cell>
          <cell r="J58" t="str">
            <v>MZIMBA</v>
          </cell>
          <cell r="K58">
            <v>4</v>
          </cell>
        </row>
        <row r="59">
          <cell r="A59" t="str">
            <v>RS 206</v>
          </cell>
          <cell r="B59">
            <v>28</v>
          </cell>
          <cell r="C59" t="str">
            <v>N</v>
          </cell>
          <cell r="D59" t="str">
            <v>T</v>
          </cell>
          <cell r="E59" t="str">
            <v>Kamteteka - Edingeni - Embangweni - Jenda</v>
          </cell>
          <cell r="F59" t="str">
            <v>S112</v>
          </cell>
          <cell r="G59">
            <v>2</v>
          </cell>
          <cell r="H59">
            <v>84</v>
          </cell>
          <cell r="I59" t="str">
            <v>F</v>
          </cell>
          <cell r="J59" t="str">
            <v>MZIMBA</v>
          </cell>
          <cell r="K59">
            <v>4</v>
          </cell>
        </row>
        <row r="60">
          <cell r="A60" t="str">
            <v>RS 207</v>
          </cell>
          <cell r="B60">
            <v>29</v>
          </cell>
          <cell r="C60" t="str">
            <v>N</v>
          </cell>
          <cell r="D60" t="str">
            <v>T</v>
          </cell>
          <cell r="E60" t="str">
            <v>Rumphi River - Luwelezi - Kakwale River</v>
          </cell>
          <cell r="F60" t="str">
            <v>S113</v>
          </cell>
          <cell r="G60">
            <v>1</v>
          </cell>
          <cell r="H60">
            <v>44.9</v>
          </cell>
          <cell r="I60" t="str">
            <v>H</v>
          </cell>
          <cell r="J60" t="str">
            <v>NKHATA BAY</v>
          </cell>
          <cell r="K60">
            <v>4</v>
          </cell>
        </row>
        <row r="61">
          <cell r="A61" t="str">
            <v>RS 226</v>
          </cell>
          <cell r="B61">
            <v>48</v>
          </cell>
          <cell r="C61" t="str">
            <v>C</v>
          </cell>
          <cell r="D61" t="str">
            <v>T</v>
          </cell>
          <cell r="E61" t="str">
            <v>Kachinda - Chimaliro Police</v>
          </cell>
          <cell r="F61" t="str">
            <v>S113</v>
          </cell>
          <cell r="G61">
            <v>2</v>
          </cell>
          <cell r="H61">
            <v>13</v>
          </cell>
          <cell r="I61" t="str">
            <v>F</v>
          </cell>
          <cell r="J61" t="str">
            <v>KASUNGU</v>
          </cell>
          <cell r="K61">
            <v>4</v>
          </cell>
        </row>
        <row r="62">
          <cell r="A62" t="str">
            <v>RS 229</v>
          </cell>
          <cell r="B62">
            <v>51</v>
          </cell>
          <cell r="C62" t="str">
            <v>C</v>
          </cell>
          <cell r="D62" t="str">
            <v>T</v>
          </cell>
          <cell r="E62" t="str">
            <v>Kasungu - Lifupa (Kasungu National Park)</v>
          </cell>
          <cell r="F62" t="str">
            <v>S114</v>
          </cell>
          <cell r="G62">
            <v>1</v>
          </cell>
          <cell r="H62">
            <v>47</v>
          </cell>
          <cell r="I62" t="str">
            <v>F</v>
          </cell>
          <cell r="J62" t="str">
            <v>KASUNGU</v>
          </cell>
          <cell r="K62">
            <v>5</v>
          </cell>
        </row>
        <row r="63">
          <cell r="A63" t="str">
            <v>RS 218</v>
          </cell>
          <cell r="B63">
            <v>40</v>
          </cell>
          <cell r="C63" t="str">
            <v>C</v>
          </cell>
          <cell r="D63" t="str">
            <v>T</v>
          </cell>
          <cell r="E63" t="str">
            <v>Zidunge - Senga</v>
          </cell>
          <cell r="F63" t="str">
            <v>S115</v>
          </cell>
          <cell r="G63">
            <v>1</v>
          </cell>
          <cell r="H63">
            <v>8.3000000000000007</v>
          </cell>
          <cell r="I63" t="str">
            <v>F</v>
          </cell>
          <cell r="J63" t="str">
            <v>DOWA</v>
          </cell>
          <cell r="K63">
            <v>6</v>
          </cell>
          <cell r="L63" t="str">
            <v>Changed designation from M16 to S115</v>
          </cell>
        </row>
        <row r="64">
          <cell r="A64" t="str">
            <v>RS 233</v>
          </cell>
          <cell r="B64">
            <v>55</v>
          </cell>
          <cell r="C64" t="str">
            <v>C</v>
          </cell>
          <cell r="D64" t="str">
            <v>T</v>
          </cell>
          <cell r="E64" t="str">
            <v>Senga - Dangaliro</v>
          </cell>
          <cell r="F64" t="str">
            <v>S115</v>
          </cell>
          <cell r="G64">
            <v>2</v>
          </cell>
          <cell r="H64">
            <v>10.7</v>
          </cell>
          <cell r="I64" t="str">
            <v>F</v>
          </cell>
          <cell r="J64" t="str">
            <v>DOWA</v>
          </cell>
          <cell r="K64">
            <v>6</v>
          </cell>
        </row>
        <row r="65">
          <cell r="A65" t="str">
            <v>RS 232</v>
          </cell>
          <cell r="B65">
            <v>54</v>
          </cell>
          <cell r="C65" t="str">
            <v>C</v>
          </cell>
          <cell r="D65" t="str">
            <v>T</v>
          </cell>
          <cell r="E65" t="str">
            <v>Dangaliro - Mkulumimba</v>
          </cell>
          <cell r="F65" t="str">
            <v>S115</v>
          </cell>
          <cell r="G65">
            <v>3</v>
          </cell>
          <cell r="H65">
            <v>15.4</v>
          </cell>
          <cell r="I65" t="str">
            <v>F</v>
          </cell>
          <cell r="J65" t="str">
            <v>DOWA</v>
          </cell>
          <cell r="K65">
            <v>6</v>
          </cell>
        </row>
        <row r="66">
          <cell r="A66" t="str">
            <v>RS 231</v>
          </cell>
          <cell r="B66">
            <v>53</v>
          </cell>
          <cell r="C66" t="str">
            <v>C</v>
          </cell>
          <cell r="D66" t="str">
            <v>T</v>
          </cell>
          <cell r="E66" t="str">
            <v>Mkulumimba - Bua River Bridge</v>
          </cell>
          <cell r="F66" t="str">
            <v>S115</v>
          </cell>
          <cell r="G66">
            <v>4</v>
          </cell>
          <cell r="H66">
            <v>13</v>
          </cell>
          <cell r="I66" t="str">
            <v>F</v>
          </cell>
          <cell r="J66" t="str">
            <v>DOWA &amp; LILONGWE</v>
          </cell>
          <cell r="K66">
            <v>6</v>
          </cell>
        </row>
        <row r="67">
          <cell r="A67" t="str">
            <v>RS 238</v>
          </cell>
          <cell r="B67">
            <v>60</v>
          </cell>
          <cell r="C67" t="str">
            <v>C</v>
          </cell>
          <cell r="D67" t="str">
            <v>T</v>
          </cell>
          <cell r="E67" t="str">
            <v>Mpala T.C. - Ganondo</v>
          </cell>
          <cell r="F67" t="str">
            <v>S116</v>
          </cell>
          <cell r="G67">
            <v>1</v>
          </cell>
          <cell r="H67">
            <v>3.8</v>
          </cell>
          <cell r="I67" t="str">
            <v>F</v>
          </cell>
          <cell r="J67" t="str">
            <v>NTCHISI</v>
          </cell>
          <cell r="K67">
            <v>5</v>
          </cell>
        </row>
        <row r="68">
          <cell r="A68" t="str">
            <v>RS 241</v>
          </cell>
          <cell r="B68">
            <v>63</v>
          </cell>
          <cell r="C68" t="str">
            <v>C</v>
          </cell>
          <cell r="D68" t="str">
            <v>T</v>
          </cell>
          <cell r="E68" t="str">
            <v>Gonondo - Kamsonga</v>
          </cell>
          <cell r="F68" t="str">
            <v>S116</v>
          </cell>
          <cell r="G68">
            <v>2</v>
          </cell>
          <cell r="H68">
            <v>12.3</v>
          </cell>
          <cell r="I68" t="str">
            <v>R</v>
          </cell>
          <cell r="J68" t="str">
            <v>NTCHISI</v>
          </cell>
          <cell r="K68">
            <v>5</v>
          </cell>
        </row>
        <row r="69">
          <cell r="A69" t="str">
            <v>RS 243</v>
          </cell>
          <cell r="B69">
            <v>65</v>
          </cell>
          <cell r="C69" t="str">
            <v>C</v>
          </cell>
          <cell r="D69" t="str">
            <v>T</v>
          </cell>
          <cell r="E69" t="str">
            <v>Kamsonga - Muchala</v>
          </cell>
          <cell r="F69" t="str">
            <v>S116</v>
          </cell>
          <cell r="G69">
            <v>3</v>
          </cell>
          <cell r="H69">
            <v>12.3</v>
          </cell>
          <cell r="I69" t="str">
            <v>R</v>
          </cell>
          <cell r="J69" t="str">
            <v>NTCHISI</v>
          </cell>
          <cell r="K69">
            <v>5</v>
          </cell>
        </row>
        <row r="70">
          <cell r="A70" t="str">
            <v>RS 236</v>
          </cell>
          <cell r="B70">
            <v>58</v>
          </cell>
          <cell r="C70" t="str">
            <v>C</v>
          </cell>
          <cell r="D70" t="str">
            <v>T</v>
          </cell>
          <cell r="E70" t="str">
            <v>Muchala - Chisoso</v>
          </cell>
          <cell r="F70" t="str">
            <v>S116</v>
          </cell>
          <cell r="G70">
            <v>4</v>
          </cell>
          <cell r="H70">
            <v>5.5</v>
          </cell>
          <cell r="I70" t="str">
            <v>F</v>
          </cell>
          <cell r="J70" t="str">
            <v>NTCHISI</v>
          </cell>
          <cell r="K70">
            <v>5</v>
          </cell>
        </row>
        <row r="71">
          <cell r="A71" t="str">
            <v>RS 242</v>
          </cell>
          <cell r="B71">
            <v>64</v>
          </cell>
          <cell r="C71" t="str">
            <v>C</v>
          </cell>
          <cell r="D71" t="str">
            <v>T</v>
          </cell>
          <cell r="E71" t="str">
            <v>Chisoso - Madisi</v>
          </cell>
          <cell r="F71" t="str">
            <v>S116</v>
          </cell>
          <cell r="G71">
            <v>5</v>
          </cell>
          <cell r="H71">
            <v>16.100000000000001</v>
          </cell>
          <cell r="I71" t="str">
            <v>F</v>
          </cell>
          <cell r="J71" t="str">
            <v>DOWA</v>
          </cell>
          <cell r="K71">
            <v>5</v>
          </cell>
        </row>
        <row r="72">
          <cell r="A72" t="str">
            <v>RS 234</v>
          </cell>
          <cell r="B72">
            <v>56</v>
          </cell>
          <cell r="C72" t="str">
            <v>C</v>
          </cell>
          <cell r="D72" t="str">
            <v>T</v>
          </cell>
          <cell r="E72" t="str">
            <v>Madisi - Bua River Bridge</v>
          </cell>
          <cell r="F72" t="str">
            <v>S116</v>
          </cell>
          <cell r="G72">
            <v>6</v>
          </cell>
          <cell r="H72">
            <v>14.1</v>
          </cell>
          <cell r="I72" t="str">
            <v>F</v>
          </cell>
          <cell r="J72" t="str">
            <v>DOWA</v>
          </cell>
          <cell r="K72">
            <v>5</v>
          </cell>
        </row>
        <row r="73">
          <cell r="A73" t="str">
            <v>RS 239</v>
          </cell>
          <cell r="B73">
            <v>61</v>
          </cell>
          <cell r="C73" t="str">
            <v>C</v>
          </cell>
          <cell r="D73" t="str">
            <v>T</v>
          </cell>
          <cell r="E73" t="str">
            <v>Matutu - Kamuzu School</v>
          </cell>
          <cell r="F73" t="str">
            <v>S116</v>
          </cell>
          <cell r="G73">
            <v>9</v>
          </cell>
          <cell r="H73">
            <v>21.6</v>
          </cell>
          <cell r="I73" t="str">
            <v>F</v>
          </cell>
          <cell r="J73" t="str">
            <v>MCHINJI</v>
          </cell>
          <cell r="K73">
            <v>6</v>
          </cell>
          <cell r="L73" t="str">
            <v>Changed designation from S120 to T349</v>
          </cell>
        </row>
        <row r="74">
          <cell r="A74" t="str">
            <v>RS 246</v>
          </cell>
          <cell r="B74">
            <v>68</v>
          </cell>
          <cell r="C74" t="str">
            <v>C</v>
          </cell>
          <cell r="D74" t="str">
            <v>T</v>
          </cell>
          <cell r="E74" t="str">
            <v xml:space="preserve"> Mbabzi - Chilobwe - Santhe</v>
          </cell>
          <cell r="F74" t="str">
            <v>S117</v>
          </cell>
          <cell r="G74">
            <v>3</v>
          </cell>
          <cell r="H74">
            <v>93</v>
          </cell>
          <cell r="I74" t="str">
            <v>F</v>
          </cell>
          <cell r="J74" t="str">
            <v>LL &amp; MC &amp; KU</v>
          </cell>
          <cell r="K74" t="str">
            <v>6,5</v>
          </cell>
        </row>
        <row r="75">
          <cell r="A75" t="str">
            <v>RS 247</v>
          </cell>
          <cell r="B75">
            <v>69</v>
          </cell>
          <cell r="C75" t="str">
            <v>C</v>
          </cell>
          <cell r="D75" t="str">
            <v>T</v>
          </cell>
          <cell r="E75" t="str">
            <v>Changuluwa - Kachenje School</v>
          </cell>
          <cell r="F75" t="str">
            <v>S118</v>
          </cell>
          <cell r="G75">
            <v>1</v>
          </cell>
          <cell r="H75">
            <v>21</v>
          </cell>
          <cell r="I75" t="str">
            <v>F</v>
          </cell>
          <cell r="J75" t="str">
            <v>KASUNGU</v>
          </cell>
          <cell r="K75">
            <v>5</v>
          </cell>
        </row>
        <row r="76">
          <cell r="A76" t="str">
            <v>RS 250</v>
          </cell>
          <cell r="B76">
            <v>72</v>
          </cell>
          <cell r="C76" t="str">
            <v>C</v>
          </cell>
          <cell r="D76" t="str">
            <v>T</v>
          </cell>
          <cell r="E76" t="str">
            <v>Kamutu Village - Mavumbi River</v>
          </cell>
          <cell r="F76" t="str">
            <v>S118</v>
          </cell>
          <cell r="G76">
            <v>2</v>
          </cell>
          <cell r="H76">
            <v>5</v>
          </cell>
          <cell r="I76" t="str">
            <v>F</v>
          </cell>
          <cell r="J76" t="str">
            <v>KASUNGU</v>
          </cell>
          <cell r="K76">
            <v>5</v>
          </cell>
        </row>
        <row r="77">
          <cell r="A77" t="str">
            <v>RS 249</v>
          </cell>
          <cell r="B77">
            <v>71</v>
          </cell>
          <cell r="C77" t="str">
            <v>C</v>
          </cell>
          <cell r="D77" t="str">
            <v>T</v>
          </cell>
          <cell r="E77" t="str">
            <v>Mavumbi River - G.F. Estate 54</v>
          </cell>
          <cell r="F77" t="str">
            <v>S118</v>
          </cell>
          <cell r="G77">
            <v>3</v>
          </cell>
          <cell r="H77">
            <v>11</v>
          </cell>
          <cell r="I77" t="str">
            <v>F</v>
          </cell>
          <cell r="J77" t="str">
            <v>KASUNGU</v>
          </cell>
          <cell r="K77">
            <v>5</v>
          </cell>
        </row>
        <row r="78">
          <cell r="A78" t="str">
            <v>RS 248</v>
          </cell>
          <cell r="B78">
            <v>70</v>
          </cell>
          <cell r="C78" t="str">
            <v>C</v>
          </cell>
          <cell r="D78" t="str">
            <v>T</v>
          </cell>
          <cell r="E78" t="str">
            <v>Plaka Estate - G.F. Estate 54</v>
          </cell>
          <cell r="F78" t="str">
            <v>S118</v>
          </cell>
          <cell r="G78">
            <v>4</v>
          </cell>
          <cell r="H78">
            <v>26.4</v>
          </cell>
          <cell r="I78" t="str">
            <v>F</v>
          </cell>
          <cell r="J78" t="str">
            <v>MCHINJI</v>
          </cell>
          <cell r="K78">
            <v>5</v>
          </cell>
        </row>
        <row r="79">
          <cell r="A79" t="str">
            <v>RS 253</v>
          </cell>
          <cell r="B79">
            <v>75</v>
          </cell>
          <cell r="C79" t="str">
            <v>C</v>
          </cell>
          <cell r="D79" t="str">
            <v>T</v>
          </cell>
          <cell r="E79" t="str">
            <v>Mkanda - Chawala T.C.</v>
          </cell>
          <cell r="F79" t="str">
            <v>S118</v>
          </cell>
          <cell r="G79">
            <v>5</v>
          </cell>
          <cell r="H79">
            <v>9.3000000000000007</v>
          </cell>
          <cell r="I79" t="str">
            <v>F</v>
          </cell>
          <cell r="J79" t="str">
            <v>MCHINJI</v>
          </cell>
          <cell r="K79" t="str">
            <v>5,6</v>
          </cell>
        </row>
        <row r="80">
          <cell r="A80" t="str">
            <v>RS 251</v>
          </cell>
          <cell r="B80">
            <v>73</v>
          </cell>
          <cell r="C80" t="str">
            <v>C</v>
          </cell>
          <cell r="D80" t="str">
            <v>T</v>
          </cell>
          <cell r="E80" t="str">
            <v>Chawala T.C. - Mchinji School</v>
          </cell>
          <cell r="F80" t="str">
            <v>S118</v>
          </cell>
          <cell r="G80">
            <v>6</v>
          </cell>
          <cell r="H80">
            <v>15.5</v>
          </cell>
          <cell r="I80" t="str">
            <v>F</v>
          </cell>
          <cell r="J80" t="str">
            <v>MCHINJI</v>
          </cell>
          <cell r="K80">
            <v>6</v>
          </cell>
        </row>
        <row r="81">
          <cell r="A81" t="str">
            <v>RS 252</v>
          </cell>
          <cell r="B81">
            <v>74</v>
          </cell>
          <cell r="C81" t="str">
            <v>C</v>
          </cell>
          <cell r="D81" t="str">
            <v>T</v>
          </cell>
          <cell r="E81" t="str">
            <v>Mchinji School - Kamuzu School</v>
          </cell>
          <cell r="F81" t="str">
            <v>S118</v>
          </cell>
          <cell r="G81">
            <v>7</v>
          </cell>
          <cell r="H81">
            <v>10.8</v>
          </cell>
          <cell r="I81" t="str">
            <v>F</v>
          </cell>
          <cell r="J81" t="str">
            <v>MCHINJI</v>
          </cell>
          <cell r="K81">
            <v>6</v>
          </cell>
          <cell r="L81" t="str">
            <v>Changed designation from M2 to M4</v>
          </cell>
        </row>
        <row r="82">
          <cell r="A82" t="str">
            <v>RS 257</v>
          </cell>
          <cell r="B82">
            <v>79</v>
          </cell>
          <cell r="C82" t="str">
            <v>C</v>
          </cell>
          <cell r="D82" t="str">
            <v>T</v>
          </cell>
          <cell r="E82" t="str">
            <v>Mchepa - Kaniche</v>
          </cell>
          <cell r="F82" t="str">
            <v>S119</v>
          </cell>
          <cell r="G82">
            <v>1</v>
          </cell>
          <cell r="H82">
            <v>3.4</v>
          </cell>
          <cell r="I82" t="str">
            <v>R</v>
          </cell>
          <cell r="J82" t="str">
            <v>SALIMA</v>
          </cell>
          <cell r="K82">
            <v>7</v>
          </cell>
        </row>
        <row r="83">
          <cell r="A83" t="str">
            <v>RS 256</v>
          </cell>
          <cell r="B83">
            <v>78</v>
          </cell>
          <cell r="C83" t="str">
            <v>C</v>
          </cell>
          <cell r="D83" t="str">
            <v>T</v>
          </cell>
          <cell r="E83" t="str">
            <v>Kaniche - Kanongola</v>
          </cell>
          <cell r="F83" t="str">
            <v>S119</v>
          </cell>
          <cell r="G83">
            <v>2</v>
          </cell>
          <cell r="H83">
            <v>9.4</v>
          </cell>
          <cell r="I83" t="str">
            <v>R</v>
          </cell>
          <cell r="J83" t="str">
            <v>SALIMA</v>
          </cell>
          <cell r="K83">
            <v>6</v>
          </cell>
        </row>
        <row r="84">
          <cell r="A84" t="str">
            <v>RS 255</v>
          </cell>
          <cell r="B84">
            <v>77</v>
          </cell>
          <cell r="C84" t="str">
            <v>C</v>
          </cell>
          <cell r="D84" t="str">
            <v>T</v>
          </cell>
          <cell r="E84" t="str">
            <v>Kanongola - Mafika</v>
          </cell>
          <cell r="F84" t="str">
            <v>S119</v>
          </cell>
          <cell r="G84">
            <v>3</v>
          </cell>
          <cell r="H84">
            <v>18.899999999999999</v>
          </cell>
          <cell r="I84" t="str">
            <v>R</v>
          </cell>
          <cell r="J84" t="str">
            <v>DOWA</v>
          </cell>
          <cell r="K84">
            <v>6</v>
          </cell>
        </row>
        <row r="85">
          <cell r="A85" t="str">
            <v>RS 254</v>
          </cell>
          <cell r="B85">
            <v>76</v>
          </cell>
          <cell r="C85" t="str">
            <v>C</v>
          </cell>
          <cell r="D85" t="str">
            <v>T</v>
          </cell>
          <cell r="E85" t="str">
            <v>Mafika - Lipanda</v>
          </cell>
          <cell r="F85" t="str">
            <v>S119</v>
          </cell>
          <cell r="G85">
            <v>4</v>
          </cell>
          <cell r="H85">
            <v>16.899999999999999</v>
          </cell>
          <cell r="I85" t="str">
            <v>R</v>
          </cell>
          <cell r="J85" t="str">
            <v>DOWA</v>
          </cell>
          <cell r="K85">
            <v>6</v>
          </cell>
        </row>
        <row r="86">
          <cell r="A86" t="str">
            <v>RS 272</v>
          </cell>
          <cell r="B86">
            <v>94</v>
          </cell>
          <cell r="C86" t="str">
            <v>C</v>
          </cell>
          <cell r="D86" t="str">
            <v>T</v>
          </cell>
          <cell r="E86" t="str">
            <v>Kachinchezo - Kachiwele</v>
          </cell>
          <cell r="F86" t="str">
            <v>S121</v>
          </cell>
          <cell r="G86">
            <v>1</v>
          </cell>
          <cell r="H86">
            <v>7.6</v>
          </cell>
          <cell r="I86" t="str">
            <v>F</v>
          </cell>
          <cell r="J86" t="str">
            <v>LILONGWE</v>
          </cell>
          <cell r="K86">
            <v>6</v>
          </cell>
        </row>
        <row r="87">
          <cell r="A87" t="str">
            <v>RS 267</v>
          </cell>
          <cell r="B87">
            <v>89</v>
          </cell>
          <cell r="C87" t="str">
            <v>C</v>
          </cell>
          <cell r="D87" t="str">
            <v>T</v>
          </cell>
          <cell r="E87" t="str">
            <v>Kachiwele - Lilongwe river</v>
          </cell>
          <cell r="F87" t="str">
            <v>S121</v>
          </cell>
          <cell r="G87">
            <v>2</v>
          </cell>
          <cell r="H87">
            <v>6.7</v>
          </cell>
          <cell r="I87" t="str">
            <v>H</v>
          </cell>
          <cell r="J87" t="str">
            <v>LILONGWE</v>
          </cell>
          <cell r="K87">
            <v>6</v>
          </cell>
        </row>
        <row r="88">
          <cell r="A88" t="str">
            <v>RS 268</v>
          </cell>
          <cell r="B88">
            <v>90</v>
          </cell>
          <cell r="C88" t="str">
            <v>C</v>
          </cell>
          <cell r="D88" t="str">
            <v>T</v>
          </cell>
          <cell r="E88" t="str">
            <v>Lilongwe River - Milungu</v>
          </cell>
          <cell r="F88" t="str">
            <v>S121</v>
          </cell>
          <cell r="G88">
            <v>3</v>
          </cell>
          <cell r="H88">
            <v>15.5</v>
          </cell>
          <cell r="I88" t="str">
            <v>R</v>
          </cell>
          <cell r="J88" t="str">
            <v>LILONGWE</v>
          </cell>
          <cell r="K88">
            <v>6</v>
          </cell>
          <cell r="L88" t="str">
            <v>Changed designation from D276 to T357</v>
          </cell>
        </row>
        <row r="89">
          <cell r="A89" t="str">
            <v>RS 270</v>
          </cell>
          <cell r="B89">
            <v>92</v>
          </cell>
          <cell r="C89" t="str">
            <v>C</v>
          </cell>
          <cell r="D89" t="str">
            <v>T</v>
          </cell>
          <cell r="E89" t="str">
            <v>Milungu - Chimbalanga</v>
          </cell>
          <cell r="F89" t="str">
            <v>S121</v>
          </cell>
          <cell r="G89">
            <v>4</v>
          </cell>
          <cell r="H89">
            <v>7.3</v>
          </cell>
          <cell r="I89" t="str">
            <v>H</v>
          </cell>
          <cell r="J89" t="str">
            <v>LILONGWE</v>
          </cell>
          <cell r="K89">
            <v>6</v>
          </cell>
          <cell r="L89" t="str">
            <v>Changed designation from T358 to T357</v>
          </cell>
        </row>
        <row r="90">
          <cell r="A90" t="str">
            <v>RS 264</v>
          </cell>
          <cell r="B90">
            <v>86</v>
          </cell>
          <cell r="C90" t="str">
            <v>C</v>
          </cell>
          <cell r="D90" t="str">
            <v>T</v>
          </cell>
          <cell r="E90" t="str">
            <v>Chimbalanga - Mphunzi</v>
          </cell>
          <cell r="F90" t="str">
            <v>S121</v>
          </cell>
          <cell r="G90">
            <v>5</v>
          </cell>
          <cell r="H90">
            <v>4.2</v>
          </cell>
          <cell r="I90" t="str">
            <v>R</v>
          </cell>
          <cell r="J90" t="str">
            <v>LILONGWE</v>
          </cell>
          <cell r="K90">
            <v>6</v>
          </cell>
        </row>
        <row r="91">
          <cell r="A91" t="str">
            <v>RS 262</v>
          </cell>
          <cell r="B91">
            <v>84</v>
          </cell>
          <cell r="C91" t="str">
            <v>C</v>
          </cell>
          <cell r="D91" t="str">
            <v>T</v>
          </cell>
          <cell r="E91" t="str">
            <v>Mphunzi - Mpeya T.C.</v>
          </cell>
          <cell r="F91" t="str">
            <v>S121</v>
          </cell>
          <cell r="G91">
            <v>6</v>
          </cell>
          <cell r="H91">
            <v>5.9</v>
          </cell>
          <cell r="I91" t="str">
            <v>F</v>
          </cell>
          <cell r="J91" t="str">
            <v>LILONGWE</v>
          </cell>
          <cell r="K91">
            <v>6</v>
          </cell>
        </row>
        <row r="92">
          <cell r="A92" t="str">
            <v>RS 269</v>
          </cell>
          <cell r="B92">
            <v>91</v>
          </cell>
          <cell r="C92" t="str">
            <v>C</v>
          </cell>
          <cell r="D92" t="str">
            <v>T</v>
          </cell>
          <cell r="E92" t="str">
            <v>Mpeya T.C. - Chamadenga</v>
          </cell>
          <cell r="F92" t="str">
            <v>S121</v>
          </cell>
          <cell r="G92">
            <v>7</v>
          </cell>
          <cell r="H92">
            <v>6.4</v>
          </cell>
          <cell r="I92" t="str">
            <v>F</v>
          </cell>
          <cell r="J92" t="str">
            <v>LILONGWE</v>
          </cell>
          <cell r="K92">
            <v>6</v>
          </cell>
        </row>
        <row r="93">
          <cell r="A93" t="str">
            <v>RS 273</v>
          </cell>
          <cell r="B93">
            <v>95</v>
          </cell>
          <cell r="C93" t="str">
            <v>C</v>
          </cell>
          <cell r="D93" t="str">
            <v>T</v>
          </cell>
          <cell r="E93" t="str">
            <v>Chamadenga - Kamphata</v>
          </cell>
          <cell r="F93" t="str">
            <v>S121</v>
          </cell>
          <cell r="G93">
            <v>8</v>
          </cell>
          <cell r="H93">
            <v>9.1</v>
          </cell>
          <cell r="I93" t="str">
            <v>F</v>
          </cell>
          <cell r="J93" t="str">
            <v>LILONGWE</v>
          </cell>
          <cell r="K93">
            <v>6</v>
          </cell>
        </row>
        <row r="94">
          <cell r="A94" t="str">
            <v>RS 278</v>
          </cell>
          <cell r="B94">
            <v>100</v>
          </cell>
          <cell r="C94" t="str">
            <v>C</v>
          </cell>
          <cell r="D94" t="str">
            <v>T</v>
          </cell>
          <cell r="E94" t="str">
            <v>Kaunda Road - Lingadzi River</v>
          </cell>
          <cell r="F94" t="str">
            <v>S123</v>
          </cell>
          <cell r="G94">
            <v>1</v>
          </cell>
          <cell r="H94">
            <v>6</v>
          </cell>
          <cell r="I94" t="str">
            <v>F</v>
          </cell>
          <cell r="J94" t="str">
            <v>LILONGWE</v>
          </cell>
          <cell r="K94">
            <v>6</v>
          </cell>
          <cell r="L94" t="str">
            <v>Section start changed to exclude Chendawaka Road (RS 154)</v>
          </cell>
        </row>
        <row r="95">
          <cell r="A95" t="str">
            <v>RS 277</v>
          </cell>
          <cell r="B95">
            <v>99</v>
          </cell>
          <cell r="C95" t="str">
            <v>C</v>
          </cell>
          <cell r="D95" t="str">
            <v>T</v>
          </cell>
          <cell r="E95" t="str">
            <v>Lingadzi River - Chitedze</v>
          </cell>
          <cell r="F95" t="str">
            <v>S123</v>
          </cell>
          <cell r="G95">
            <v>2</v>
          </cell>
          <cell r="H95">
            <v>15.2</v>
          </cell>
          <cell r="I95" t="str">
            <v>F</v>
          </cell>
          <cell r="J95" t="str">
            <v>LILONGWE</v>
          </cell>
          <cell r="K95">
            <v>6</v>
          </cell>
        </row>
        <row r="96">
          <cell r="A96" t="str">
            <v>RS 282</v>
          </cell>
          <cell r="B96">
            <v>104</v>
          </cell>
          <cell r="C96" t="str">
            <v>C</v>
          </cell>
          <cell r="D96" t="str">
            <v>T</v>
          </cell>
          <cell r="E96" t="str">
            <v>Likuni - Kakoma</v>
          </cell>
          <cell r="F96" t="str">
            <v>S124</v>
          </cell>
          <cell r="G96">
            <v>3</v>
          </cell>
          <cell r="H96">
            <v>10.3</v>
          </cell>
          <cell r="I96" t="str">
            <v>F</v>
          </cell>
          <cell r="J96" t="str">
            <v>LILONGWE</v>
          </cell>
          <cell r="K96">
            <v>6</v>
          </cell>
        </row>
        <row r="97">
          <cell r="A97" t="str">
            <v>RS 292</v>
          </cell>
          <cell r="B97">
            <v>114</v>
          </cell>
          <cell r="C97" t="str">
            <v>C</v>
          </cell>
          <cell r="D97" t="str">
            <v>T</v>
          </cell>
          <cell r="E97" t="str">
            <v>Kakoma - Malingunde</v>
          </cell>
          <cell r="F97" t="str">
            <v>S124</v>
          </cell>
          <cell r="G97">
            <v>4</v>
          </cell>
          <cell r="H97">
            <v>7</v>
          </cell>
          <cell r="I97" t="str">
            <v>F</v>
          </cell>
          <cell r="J97" t="str">
            <v>LILONGWE</v>
          </cell>
          <cell r="K97">
            <v>6</v>
          </cell>
          <cell r="L97" t="str">
            <v>Changed junction road designation from M5</v>
          </cell>
        </row>
        <row r="98">
          <cell r="A98" t="str">
            <v>RS 564</v>
          </cell>
          <cell r="B98">
            <v>386</v>
          </cell>
          <cell r="C98" t="str">
            <v>C</v>
          </cell>
          <cell r="D98" t="str">
            <v>T</v>
          </cell>
          <cell r="E98" t="str">
            <v>Malingunde - Kabyzala Village</v>
          </cell>
          <cell r="F98" t="str">
            <v>S124</v>
          </cell>
          <cell r="G98">
            <v>5</v>
          </cell>
          <cell r="H98">
            <v>3.3</v>
          </cell>
          <cell r="I98" t="str">
            <v>F</v>
          </cell>
          <cell r="J98" t="str">
            <v>LILONGWE</v>
          </cell>
          <cell r="K98">
            <v>6</v>
          </cell>
          <cell r="L98" t="str">
            <v>Changed designation from T345 to S124</v>
          </cell>
        </row>
        <row r="99">
          <cell r="A99" t="str">
            <v>RS 271</v>
          </cell>
          <cell r="B99">
            <v>93</v>
          </cell>
          <cell r="C99" t="str">
            <v>C</v>
          </cell>
          <cell r="D99" t="str">
            <v>T</v>
          </cell>
          <cell r="E99" t="str">
            <v>Kabyzala Village - Nsengere</v>
          </cell>
          <cell r="F99" t="str">
            <v>S124</v>
          </cell>
          <cell r="G99">
            <v>6</v>
          </cell>
          <cell r="H99">
            <v>14.6</v>
          </cell>
          <cell r="I99" t="str">
            <v>F</v>
          </cell>
          <cell r="J99" t="str">
            <v>LILONGWE</v>
          </cell>
          <cell r="K99">
            <v>6</v>
          </cell>
        </row>
        <row r="100">
          <cell r="A100" t="str">
            <v>RS 279</v>
          </cell>
          <cell r="B100">
            <v>101</v>
          </cell>
          <cell r="C100" t="str">
            <v>C</v>
          </cell>
          <cell r="D100" t="str">
            <v>T</v>
          </cell>
          <cell r="E100" t="str">
            <v>Mitundu - Sitima</v>
          </cell>
          <cell r="F100" t="str">
            <v>S124</v>
          </cell>
          <cell r="G100">
            <v>7</v>
          </cell>
          <cell r="H100">
            <v>3.6</v>
          </cell>
          <cell r="I100" t="str">
            <v>F</v>
          </cell>
          <cell r="J100" t="str">
            <v>LILONGWE</v>
          </cell>
          <cell r="K100">
            <v>6</v>
          </cell>
        </row>
        <row r="101">
          <cell r="A101" t="str">
            <v>RS 661</v>
          </cell>
          <cell r="B101">
            <v>483</v>
          </cell>
          <cell r="C101" t="str">
            <v>C</v>
          </cell>
          <cell r="D101" t="str">
            <v>T</v>
          </cell>
          <cell r="E101" t="str">
            <v>Sitima - Kambalanje</v>
          </cell>
          <cell r="F101" t="str">
            <v>S124</v>
          </cell>
          <cell r="G101">
            <v>8</v>
          </cell>
          <cell r="H101">
            <v>1.9</v>
          </cell>
          <cell r="I101" t="str">
            <v>F</v>
          </cell>
          <cell r="J101" t="str">
            <v>LILONGWE</v>
          </cell>
          <cell r="K101">
            <v>6</v>
          </cell>
          <cell r="L101" t="str">
            <v>Changed designation from D198 to S124</v>
          </cell>
        </row>
        <row r="102">
          <cell r="A102" t="str">
            <v>RS 284</v>
          </cell>
          <cell r="B102">
            <v>106</v>
          </cell>
          <cell r="C102" t="str">
            <v>C</v>
          </cell>
          <cell r="D102" t="str">
            <v>T</v>
          </cell>
          <cell r="E102" t="str">
            <v>Kambalanje - Chisendera</v>
          </cell>
          <cell r="F102" t="str">
            <v>S124</v>
          </cell>
          <cell r="G102">
            <v>9</v>
          </cell>
          <cell r="H102">
            <v>7.5</v>
          </cell>
          <cell r="I102" t="str">
            <v>F</v>
          </cell>
          <cell r="J102" t="str">
            <v>LILONGWE</v>
          </cell>
          <cell r="K102">
            <v>6</v>
          </cell>
        </row>
        <row r="103">
          <cell r="A103" t="str">
            <v>RS 286</v>
          </cell>
          <cell r="B103">
            <v>108</v>
          </cell>
          <cell r="C103" t="str">
            <v>C</v>
          </cell>
          <cell r="D103" t="str">
            <v>T</v>
          </cell>
          <cell r="E103" t="str">
            <v>Chisendera - Mlozesi</v>
          </cell>
          <cell r="F103" t="str">
            <v>S124</v>
          </cell>
          <cell r="G103">
            <v>10</v>
          </cell>
          <cell r="H103">
            <v>4.9000000000000004</v>
          </cell>
          <cell r="I103" t="str">
            <v>F</v>
          </cell>
          <cell r="J103" t="str">
            <v>LILONGWE</v>
          </cell>
          <cell r="K103">
            <v>6</v>
          </cell>
        </row>
        <row r="104">
          <cell r="A104" t="str">
            <v>RS 288</v>
          </cell>
          <cell r="B104">
            <v>110</v>
          </cell>
          <cell r="C104" t="str">
            <v>C</v>
          </cell>
          <cell r="D104" t="str">
            <v>T</v>
          </cell>
          <cell r="E104" t="str">
            <v>Mlozesi - Diamphwe River</v>
          </cell>
          <cell r="F104" t="str">
            <v>S124</v>
          </cell>
          <cell r="G104">
            <v>11</v>
          </cell>
          <cell r="H104">
            <v>4.5</v>
          </cell>
          <cell r="I104" t="str">
            <v>F</v>
          </cell>
          <cell r="J104" t="str">
            <v>LILONGWE</v>
          </cell>
          <cell r="K104">
            <v>6</v>
          </cell>
        </row>
        <row r="105">
          <cell r="A105" t="str">
            <v>RS 290</v>
          </cell>
          <cell r="B105">
            <v>112</v>
          </cell>
          <cell r="C105" t="str">
            <v>C</v>
          </cell>
          <cell r="D105" t="str">
            <v>T</v>
          </cell>
          <cell r="E105" t="str">
            <v>Diamphwe River - Chidewere</v>
          </cell>
          <cell r="F105" t="str">
            <v>S124</v>
          </cell>
          <cell r="G105">
            <v>12</v>
          </cell>
          <cell r="H105">
            <v>9.4</v>
          </cell>
          <cell r="I105" t="str">
            <v>F</v>
          </cell>
          <cell r="J105" t="str">
            <v>DEDZA</v>
          </cell>
          <cell r="K105">
            <v>6</v>
          </cell>
        </row>
        <row r="106">
          <cell r="A106" t="str">
            <v>RS 281</v>
          </cell>
          <cell r="B106">
            <v>103</v>
          </cell>
          <cell r="C106" t="str">
            <v>C</v>
          </cell>
          <cell r="D106" t="str">
            <v>T</v>
          </cell>
          <cell r="E106" t="str">
            <v>Chidewere - Lobi</v>
          </cell>
          <cell r="F106" t="str">
            <v>S124</v>
          </cell>
          <cell r="G106">
            <v>13</v>
          </cell>
          <cell r="H106">
            <v>13</v>
          </cell>
          <cell r="I106" t="str">
            <v>F</v>
          </cell>
          <cell r="J106" t="str">
            <v>DEDZA</v>
          </cell>
          <cell r="K106">
            <v>6</v>
          </cell>
          <cell r="L106" t="str">
            <v>Changed designation from D209 to T366</v>
          </cell>
        </row>
        <row r="107">
          <cell r="A107" t="str">
            <v>RS 283</v>
          </cell>
          <cell r="B107">
            <v>105</v>
          </cell>
          <cell r="C107" t="str">
            <v>C</v>
          </cell>
          <cell r="D107" t="str">
            <v>T</v>
          </cell>
          <cell r="E107" t="str">
            <v>Lobi - Maonde</v>
          </cell>
          <cell r="F107" t="str">
            <v>S124</v>
          </cell>
          <cell r="G107">
            <v>14</v>
          </cell>
          <cell r="H107">
            <v>5.9</v>
          </cell>
          <cell r="I107" t="str">
            <v>F</v>
          </cell>
          <cell r="J107" t="str">
            <v>DEDZA</v>
          </cell>
          <cell r="K107">
            <v>6</v>
          </cell>
        </row>
        <row r="108">
          <cell r="A108" t="str">
            <v>RS 280</v>
          </cell>
          <cell r="B108">
            <v>102</v>
          </cell>
          <cell r="C108" t="str">
            <v>C</v>
          </cell>
          <cell r="D108" t="str">
            <v>T</v>
          </cell>
          <cell r="E108" t="str">
            <v>Maonde - Kaliyodzi</v>
          </cell>
          <cell r="F108" t="str">
            <v>S124</v>
          </cell>
          <cell r="G108">
            <v>15</v>
          </cell>
          <cell r="H108">
            <v>1.8</v>
          </cell>
          <cell r="I108" t="str">
            <v>F</v>
          </cell>
          <cell r="J108" t="str">
            <v>DEDZA</v>
          </cell>
          <cell r="K108">
            <v>6</v>
          </cell>
          <cell r="L108" t="str">
            <v>Changed designation from UD to T367.</v>
          </cell>
        </row>
        <row r="109">
          <cell r="A109" t="str">
            <v>RS 291</v>
          </cell>
          <cell r="B109">
            <v>113</v>
          </cell>
          <cell r="C109" t="str">
            <v>C</v>
          </cell>
          <cell r="D109" t="str">
            <v>T</v>
          </cell>
          <cell r="E109" t="str">
            <v>Kaliyodzi - Jumbe</v>
          </cell>
          <cell r="F109" t="str">
            <v>S124</v>
          </cell>
          <cell r="G109">
            <v>16</v>
          </cell>
          <cell r="H109">
            <v>7.8</v>
          </cell>
          <cell r="I109" t="str">
            <v>F</v>
          </cell>
          <cell r="J109" t="str">
            <v>DEDZA</v>
          </cell>
          <cell r="K109">
            <v>6</v>
          </cell>
        </row>
        <row r="110">
          <cell r="A110" t="str">
            <v>RS 285</v>
          </cell>
          <cell r="B110">
            <v>107</v>
          </cell>
          <cell r="C110" t="str">
            <v>C</v>
          </cell>
          <cell r="D110" t="str">
            <v>T</v>
          </cell>
          <cell r="E110" t="str">
            <v>Jumbe - Mchaneka</v>
          </cell>
          <cell r="F110" t="str">
            <v>S124</v>
          </cell>
          <cell r="G110">
            <v>17</v>
          </cell>
          <cell r="H110">
            <v>4.8</v>
          </cell>
          <cell r="I110" t="str">
            <v>F</v>
          </cell>
          <cell r="J110" t="str">
            <v>DEDZA</v>
          </cell>
          <cell r="K110">
            <v>6</v>
          </cell>
        </row>
        <row r="111">
          <cell r="A111" t="str">
            <v>RS 293</v>
          </cell>
          <cell r="B111">
            <v>115</v>
          </cell>
          <cell r="C111" t="str">
            <v>C</v>
          </cell>
          <cell r="D111" t="str">
            <v>T</v>
          </cell>
          <cell r="E111" t="str">
            <v>Bunda - Nsendere</v>
          </cell>
          <cell r="F111" t="str">
            <v>S125</v>
          </cell>
          <cell r="G111">
            <v>3</v>
          </cell>
          <cell r="H111">
            <v>4.5999999999999996</v>
          </cell>
          <cell r="I111" t="str">
            <v>F</v>
          </cell>
          <cell r="J111" t="str">
            <v>LILONGWE</v>
          </cell>
          <cell r="K111">
            <v>6</v>
          </cell>
        </row>
        <row r="112">
          <cell r="A112" t="str">
            <v>RS 296</v>
          </cell>
          <cell r="B112">
            <v>118</v>
          </cell>
          <cell r="C112" t="str">
            <v>C</v>
          </cell>
          <cell r="D112" t="str">
            <v>T</v>
          </cell>
          <cell r="E112" t="str">
            <v>Nsendere - Mitundu</v>
          </cell>
          <cell r="F112" t="str">
            <v>S125</v>
          </cell>
          <cell r="G112">
            <v>4</v>
          </cell>
          <cell r="H112">
            <v>2.7</v>
          </cell>
          <cell r="I112" t="str">
            <v>F</v>
          </cell>
          <cell r="J112" t="str">
            <v>LILONGWE</v>
          </cell>
          <cell r="K112">
            <v>6</v>
          </cell>
        </row>
        <row r="113">
          <cell r="A113" t="str">
            <v>RS 300</v>
          </cell>
          <cell r="B113">
            <v>122</v>
          </cell>
          <cell r="C113" t="str">
            <v>C</v>
          </cell>
          <cell r="D113" t="str">
            <v>T</v>
          </cell>
          <cell r="E113" t="str">
            <v>junction M1 - Thete</v>
          </cell>
          <cell r="F113" t="str">
            <v>S126</v>
          </cell>
          <cell r="G113">
            <v>1</v>
          </cell>
          <cell r="H113">
            <v>18</v>
          </cell>
          <cell r="I113" t="str">
            <v>F</v>
          </cell>
          <cell r="J113" t="str">
            <v>DEDZA</v>
          </cell>
          <cell r="K113">
            <v>6</v>
          </cell>
          <cell r="L113" t="str">
            <v>Changed designation from D370 to T370</v>
          </cell>
        </row>
        <row r="114">
          <cell r="A114" t="str">
            <v>RS 301</v>
          </cell>
          <cell r="B114">
            <v>123</v>
          </cell>
          <cell r="C114" t="str">
            <v>C</v>
          </cell>
          <cell r="D114" t="str">
            <v>T</v>
          </cell>
          <cell r="E114" t="str">
            <v>Thete - Lobi</v>
          </cell>
          <cell r="F114" t="str">
            <v>S126</v>
          </cell>
          <cell r="G114">
            <v>2</v>
          </cell>
          <cell r="H114">
            <v>9.1</v>
          </cell>
          <cell r="I114" t="str">
            <v>F</v>
          </cell>
          <cell r="J114" t="str">
            <v>DEDZA</v>
          </cell>
          <cell r="K114">
            <v>6</v>
          </cell>
          <cell r="L114" t="str">
            <v>Changed designation from D370 to T370</v>
          </cell>
        </row>
        <row r="115">
          <cell r="A115" t="str">
            <v>RS 306</v>
          </cell>
          <cell r="B115">
            <v>128</v>
          </cell>
          <cell r="C115" t="str">
            <v>C</v>
          </cell>
          <cell r="D115" t="str">
            <v>T</v>
          </cell>
          <cell r="E115" t="str">
            <v>Masasa (junction M1) - Chapita</v>
          </cell>
          <cell r="F115" t="str">
            <v>S127</v>
          </cell>
          <cell r="G115">
            <v>1</v>
          </cell>
          <cell r="H115">
            <v>2.2000000000000002</v>
          </cell>
          <cell r="I115" t="str">
            <v>F</v>
          </cell>
          <cell r="J115" t="str">
            <v>DEDZA</v>
          </cell>
          <cell r="K115">
            <v>7</v>
          </cell>
        </row>
        <row r="116">
          <cell r="A116" t="str">
            <v>RS 302</v>
          </cell>
          <cell r="B116">
            <v>124</v>
          </cell>
          <cell r="C116" t="str">
            <v>C</v>
          </cell>
          <cell r="D116" t="str">
            <v>T</v>
          </cell>
          <cell r="E116" t="str">
            <v>Chapita - Khwekhwelele</v>
          </cell>
          <cell r="F116" t="str">
            <v>S127</v>
          </cell>
          <cell r="G116">
            <v>2</v>
          </cell>
          <cell r="H116">
            <v>16.5</v>
          </cell>
          <cell r="I116" t="str">
            <v>R</v>
          </cell>
          <cell r="J116" t="str">
            <v>DEDZA</v>
          </cell>
          <cell r="K116">
            <v>7</v>
          </cell>
        </row>
        <row r="117">
          <cell r="A117" t="str">
            <v>RS 303</v>
          </cell>
          <cell r="B117">
            <v>125</v>
          </cell>
          <cell r="C117" t="str">
            <v>C</v>
          </cell>
          <cell r="D117" t="str">
            <v>T</v>
          </cell>
          <cell r="E117" t="str">
            <v>Chitambe River - Mganja</v>
          </cell>
          <cell r="F117" t="str">
            <v>S127</v>
          </cell>
          <cell r="G117">
            <v>3</v>
          </cell>
          <cell r="H117">
            <v>3.7</v>
          </cell>
          <cell r="I117" t="str">
            <v>R</v>
          </cell>
          <cell r="J117" t="str">
            <v>DEDZA</v>
          </cell>
          <cell r="K117">
            <v>7</v>
          </cell>
        </row>
        <row r="118">
          <cell r="A118" t="str">
            <v>RS 305</v>
          </cell>
          <cell r="B118">
            <v>127</v>
          </cell>
          <cell r="C118" t="str">
            <v>C</v>
          </cell>
          <cell r="D118" t="str">
            <v>T</v>
          </cell>
          <cell r="E118" t="str">
            <v>Golomoti - Liwenga</v>
          </cell>
          <cell r="F118" t="str">
            <v>S127</v>
          </cell>
          <cell r="G118">
            <v>5</v>
          </cell>
          <cell r="H118">
            <v>5.6</v>
          </cell>
          <cell r="I118" t="str">
            <v>R</v>
          </cell>
          <cell r="J118" t="str">
            <v>DEDZA</v>
          </cell>
          <cell r="K118">
            <v>7</v>
          </cell>
        </row>
        <row r="119">
          <cell r="A119" t="str">
            <v>RS 304</v>
          </cell>
          <cell r="B119">
            <v>126</v>
          </cell>
          <cell r="C119" t="str">
            <v>C</v>
          </cell>
          <cell r="D119" t="str">
            <v>T</v>
          </cell>
          <cell r="E119" t="str">
            <v>Liwenga - Kapiri (junction M10)</v>
          </cell>
          <cell r="F119" t="str">
            <v>S127</v>
          </cell>
          <cell r="G119">
            <v>6</v>
          </cell>
          <cell r="H119">
            <v>12</v>
          </cell>
          <cell r="I119" t="str">
            <v>F</v>
          </cell>
          <cell r="J119" t="str">
            <v>DEDZA</v>
          </cell>
          <cell r="K119">
            <v>7</v>
          </cell>
        </row>
        <row r="120">
          <cell r="A120" t="str">
            <v>RS 342</v>
          </cell>
          <cell r="B120">
            <v>164</v>
          </cell>
          <cell r="C120" t="str">
            <v>S</v>
          </cell>
          <cell r="D120" t="str">
            <v>T</v>
          </cell>
          <cell r="E120" t="str">
            <v>Maganga - Kwilasya</v>
          </cell>
          <cell r="F120" t="str">
            <v>S129</v>
          </cell>
          <cell r="G120">
            <v>1</v>
          </cell>
          <cell r="H120">
            <v>13.8</v>
          </cell>
          <cell r="I120" t="str">
            <v>F</v>
          </cell>
          <cell r="J120" t="str">
            <v>MANGOCHI</v>
          </cell>
          <cell r="K120">
            <v>7</v>
          </cell>
          <cell r="L120" t="str">
            <v>Changed designation from S121 to T373</v>
          </cell>
        </row>
        <row r="121">
          <cell r="A121" t="str">
            <v>RS 344</v>
          </cell>
          <cell r="B121">
            <v>166</v>
          </cell>
          <cell r="C121" t="str">
            <v>S</v>
          </cell>
          <cell r="D121" t="str">
            <v>T</v>
          </cell>
          <cell r="E121" t="str">
            <v>Kwilasya - Makanjira</v>
          </cell>
          <cell r="F121" t="str">
            <v>S129</v>
          </cell>
          <cell r="G121">
            <v>2</v>
          </cell>
          <cell r="H121">
            <v>15.8</v>
          </cell>
          <cell r="I121" t="str">
            <v>F</v>
          </cell>
          <cell r="J121" t="str">
            <v>MANGOCHI</v>
          </cell>
          <cell r="K121">
            <v>7</v>
          </cell>
          <cell r="L121" t="str">
            <v>Changed designation from S121 to T373</v>
          </cell>
        </row>
        <row r="122">
          <cell r="A122" t="str">
            <v>RS 340</v>
          </cell>
          <cell r="B122">
            <v>162</v>
          </cell>
          <cell r="C122" t="str">
            <v>S</v>
          </cell>
          <cell r="D122" t="str">
            <v>T</v>
          </cell>
          <cell r="E122" t="str">
            <v>Makanjira - Chilawe</v>
          </cell>
          <cell r="F122" t="str">
            <v>S129</v>
          </cell>
          <cell r="G122">
            <v>3</v>
          </cell>
          <cell r="H122">
            <v>13.6</v>
          </cell>
          <cell r="I122" t="str">
            <v>F</v>
          </cell>
          <cell r="J122" t="str">
            <v>MANGOCHI</v>
          </cell>
          <cell r="K122">
            <v>7</v>
          </cell>
        </row>
        <row r="123">
          <cell r="A123" t="str">
            <v>RS 338</v>
          </cell>
          <cell r="B123">
            <v>160</v>
          </cell>
          <cell r="C123" t="str">
            <v>S</v>
          </cell>
          <cell r="D123" t="str">
            <v>T</v>
          </cell>
          <cell r="E123" t="str">
            <v>Chilawe - Binali</v>
          </cell>
          <cell r="F123" t="str">
            <v>S129</v>
          </cell>
          <cell r="G123">
            <v>4</v>
          </cell>
          <cell r="H123">
            <v>11.8</v>
          </cell>
          <cell r="I123" t="str">
            <v>F</v>
          </cell>
          <cell r="J123" t="str">
            <v>MANGOCHI</v>
          </cell>
          <cell r="K123">
            <v>7</v>
          </cell>
        </row>
        <row r="124">
          <cell r="A124" t="str">
            <v>RS 341</v>
          </cell>
          <cell r="B124">
            <v>163</v>
          </cell>
          <cell r="C124" t="str">
            <v>S</v>
          </cell>
          <cell r="D124" t="str">
            <v>T</v>
          </cell>
          <cell r="E124" t="str">
            <v>Binali - Mdala</v>
          </cell>
          <cell r="F124" t="str">
            <v>S129</v>
          </cell>
          <cell r="G124">
            <v>5</v>
          </cell>
          <cell r="H124">
            <v>7.9</v>
          </cell>
          <cell r="I124" t="str">
            <v>F</v>
          </cell>
          <cell r="J124" t="str">
            <v>MANGOCHI</v>
          </cell>
          <cell r="K124">
            <v>7</v>
          </cell>
        </row>
        <row r="125">
          <cell r="A125" t="str">
            <v>RS 335</v>
          </cell>
          <cell r="B125">
            <v>157</v>
          </cell>
          <cell r="C125" t="str">
            <v>S</v>
          </cell>
          <cell r="D125" t="str">
            <v>T</v>
          </cell>
          <cell r="E125" t="str">
            <v>Mdala - Unga River</v>
          </cell>
          <cell r="F125" t="str">
            <v>S129</v>
          </cell>
          <cell r="G125">
            <v>6</v>
          </cell>
          <cell r="H125">
            <v>5.4</v>
          </cell>
          <cell r="I125" t="str">
            <v>F</v>
          </cell>
          <cell r="J125" t="str">
            <v>MANGOCHI</v>
          </cell>
          <cell r="K125">
            <v>7</v>
          </cell>
          <cell r="L125" t="str">
            <v>Changed designation from D226 to T374</v>
          </cell>
        </row>
        <row r="126">
          <cell r="A126" t="str">
            <v>RS 346</v>
          </cell>
          <cell r="B126">
            <v>168</v>
          </cell>
          <cell r="C126" t="str">
            <v>S</v>
          </cell>
          <cell r="D126" t="str">
            <v>T</v>
          </cell>
          <cell r="E126" t="str">
            <v>Unga River - Lilembe River</v>
          </cell>
          <cell r="F126" t="str">
            <v>S129</v>
          </cell>
          <cell r="G126">
            <v>7</v>
          </cell>
          <cell r="H126">
            <v>8.1</v>
          </cell>
          <cell r="I126" t="str">
            <v>F</v>
          </cell>
          <cell r="J126" t="str">
            <v>MANGOCHI</v>
          </cell>
          <cell r="K126">
            <v>7</v>
          </cell>
        </row>
        <row r="127">
          <cell r="A127" t="str">
            <v>RS 334</v>
          </cell>
          <cell r="B127">
            <v>156</v>
          </cell>
          <cell r="C127" t="str">
            <v>S</v>
          </cell>
          <cell r="D127" t="str">
            <v>T</v>
          </cell>
          <cell r="E127" t="str">
            <v>Lilembe River - Lungwena River</v>
          </cell>
          <cell r="F127" t="str">
            <v>S129</v>
          </cell>
          <cell r="G127">
            <v>8</v>
          </cell>
          <cell r="H127">
            <v>23.5</v>
          </cell>
          <cell r="I127" t="str">
            <v>F</v>
          </cell>
          <cell r="J127" t="str">
            <v>MANGOCHI</v>
          </cell>
          <cell r="K127">
            <v>7</v>
          </cell>
        </row>
        <row r="128">
          <cell r="A128" t="str">
            <v>RS 345</v>
          </cell>
          <cell r="B128">
            <v>167</v>
          </cell>
          <cell r="C128" t="str">
            <v>S</v>
          </cell>
          <cell r="D128" t="str">
            <v>T</v>
          </cell>
          <cell r="E128" t="str">
            <v>Lungwena River - Malindi</v>
          </cell>
          <cell r="F128" t="str">
            <v>S129</v>
          </cell>
          <cell r="G128">
            <v>9</v>
          </cell>
          <cell r="H128">
            <v>14.3</v>
          </cell>
          <cell r="I128" t="str">
            <v>F</v>
          </cell>
          <cell r="J128" t="str">
            <v>MANGOCHI</v>
          </cell>
          <cell r="K128">
            <v>7</v>
          </cell>
        </row>
        <row r="129">
          <cell r="A129" t="str">
            <v>RS 336</v>
          </cell>
          <cell r="B129">
            <v>158</v>
          </cell>
          <cell r="C129" t="str">
            <v>S</v>
          </cell>
          <cell r="D129" t="str">
            <v>T</v>
          </cell>
          <cell r="E129" t="str">
            <v>Malindi - Chingo (junction M3)</v>
          </cell>
          <cell r="F129" t="str">
            <v>S129</v>
          </cell>
          <cell r="G129">
            <v>10</v>
          </cell>
          <cell r="H129">
            <v>12</v>
          </cell>
          <cell r="I129" t="str">
            <v>F</v>
          </cell>
          <cell r="J129" t="str">
            <v>MANGOCHI</v>
          </cell>
          <cell r="K129">
            <v>7</v>
          </cell>
        </row>
        <row r="130">
          <cell r="A130" t="str">
            <v>RS 350</v>
          </cell>
          <cell r="B130">
            <v>172</v>
          </cell>
          <cell r="C130" t="str">
            <v>S</v>
          </cell>
          <cell r="D130" t="str">
            <v>T</v>
          </cell>
          <cell r="E130" t="str">
            <v>Chiponde (junction M3) - Mandimba</v>
          </cell>
          <cell r="F130" t="str">
            <v>S131</v>
          </cell>
          <cell r="G130">
            <v>1</v>
          </cell>
          <cell r="H130">
            <v>1</v>
          </cell>
          <cell r="I130" t="str">
            <v>R</v>
          </cell>
          <cell r="J130" t="str">
            <v>MANGOCHI</v>
          </cell>
          <cell r="K130">
            <v>7</v>
          </cell>
        </row>
        <row r="131">
          <cell r="A131" t="str">
            <v>RS 353</v>
          </cell>
          <cell r="B131">
            <v>175</v>
          </cell>
          <cell r="C131" t="str">
            <v>S</v>
          </cell>
          <cell r="D131" t="str">
            <v>T</v>
          </cell>
          <cell r="E131" t="str">
            <v>Mandimba - Masuku</v>
          </cell>
          <cell r="F131" t="str">
            <v>S131</v>
          </cell>
          <cell r="G131">
            <v>2</v>
          </cell>
          <cell r="H131">
            <v>10.9</v>
          </cell>
          <cell r="I131" t="str">
            <v>F</v>
          </cell>
          <cell r="J131" t="str">
            <v>MANGOCHI</v>
          </cell>
          <cell r="K131">
            <v>8</v>
          </cell>
          <cell r="L131" t="str">
            <v xml:space="preserve">New section part of RS 78 </v>
          </cell>
        </row>
        <row r="132">
          <cell r="A132" t="str">
            <v>RS 356</v>
          </cell>
          <cell r="B132">
            <v>178</v>
          </cell>
          <cell r="C132" t="str">
            <v>S</v>
          </cell>
          <cell r="D132" t="str">
            <v>T</v>
          </cell>
          <cell r="E132" t="str">
            <v>Masuku - Nkumba</v>
          </cell>
          <cell r="F132" t="str">
            <v>S131</v>
          </cell>
          <cell r="G132">
            <v>3</v>
          </cell>
          <cell r="H132">
            <v>17.600000000000001</v>
          </cell>
          <cell r="I132" t="str">
            <v>R</v>
          </cell>
          <cell r="J132" t="str">
            <v>MACHINGA</v>
          </cell>
          <cell r="K132">
            <v>8</v>
          </cell>
        </row>
        <row r="133">
          <cell r="A133" t="str">
            <v>RS 349</v>
          </cell>
          <cell r="B133">
            <v>171</v>
          </cell>
          <cell r="C133" t="str">
            <v>S</v>
          </cell>
          <cell r="D133" t="str">
            <v>T</v>
          </cell>
          <cell r="E133" t="str">
            <v>Nkumba - Nselema</v>
          </cell>
          <cell r="F133" t="str">
            <v>S131</v>
          </cell>
          <cell r="G133">
            <v>4</v>
          </cell>
          <cell r="H133">
            <v>17.600000000000001</v>
          </cell>
          <cell r="I133" t="str">
            <v>R</v>
          </cell>
          <cell r="J133" t="str">
            <v>MACHINGA</v>
          </cell>
          <cell r="K133">
            <v>8</v>
          </cell>
        </row>
        <row r="134">
          <cell r="A134" t="str">
            <v>RS 355</v>
          </cell>
          <cell r="B134">
            <v>177</v>
          </cell>
          <cell r="C134" t="str">
            <v>S</v>
          </cell>
          <cell r="D134" t="str">
            <v>T</v>
          </cell>
          <cell r="E134" t="str">
            <v>Matope - Ntaja</v>
          </cell>
          <cell r="F134" t="str">
            <v>S131</v>
          </cell>
          <cell r="G134">
            <v>5</v>
          </cell>
          <cell r="H134">
            <v>7.5</v>
          </cell>
          <cell r="I134" t="str">
            <v>R</v>
          </cell>
          <cell r="J134" t="str">
            <v>MACHINGA</v>
          </cell>
          <cell r="K134">
            <v>8</v>
          </cell>
        </row>
        <row r="135">
          <cell r="A135" t="str">
            <v>RS 845</v>
          </cell>
          <cell r="B135" t="str">
            <v>n.a.</v>
          </cell>
          <cell r="C135" t="str">
            <v>S</v>
          </cell>
          <cell r="D135" t="str">
            <v>T</v>
          </cell>
          <cell r="E135" t="str">
            <v>Ntaja - Singwa</v>
          </cell>
          <cell r="F135" t="str">
            <v>S131</v>
          </cell>
          <cell r="G135">
            <v>6</v>
          </cell>
          <cell r="H135">
            <v>11.2</v>
          </cell>
          <cell r="I135" t="str">
            <v>R</v>
          </cell>
          <cell r="J135" t="str">
            <v>MACHINGA</v>
          </cell>
          <cell r="K135">
            <v>8</v>
          </cell>
          <cell r="L135" t="str">
            <v>New section added to cover origional RS 352</v>
          </cell>
        </row>
        <row r="136">
          <cell r="A136" t="str">
            <v>RS 347</v>
          </cell>
          <cell r="B136">
            <v>169</v>
          </cell>
          <cell r="C136" t="str">
            <v>S</v>
          </cell>
          <cell r="D136" t="str">
            <v>T</v>
          </cell>
          <cell r="E136" t="str">
            <v>Singwa - Nsanama</v>
          </cell>
          <cell r="F136" t="str">
            <v>S131</v>
          </cell>
          <cell r="G136">
            <v>7</v>
          </cell>
          <cell r="H136">
            <v>13.2</v>
          </cell>
          <cell r="I136" t="str">
            <v>R</v>
          </cell>
          <cell r="J136" t="str">
            <v>MACHINGA</v>
          </cell>
          <cell r="K136">
            <v>8</v>
          </cell>
          <cell r="L136" t="str">
            <v>Changed designation from M16 to M14</v>
          </cell>
        </row>
        <row r="137">
          <cell r="A137" t="str">
            <v>RS 351</v>
          </cell>
          <cell r="B137">
            <v>173</v>
          </cell>
          <cell r="C137" t="str">
            <v>S</v>
          </cell>
          <cell r="D137" t="str">
            <v>T</v>
          </cell>
          <cell r="E137" t="str">
            <v>Nsanama - Naminga</v>
          </cell>
          <cell r="F137" t="str">
            <v>S131</v>
          </cell>
          <cell r="G137">
            <v>8</v>
          </cell>
          <cell r="H137">
            <v>8.6999999999999993</v>
          </cell>
          <cell r="I137" t="str">
            <v>R</v>
          </cell>
          <cell r="J137" t="str">
            <v>MACHINGA</v>
          </cell>
          <cell r="K137">
            <v>8</v>
          </cell>
          <cell r="L137" t="str">
            <v xml:space="preserve">Changed designation from M16 to M14 </v>
          </cell>
        </row>
        <row r="138">
          <cell r="A138" t="str">
            <v>RS 685</v>
          </cell>
          <cell r="B138">
            <v>507</v>
          </cell>
          <cell r="C138" t="str">
            <v>S</v>
          </cell>
          <cell r="D138" t="str">
            <v>T</v>
          </cell>
          <cell r="E138" t="str">
            <v>Singwa (junction S131) - Mbonechera</v>
          </cell>
          <cell r="F138" t="str">
            <v>S132</v>
          </cell>
          <cell r="G138">
            <v>1</v>
          </cell>
          <cell r="H138">
            <v>6.6</v>
          </cell>
          <cell r="I138" t="str">
            <v>R</v>
          </cell>
          <cell r="J138" t="str">
            <v>MACHINGA</v>
          </cell>
          <cell r="K138">
            <v>8</v>
          </cell>
          <cell r="L138" t="str">
            <v>Changed designation from T388 to S132</v>
          </cell>
        </row>
        <row r="139">
          <cell r="A139" t="str">
            <v>RS 358</v>
          </cell>
          <cell r="B139">
            <v>180</v>
          </cell>
          <cell r="C139" t="str">
            <v>S</v>
          </cell>
          <cell r="D139" t="str">
            <v>T</v>
          </cell>
          <cell r="E139" t="str">
            <v>Mbonechera - Mweso</v>
          </cell>
          <cell r="F139" t="str">
            <v>S132</v>
          </cell>
          <cell r="G139">
            <v>2</v>
          </cell>
          <cell r="H139">
            <v>11</v>
          </cell>
          <cell r="I139" t="str">
            <v>R</v>
          </cell>
          <cell r="J139" t="str">
            <v>MACHINGA</v>
          </cell>
          <cell r="K139">
            <v>8</v>
          </cell>
          <cell r="L139" t="str">
            <v>Changed designation from M5 to M14</v>
          </cell>
        </row>
        <row r="140">
          <cell r="A140" t="str">
            <v>RS 357</v>
          </cell>
          <cell r="B140">
            <v>179</v>
          </cell>
          <cell r="C140" t="str">
            <v>S</v>
          </cell>
          <cell r="D140" t="str">
            <v>T</v>
          </cell>
          <cell r="E140" t="str">
            <v>Mweso - Namandanje River</v>
          </cell>
          <cell r="F140" t="str">
            <v>S132</v>
          </cell>
          <cell r="G140">
            <v>3</v>
          </cell>
          <cell r="H140">
            <v>3</v>
          </cell>
          <cell r="I140" t="str">
            <v>R</v>
          </cell>
          <cell r="J140" t="str">
            <v>MACHINGA</v>
          </cell>
          <cell r="K140">
            <v>8</v>
          </cell>
          <cell r="L140" t="str">
            <v xml:space="preserve">Changed designation from S120 to M18 </v>
          </cell>
        </row>
        <row r="141">
          <cell r="A141" t="str">
            <v>RS 359</v>
          </cell>
          <cell r="B141">
            <v>181</v>
          </cell>
          <cell r="C141" t="str">
            <v>S</v>
          </cell>
          <cell r="D141" t="str">
            <v>T</v>
          </cell>
          <cell r="E141" t="str">
            <v>Balaka - Mbela</v>
          </cell>
          <cell r="F141" t="str">
            <v>S133</v>
          </cell>
          <cell r="G141">
            <v>1</v>
          </cell>
          <cell r="H141">
            <v>14.5</v>
          </cell>
          <cell r="I141" t="str">
            <v>R</v>
          </cell>
          <cell r="J141" t="str">
            <v>MACHINGA</v>
          </cell>
          <cell r="K141">
            <v>8</v>
          </cell>
          <cell r="L141" t="str">
            <v>Changed designation from D231 to T379</v>
          </cell>
        </row>
        <row r="142">
          <cell r="A142" t="str">
            <v>RS 361</v>
          </cell>
          <cell r="B142">
            <v>183</v>
          </cell>
          <cell r="C142" t="str">
            <v>S</v>
          </cell>
          <cell r="D142" t="str">
            <v>T</v>
          </cell>
          <cell r="E142" t="str">
            <v>Mbela - Mzimundilinde</v>
          </cell>
          <cell r="F142" t="str">
            <v>S133</v>
          </cell>
          <cell r="G142">
            <v>2</v>
          </cell>
          <cell r="H142">
            <v>7.9</v>
          </cell>
          <cell r="I142" t="str">
            <v>F</v>
          </cell>
          <cell r="J142" t="str">
            <v>MACHINGA</v>
          </cell>
          <cell r="K142">
            <v>8</v>
          </cell>
          <cell r="L142" t="str">
            <v>Changed designation from D231 to T379</v>
          </cell>
        </row>
        <row r="143">
          <cell r="A143" t="str">
            <v>RS 360</v>
          </cell>
          <cell r="B143">
            <v>182</v>
          </cell>
          <cell r="C143" t="str">
            <v>S</v>
          </cell>
          <cell r="D143" t="str">
            <v>T</v>
          </cell>
          <cell r="E143" t="str">
            <v>Mzimundilinde - Hoba</v>
          </cell>
          <cell r="F143" t="str">
            <v>S133</v>
          </cell>
          <cell r="G143">
            <v>3</v>
          </cell>
          <cell r="H143">
            <v>6</v>
          </cell>
          <cell r="I143" t="str">
            <v>F</v>
          </cell>
          <cell r="J143" t="str">
            <v>MACHINGA</v>
          </cell>
          <cell r="K143">
            <v>8</v>
          </cell>
          <cell r="L143" t="str">
            <v>Changed designation from T361 to M30</v>
          </cell>
        </row>
        <row r="144">
          <cell r="A144" t="str">
            <v>RS 310</v>
          </cell>
          <cell r="B144">
            <v>132</v>
          </cell>
          <cell r="C144" t="str">
            <v>C</v>
          </cell>
          <cell r="D144" t="str">
            <v>T</v>
          </cell>
          <cell r="E144" t="str">
            <v>Kasinje (junction M5) - Mtambalika</v>
          </cell>
          <cell r="F144" t="str">
            <v>S134</v>
          </cell>
          <cell r="G144">
            <v>1</v>
          </cell>
          <cell r="H144">
            <v>5.0999999999999996</v>
          </cell>
          <cell r="I144" t="str">
            <v>H</v>
          </cell>
          <cell r="J144" t="str">
            <v>NTCHEU</v>
          </cell>
          <cell r="K144">
            <v>8</v>
          </cell>
        </row>
        <row r="145">
          <cell r="A145" t="str">
            <v>RS 311</v>
          </cell>
          <cell r="B145">
            <v>133</v>
          </cell>
          <cell r="C145" t="str">
            <v>C</v>
          </cell>
          <cell r="D145" t="str">
            <v>T</v>
          </cell>
          <cell r="E145" t="str">
            <v>Mtambalika - Kandeu</v>
          </cell>
          <cell r="F145" t="str">
            <v>S134</v>
          </cell>
          <cell r="G145">
            <v>2</v>
          </cell>
          <cell r="H145">
            <v>8.4</v>
          </cell>
          <cell r="I145" t="str">
            <v>H</v>
          </cell>
          <cell r="J145" t="str">
            <v>NTCHEU</v>
          </cell>
          <cell r="K145">
            <v>8</v>
          </cell>
          <cell r="L145" t="str">
            <v>Changed from urban to trunk</v>
          </cell>
        </row>
        <row r="146">
          <cell r="A146" t="str">
            <v>RS 308</v>
          </cell>
          <cell r="B146">
            <v>130</v>
          </cell>
          <cell r="C146" t="str">
            <v>C</v>
          </cell>
          <cell r="D146" t="str">
            <v>T</v>
          </cell>
          <cell r="E146" t="str">
            <v>Kandeu - Sitolo</v>
          </cell>
          <cell r="F146" t="str">
            <v>S134</v>
          </cell>
          <cell r="G146">
            <v>3</v>
          </cell>
          <cell r="H146">
            <v>4.8</v>
          </cell>
          <cell r="I146" t="str">
            <v>M</v>
          </cell>
          <cell r="J146" t="str">
            <v>NTCHEU</v>
          </cell>
          <cell r="K146">
            <v>8</v>
          </cell>
        </row>
        <row r="147">
          <cell r="A147" t="str">
            <v>RS 309</v>
          </cell>
          <cell r="B147">
            <v>131</v>
          </cell>
          <cell r="C147" t="str">
            <v>C</v>
          </cell>
          <cell r="D147" t="str">
            <v>T</v>
          </cell>
          <cell r="E147" t="str">
            <v>Sitolo - Kabekele</v>
          </cell>
          <cell r="F147" t="str">
            <v>S134</v>
          </cell>
          <cell r="G147">
            <v>4</v>
          </cell>
          <cell r="H147">
            <v>4.7</v>
          </cell>
          <cell r="I147" t="str">
            <v>H</v>
          </cell>
          <cell r="J147" t="str">
            <v>NTCHEU</v>
          </cell>
          <cell r="K147">
            <v>8</v>
          </cell>
          <cell r="L147" t="str">
            <v>Changed designation from D226 to T381</v>
          </cell>
        </row>
        <row r="148">
          <cell r="A148" t="str">
            <v>RS 312</v>
          </cell>
          <cell r="B148">
            <v>134</v>
          </cell>
          <cell r="C148" t="str">
            <v>C</v>
          </cell>
          <cell r="D148" t="str">
            <v>T</v>
          </cell>
          <cell r="E148" t="str">
            <v>Kabekele - Kansapato (junction T384)</v>
          </cell>
          <cell r="F148" t="str">
            <v>S134</v>
          </cell>
          <cell r="G148">
            <v>6</v>
          </cell>
          <cell r="H148">
            <v>7.8</v>
          </cell>
          <cell r="I148" t="str">
            <v>R</v>
          </cell>
          <cell r="J148" t="str">
            <v>NTCHEU</v>
          </cell>
          <cell r="K148">
            <v>8</v>
          </cell>
          <cell r="L148" t="str">
            <v>Part currently bitumen</v>
          </cell>
        </row>
        <row r="149">
          <cell r="A149" t="str">
            <v>RS 644</v>
          </cell>
          <cell r="B149">
            <v>466</v>
          </cell>
          <cell r="C149" t="str">
            <v>C</v>
          </cell>
          <cell r="D149" t="str">
            <v>T</v>
          </cell>
          <cell r="E149" t="str">
            <v>Kazembe - Ntcheu (junction M1)</v>
          </cell>
          <cell r="F149" t="str">
            <v>S134</v>
          </cell>
          <cell r="G149">
            <v>8</v>
          </cell>
          <cell r="H149">
            <v>9</v>
          </cell>
          <cell r="I149" t="str">
            <v>FL</v>
          </cell>
          <cell r="J149" t="str">
            <v>NTCHEU</v>
          </cell>
          <cell r="K149">
            <v>8</v>
          </cell>
          <cell r="L149" t="str">
            <v>Changed designation from T384 to S134</v>
          </cell>
        </row>
        <row r="150">
          <cell r="A150" t="str">
            <v>RS 295</v>
          </cell>
          <cell r="B150">
            <v>117</v>
          </cell>
          <cell r="C150" t="str">
            <v>C</v>
          </cell>
          <cell r="D150" t="str">
            <v>T</v>
          </cell>
          <cell r="E150" t="str">
            <v>Biriwiri (junction M1) - Kalonga</v>
          </cell>
          <cell r="F150" t="str">
            <v>S135</v>
          </cell>
          <cell r="G150">
            <v>1</v>
          </cell>
          <cell r="H150">
            <v>13.7</v>
          </cell>
          <cell r="I150" t="str">
            <v>R</v>
          </cell>
          <cell r="J150" t="str">
            <v>NTCHEU</v>
          </cell>
          <cell r="K150">
            <v>8</v>
          </cell>
          <cell r="L150" t="str">
            <v>Changed designation from S124 to S135</v>
          </cell>
        </row>
        <row r="151">
          <cell r="A151" t="str">
            <v>RS 299</v>
          </cell>
          <cell r="B151">
            <v>121</v>
          </cell>
          <cell r="C151" t="str">
            <v>C</v>
          </cell>
          <cell r="D151" t="str">
            <v>T</v>
          </cell>
          <cell r="E151" t="str">
            <v>Kalonga - Biliate</v>
          </cell>
          <cell r="F151" t="str">
            <v>S135</v>
          </cell>
          <cell r="G151">
            <v>2</v>
          </cell>
          <cell r="H151">
            <v>20.9</v>
          </cell>
          <cell r="I151" t="str">
            <v>R</v>
          </cell>
          <cell r="J151" t="str">
            <v>NTCHEU</v>
          </cell>
          <cell r="K151">
            <v>8</v>
          </cell>
          <cell r="L151" t="str">
            <v>Changed designation from S124 to S135</v>
          </cell>
        </row>
        <row r="152">
          <cell r="A152" t="str">
            <v>RS 297</v>
          </cell>
          <cell r="B152">
            <v>119</v>
          </cell>
          <cell r="C152" t="str">
            <v>C</v>
          </cell>
          <cell r="D152" t="str">
            <v>T</v>
          </cell>
          <cell r="E152" t="str">
            <v>Biliate - Doviko</v>
          </cell>
          <cell r="F152" t="str">
            <v>S135</v>
          </cell>
          <cell r="G152">
            <v>3</v>
          </cell>
          <cell r="H152">
            <v>11.2</v>
          </cell>
          <cell r="I152" t="str">
            <v>FL</v>
          </cell>
          <cell r="J152" t="str">
            <v>NTCHEU</v>
          </cell>
          <cell r="K152">
            <v>8</v>
          </cell>
          <cell r="L152" t="str">
            <v>Changed designation from S124 to S135</v>
          </cell>
        </row>
        <row r="153">
          <cell r="A153" t="str">
            <v>RS 313</v>
          </cell>
          <cell r="B153">
            <v>135</v>
          </cell>
          <cell r="C153" t="str">
            <v>C</v>
          </cell>
          <cell r="D153" t="str">
            <v>T</v>
          </cell>
          <cell r="E153" t="str">
            <v>Doviko - Chilengo</v>
          </cell>
          <cell r="F153" t="str">
            <v>S135</v>
          </cell>
          <cell r="G153">
            <v>4</v>
          </cell>
          <cell r="H153">
            <v>20.5</v>
          </cell>
          <cell r="I153" t="str">
            <v>H</v>
          </cell>
          <cell r="J153" t="str">
            <v>NTCHEU</v>
          </cell>
          <cell r="K153">
            <v>8</v>
          </cell>
        </row>
        <row r="154">
          <cell r="A154" t="str">
            <v>RS 716</v>
          </cell>
          <cell r="B154">
            <v>538</v>
          </cell>
          <cell r="C154" t="str">
            <v>S</v>
          </cell>
          <cell r="D154" t="str">
            <v>T</v>
          </cell>
          <cell r="E154" t="str">
            <v>Chilengo - Kweneza</v>
          </cell>
          <cell r="F154" t="str">
            <v>S135</v>
          </cell>
          <cell r="G154">
            <v>6</v>
          </cell>
          <cell r="H154">
            <v>10.7</v>
          </cell>
          <cell r="I154" t="str">
            <v>R</v>
          </cell>
          <cell r="J154" t="str">
            <v>MWANZA</v>
          </cell>
          <cell r="K154">
            <v>8</v>
          </cell>
          <cell r="L154" t="str">
            <v>Changed designation from T398 to S135</v>
          </cell>
        </row>
        <row r="155">
          <cell r="A155" t="str">
            <v>RS 715</v>
          </cell>
          <cell r="B155">
            <v>537</v>
          </cell>
          <cell r="C155" t="str">
            <v>S</v>
          </cell>
          <cell r="D155" t="str">
            <v>T</v>
          </cell>
          <cell r="E155" t="str">
            <v>Kweneza - Kanjiwa</v>
          </cell>
          <cell r="F155" t="str">
            <v>S135</v>
          </cell>
          <cell r="G155">
            <v>7</v>
          </cell>
          <cell r="H155">
            <v>8.4</v>
          </cell>
          <cell r="I155" t="str">
            <v>H</v>
          </cell>
          <cell r="J155" t="str">
            <v>MWANZA</v>
          </cell>
          <cell r="K155">
            <v>8</v>
          </cell>
          <cell r="L155" t="str">
            <v>Changed designation from T398 to S135</v>
          </cell>
        </row>
        <row r="156">
          <cell r="A156" t="str">
            <v>RS 365</v>
          </cell>
          <cell r="B156">
            <v>187</v>
          </cell>
          <cell r="C156" t="str">
            <v>S</v>
          </cell>
          <cell r="D156" t="str">
            <v>T</v>
          </cell>
          <cell r="E156" t="str">
            <v>Kanjiwa - Chipondeni</v>
          </cell>
          <cell r="F156" t="str">
            <v>S135</v>
          </cell>
          <cell r="G156">
            <v>8</v>
          </cell>
          <cell r="H156">
            <v>22.2</v>
          </cell>
          <cell r="I156" t="str">
            <v>H</v>
          </cell>
          <cell r="J156" t="str">
            <v>MWANZA</v>
          </cell>
          <cell r="K156">
            <v>9</v>
          </cell>
        </row>
        <row r="157">
          <cell r="A157" t="str">
            <v>RS 362</v>
          </cell>
          <cell r="B157">
            <v>184</v>
          </cell>
          <cell r="C157" t="str">
            <v>S</v>
          </cell>
          <cell r="D157" t="str">
            <v>T</v>
          </cell>
          <cell r="E157" t="str">
            <v>Chipondeni - Kunenekude</v>
          </cell>
          <cell r="F157" t="str">
            <v>S135</v>
          </cell>
          <cell r="G157">
            <v>9</v>
          </cell>
          <cell r="H157">
            <v>5.5</v>
          </cell>
          <cell r="I157" t="str">
            <v>H</v>
          </cell>
          <cell r="J157" t="str">
            <v>MWANZA</v>
          </cell>
          <cell r="K157">
            <v>9</v>
          </cell>
          <cell r="L157" t="str">
            <v>Changed designation from M15 to S128</v>
          </cell>
        </row>
        <row r="158">
          <cell r="A158" t="str">
            <v>RS 363</v>
          </cell>
          <cell r="B158">
            <v>185</v>
          </cell>
          <cell r="C158" t="str">
            <v>S</v>
          </cell>
          <cell r="D158" t="str">
            <v>T</v>
          </cell>
          <cell r="E158" t="str">
            <v>Kunenekude - Mwanza Admarc</v>
          </cell>
          <cell r="F158" t="str">
            <v>S135</v>
          </cell>
          <cell r="G158">
            <v>10</v>
          </cell>
          <cell r="H158">
            <v>12</v>
          </cell>
          <cell r="I158" t="str">
            <v>H</v>
          </cell>
          <cell r="J158" t="str">
            <v>MWANZA</v>
          </cell>
          <cell r="K158">
            <v>9</v>
          </cell>
        </row>
        <row r="159">
          <cell r="A159" t="str">
            <v>RS 364</v>
          </cell>
          <cell r="B159">
            <v>186</v>
          </cell>
          <cell r="C159" t="str">
            <v>S</v>
          </cell>
          <cell r="D159" t="str">
            <v>T</v>
          </cell>
          <cell r="E159" t="str">
            <v>Mwanza Admarc - Liwonde Village (junction M6)</v>
          </cell>
          <cell r="F159" t="str">
            <v>S135</v>
          </cell>
          <cell r="G159">
            <v>11</v>
          </cell>
          <cell r="H159">
            <v>3.8</v>
          </cell>
          <cell r="I159" t="str">
            <v>R</v>
          </cell>
          <cell r="J159" t="str">
            <v>MWANZA</v>
          </cell>
          <cell r="K159">
            <v>9</v>
          </cell>
        </row>
        <row r="160">
          <cell r="A160" t="str">
            <v>RS 367</v>
          </cell>
          <cell r="B160">
            <v>189</v>
          </cell>
          <cell r="C160" t="str">
            <v>S</v>
          </cell>
          <cell r="D160" t="str">
            <v>T</v>
          </cell>
          <cell r="E160" t="str">
            <v>Mwanza (junction M6) - Chimulango</v>
          </cell>
          <cell r="F160" t="str">
            <v>S136</v>
          </cell>
          <cell r="G160">
            <v>1</v>
          </cell>
          <cell r="H160">
            <v>10.7</v>
          </cell>
          <cell r="I160" t="str">
            <v>R</v>
          </cell>
          <cell r="J160" t="str">
            <v>MWANZA</v>
          </cell>
          <cell r="K160">
            <v>9</v>
          </cell>
        </row>
        <row r="161">
          <cell r="A161" t="str">
            <v>RS 374</v>
          </cell>
          <cell r="B161">
            <v>196</v>
          </cell>
          <cell r="C161" t="str">
            <v>S</v>
          </cell>
          <cell r="D161" t="str">
            <v>T</v>
          </cell>
          <cell r="E161" t="str">
            <v>Chimulango - Chikoleka</v>
          </cell>
          <cell r="F161" t="str">
            <v>S136</v>
          </cell>
          <cell r="G161">
            <v>2</v>
          </cell>
          <cell r="H161">
            <v>5.9</v>
          </cell>
          <cell r="I161" t="str">
            <v>R</v>
          </cell>
          <cell r="J161" t="str">
            <v>MWANZA</v>
          </cell>
          <cell r="K161">
            <v>9</v>
          </cell>
          <cell r="L161" t="str">
            <v>Changed designation from S142 to S139</v>
          </cell>
        </row>
        <row r="162">
          <cell r="A162" t="str">
            <v>RS 372</v>
          </cell>
          <cell r="B162">
            <v>194</v>
          </cell>
          <cell r="C162" t="str">
            <v>S</v>
          </cell>
          <cell r="D162" t="str">
            <v>T</v>
          </cell>
          <cell r="E162" t="str">
            <v>Chikoleka - Thambani</v>
          </cell>
          <cell r="F162" t="str">
            <v>S136</v>
          </cell>
          <cell r="G162">
            <v>3</v>
          </cell>
          <cell r="H162">
            <v>6.6</v>
          </cell>
          <cell r="I162" t="str">
            <v>H</v>
          </cell>
          <cell r="J162" t="str">
            <v>MWANZA</v>
          </cell>
          <cell r="K162">
            <v>9</v>
          </cell>
        </row>
        <row r="163">
          <cell r="A163" t="str">
            <v>RS 370</v>
          </cell>
          <cell r="B163">
            <v>192</v>
          </cell>
          <cell r="C163" t="str">
            <v>S</v>
          </cell>
          <cell r="D163" t="str">
            <v>T</v>
          </cell>
          <cell r="E163" t="str">
            <v>Thambani - Ngoma River</v>
          </cell>
          <cell r="F163" t="str">
            <v>S136</v>
          </cell>
          <cell r="G163">
            <v>4</v>
          </cell>
          <cell r="H163">
            <v>7.5</v>
          </cell>
          <cell r="I163" t="str">
            <v>R</v>
          </cell>
          <cell r="J163" t="str">
            <v>MWANZA</v>
          </cell>
          <cell r="K163">
            <v>9</v>
          </cell>
        </row>
        <row r="164">
          <cell r="A164" t="str">
            <v>RS 371</v>
          </cell>
          <cell r="B164">
            <v>193</v>
          </cell>
          <cell r="C164" t="str">
            <v>S</v>
          </cell>
          <cell r="D164" t="str">
            <v>T</v>
          </cell>
          <cell r="E164" t="str">
            <v>Ngoma River - Changoima</v>
          </cell>
          <cell r="F164" t="str">
            <v>S136</v>
          </cell>
          <cell r="G164">
            <v>5</v>
          </cell>
          <cell r="H164">
            <v>10.9</v>
          </cell>
          <cell r="I164" t="str">
            <v>FL</v>
          </cell>
          <cell r="J164" t="str">
            <v>CHIKWAWA</v>
          </cell>
          <cell r="K164">
            <v>9</v>
          </cell>
        </row>
        <row r="165">
          <cell r="A165" t="str">
            <v>RS 376</v>
          </cell>
          <cell r="B165">
            <v>198</v>
          </cell>
          <cell r="C165" t="str">
            <v>S</v>
          </cell>
          <cell r="D165" t="str">
            <v>T</v>
          </cell>
          <cell r="E165" t="str">
            <v>Changoima - Balalika</v>
          </cell>
          <cell r="F165" t="str">
            <v>S136</v>
          </cell>
          <cell r="G165">
            <v>6</v>
          </cell>
          <cell r="H165">
            <v>9.1</v>
          </cell>
          <cell r="I165" t="str">
            <v>R</v>
          </cell>
          <cell r="J165" t="str">
            <v>CHIKWAWA</v>
          </cell>
          <cell r="K165">
            <v>9</v>
          </cell>
          <cell r="L165" t="str">
            <v>Changed from feeder to trunk as bitumen road</v>
          </cell>
        </row>
        <row r="166">
          <cell r="A166" t="str">
            <v>RS 369</v>
          </cell>
          <cell r="B166">
            <v>191</v>
          </cell>
          <cell r="C166" t="str">
            <v>S</v>
          </cell>
          <cell r="D166" t="str">
            <v>T</v>
          </cell>
          <cell r="E166" t="str">
            <v>Balalika - Mwanza River</v>
          </cell>
          <cell r="F166" t="str">
            <v>S136</v>
          </cell>
          <cell r="G166">
            <v>7</v>
          </cell>
          <cell r="H166">
            <v>10.4</v>
          </cell>
          <cell r="I166" t="str">
            <v>R</v>
          </cell>
          <cell r="J166" t="str">
            <v>CHIKWAWA</v>
          </cell>
          <cell r="K166">
            <v>9</v>
          </cell>
          <cell r="L166" t="str">
            <v>Changed designation from S116 to T334. Changed to trunk</v>
          </cell>
        </row>
        <row r="167">
          <cell r="A167" t="str">
            <v>RS 377</v>
          </cell>
          <cell r="B167">
            <v>199</v>
          </cell>
          <cell r="C167" t="str">
            <v>S</v>
          </cell>
          <cell r="D167" t="str">
            <v>T</v>
          </cell>
          <cell r="E167" t="str">
            <v>Mwanza River - Nkhongono</v>
          </cell>
          <cell r="F167" t="str">
            <v>S136</v>
          </cell>
          <cell r="G167">
            <v>8</v>
          </cell>
          <cell r="H167">
            <v>16.399999999999999</v>
          </cell>
          <cell r="I167" t="str">
            <v>F</v>
          </cell>
          <cell r="J167" t="str">
            <v>CHIKWAWA</v>
          </cell>
          <cell r="K167">
            <v>9</v>
          </cell>
        </row>
        <row r="168">
          <cell r="A168" t="str">
            <v>RS 366</v>
          </cell>
          <cell r="B168">
            <v>188</v>
          </cell>
          <cell r="C168" t="str">
            <v>S</v>
          </cell>
          <cell r="D168" t="str">
            <v>T</v>
          </cell>
          <cell r="E168" t="str">
            <v>Nkhongono - Fombe</v>
          </cell>
          <cell r="F168" t="str">
            <v>S136</v>
          </cell>
          <cell r="G168">
            <v>9</v>
          </cell>
          <cell r="H168">
            <v>10.8</v>
          </cell>
          <cell r="I168" t="str">
            <v>R</v>
          </cell>
          <cell r="J168" t="str">
            <v>CHIKWAWA</v>
          </cell>
          <cell r="K168">
            <v>9</v>
          </cell>
          <cell r="L168" t="str">
            <v>Changed designation from D232 to T387</v>
          </cell>
        </row>
        <row r="169">
          <cell r="A169" t="str">
            <v>RS 378</v>
          </cell>
          <cell r="B169">
            <v>200</v>
          </cell>
          <cell r="C169" t="str">
            <v>S</v>
          </cell>
          <cell r="D169" t="str">
            <v>T</v>
          </cell>
          <cell r="E169" t="str">
            <v>Fombe - Chikwawa (junction T416)</v>
          </cell>
          <cell r="F169" t="str">
            <v>S136</v>
          </cell>
          <cell r="G169">
            <v>10</v>
          </cell>
          <cell r="H169">
            <v>8</v>
          </cell>
          <cell r="I169" t="str">
            <v>P</v>
          </cell>
          <cell r="J169" t="str">
            <v>CHIKWAWA</v>
          </cell>
          <cell r="K169">
            <v>9</v>
          </cell>
          <cell r="L169" t="str">
            <v>Changed designation from D232 to T387</v>
          </cell>
        </row>
        <row r="170">
          <cell r="A170" t="str">
            <v>RS 379</v>
          </cell>
          <cell r="B170">
            <v>201</v>
          </cell>
          <cell r="C170" t="str">
            <v>S</v>
          </cell>
          <cell r="D170" t="str">
            <v>T</v>
          </cell>
          <cell r="E170" t="str">
            <v>Moffati (junction M6) - Feremu</v>
          </cell>
          <cell r="F170" t="str">
            <v>S137</v>
          </cell>
          <cell r="G170">
            <v>1</v>
          </cell>
          <cell r="H170">
            <v>10.1</v>
          </cell>
          <cell r="I170" t="str">
            <v>R</v>
          </cell>
          <cell r="J170" t="str">
            <v>MWANZA</v>
          </cell>
          <cell r="K170">
            <v>9</v>
          </cell>
        </row>
        <row r="171">
          <cell r="A171" t="str">
            <v>RS 380</v>
          </cell>
          <cell r="B171">
            <v>202</v>
          </cell>
          <cell r="C171" t="str">
            <v>S</v>
          </cell>
          <cell r="D171" t="str">
            <v>T</v>
          </cell>
          <cell r="E171" t="str">
            <v>Feremu - Mpatamanga Gorge</v>
          </cell>
          <cell r="F171" t="str">
            <v>S137</v>
          </cell>
          <cell r="G171">
            <v>2</v>
          </cell>
          <cell r="H171">
            <v>14.7</v>
          </cell>
          <cell r="I171" t="str">
            <v>R</v>
          </cell>
          <cell r="J171" t="str">
            <v>MWANZA</v>
          </cell>
          <cell r="K171">
            <v>9</v>
          </cell>
        </row>
        <row r="172">
          <cell r="A172" t="str">
            <v>RS 381</v>
          </cell>
          <cell r="B172">
            <v>203</v>
          </cell>
          <cell r="C172" t="str">
            <v>S</v>
          </cell>
          <cell r="D172" t="str">
            <v>T</v>
          </cell>
          <cell r="E172" t="str">
            <v>Mpatamanga Gorge - Kaliati</v>
          </cell>
          <cell r="F172" t="str">
            <v>S137</v>
          </cell>
          <cell r="G172">
            <v>3</v>
          </cell>
          <cell r="H172">
            <v>14.3</v>
          </cell>
          <cell r="I172" t="str">
            <v>R</v>
          </cell>
          <cell r="J172" t="str">
            <v>BLANTYRE</v>
          </cell>
          <cell r="K172">
            <v>9</v>
          </cell>
        </row>
        <row r="173">
          <cell r="A173" t="str">
            <v>RS 383</v>
          </cell>
          <cell r="B173">
            <v>205</v>
          </cell>
          <cell r="C173" t="str">
            <v>S</v>
          </cell>
          <cell r="D173" t="str">
            <v>T</v>
          </cell>
          <cell r="E173" t="str">
            <v>Kaliati - Kunthembwe</v>
          </cell>
          <cell r="F173" t="str">
            <v>S137</v>
          </cell>
          <cell r="G173">
            <v>4</v>
          </cell>
          <cell r="H173">
            <v>8.6999999999999993</v>
          </cell>
          <cell r="I173" t="str">
            <v>R</v>
          </cell>
          <cell r="J173" t="str">
            <v>BLANTYRE</v>
          </cell>
          <cell r="K173">
            <v>9</v>
          </cell>
        </row>
        <row r="174">
          <cell r="A174" t="str">
            <v>RS 384</v>
          </cell>
          <cell r="B174">
            <v>206</v>
          </cell>
          <cell r="C174" t="str">
            <v>S</v>
          </cell>
          <cell r="D174" t="str">
            <v>T</v>
          </cell>
          <cell r="E174" t="str">
            <v>Kunthembwe - Chileka Airport</v>
          </cell>
          <cell r="F174" t="str">
            <v>S137</v>
          </cell>
          <cell r="G174">
            <v>5</v>
          </cell>
          <cell r="H174">
            <v>13.2</v>
          </cell>
          <cell r="I174" t="str">
            <v>F</v>
          </cell>
          <cell r="J174" t="str">
            <v>BLANTYRE</v>
          </cell>
          <cell r="K174">
            <v>9</v>
          </cell>
        </row>
        <row r="175">
          <cell r="A175" t="str">
            <v>RS 387</v>
          </cell>
          <cell r="B175">
            <v>209</v>
          </cell>
          <cell r="C175" t="str">
            <v>S</v>
          </cell>
          <cell r="D175" t="str">
            <v>T</v>
          </cell>
          <cell r="E175" t="str">
            <v>Sanama (junction S137) - Mtengowambalame</v>
          </cell>
          <cell r="F175" t="str">
            <v>S138</v>
          </cell>
          <cell r="G175">
            <v>1</v>
          </cell>
          <cell r="H175">
            <v>5.5</v>
          </cell>
          <cell r="I175" t="str">
            <v>R</v>
          </cell>
          <cell r="J175" t="str">
            <v>BLANTYRE</v>
          </cell>
          <cell r="K175">
            <v>9</v>
          </cell>
          <cell r="L175">
            <v>0</v>
          </cell>
        </row>
        <row r="176">
          <cell r="A176" t="str">
            <v>RS 385</v>
          </cell>
          <cell r="B176">
            <v>207</v>
          </cell>
          <cell r="C176" t="str">
            <v>S</v>
          </cell>
          <cell r="D176" t="str">
            <v>T</v>
          </cell>
          <cell r="E176" t="str">
            <v>Mtengowambalame - Nkula</v>
          </cell>
          <cell r="F176" t="str">
            <v>S138</v>
          </cell>
          <cell r="G176">
            <v>2</v>
          </cell>
          <cell r="H176">
            <v>16.399999999999999</v>
          </cell>
          <cell r="I176" t="str">
            <v>R</v>
          </cell>
          <cell r="J176" t="str">
            <v>BLANTYRE</v>
          </cell>
          <cell r="K176">
            <v>9</v>
          </cell>
          <cell r="L176" t="str">
            <v>Name changed from Kwacha Rd - Marhattma</v>
          </cell>
        </row>
        <row r="177">
          <cell r="A177" t="str">
            <v>RS 386</v>
          </cell>
          <cell r="B177">
            <v>208</v>
          </cell>
          <cell r="C177" t="str">
            <v>S</v>
          </cell>
          <cell r="D177" t="str">
            <v>T</v>
          </cell>
          <cell r="E177" t="str">
            <v>Nkula - Tedzani</v>
          </cell>
          <cell r="F177" t="str">
            <v>S138</v>
          </cell>
          <cell r="G177">
            <v>3</v>
          </cell>
          <cell r="H177">
            <v>10.199999999999999</v>
          </cell>
          <cell r="I177" t="str">
            <v>R</v>
          </cell>
          <cell r="J177" t="str">
            <v>BLANTYRE</v>
          </cell>
          <cell r="K177">
            <v>9</v>
          </cell>
          <cell r="L177" t="str">
            <v>Name modified by City Council</v>
          </cell>
        </row>
        <row r="178">
          <cell r="A178" t="str">
            <v>RS 388</v>
          </cell>
          <cell r="B178">
            <v>210</v>
          </cell>
          <cell r="C178" t="str">
            <v>S</v>
          </cell>
          <cell r="D178" t="str">
            <v>T</v>
          </cell>
          <cell r="E178" t="str">
            <v>Lirangwe (junction M1) - Namatumu railway crossing</v>
          </cell>
          <cell r="F178" t="str">
            <v>S139</v>
          </cell>
          <cell r="G178">
            <v>1</v>
          </cell>
          <cell r="H178">
            <v>13.1</v>
          </cell>
          <cell r="I178" t="str">
            <v>R</v>
          </cell>
          <cell r="J178" t="str">
            <v>BLANTYRE</v>
          </cell>
          <cell r="K178">
            <v>9</v>
          </cell>
          <cell r="L178" t="str">
            <v>Name modified</v>
          </cell>
        </row>
        <row r="179">
          <cell r="A179" t="str">
            <v>RS 337</v>
          </cell>
          <cell r="B179">
            <v>159</v>
          </cell>
          <cell r="C179" t="str">
            <v>S</v>
          </cell>
          <cell r="D179" t="str">
            <v>T</v>
          </cell>
          <cell r="E179" t="str">
            <v>Kasangale - Koloti River</v>
          </cell>
          <cell r="F179" t="str">
            <v>S139</v>
          </cell>
          <cell r="G179">
            <v>2</v>
          </cell>
          <cell r="H179">
            <v>19.8</v>
          </cell>
          <cell r="I179" t="str">
            <v>R</v>
          </cell>
          <cell r="J179" t="str">
            <v>ZOMBA</v>
          </cell>
          <cell r="K179">
            <v>9</v>
          </cell>
          <cell r="L179" t="str">
            <v>Changed designation from S129 to S139</v>
          </cell>
        </row>
        <row r="180">
          <cell r="A180" t="str">
            <v>RS 343</v>
          </cell>
          <cell r="B180">
            <v>165</v>
          </cell>
          <cell r="C180" t="str">
            <v>S</v>
          </cell>
          <cell r="D180" t="str">
            <v>T</v>
          </cell>
          <cell r="E180" t="str">
            <v>Koloti River - Chikwenga</v>
          </cell>
          <cell r="F180" t="str">
            <v>S139</v>
          </cell>
          <cell r="G180">
            <v>3</v>
          </cell>
          <cell r="H180">
            <v>5.0999999999999996</v>
          </cell>
          <cell r="I180" t="str">
            <v>R</v>
          </cell>
          <cell r="J180" t="str">
            <v>ZOMBA</v>
          </cell>
          <cell r="K180">
            <v>9</v>
          </cell>
          <cell r="L180" t="str">
            <v>name changed from HHI - David Whitehead Via Ndirande Market</v>
          </cell>
        </row>
        <row r="181">
          <cell r="A181" t="str">
            <v>RS 339</v>
          </cell>
          <cell r="B181">
            <v>161</v>
          </cell>
          <cell r="C181" t="str">
            <v>S</v>
          </cell>
          <cell r="D181" t="str">
            <v>T</v>
          </cell>
          <cell r="E181" t="str">
            <v>Changalume - Kaunde</v>
          </cell>
          <cell r="F181" t="str">
            <v>S139</v>
          </cell>
          <cell r="G181">
            <v>4</v>
          </cell>
          <cell r="H181">
            <v>3.4</v>
          </cell>
          <cell r="I181" t="str">
            <v>R</v>
          </cell>
          <cell r="J181" t="str">
            <v>ZOMBA</v>
          </cell>
          <cell r="K181">
            <v>9</v>
          </cell>
          <cell r="L181" t="str">
            <v>Changed designation from S129 to S139</v>
          </cell>
        </row>
        <row r="182">
          <cell r="A182" t="str">
            <v>RS 389</v>
          </cell>
          <cell r="B182">
            <v>211</v>
          </cell>
          <cell r="C182" t="str">
            <v>S</v>
          </cell>
          <cell r="D182" t="str">
            <v>T</v>
          </cell>
          <cell r="E182" t="str">
            <v>Likangala River - Kuntiya</v>
          </cell>
          <cell r="F182" t="str">
            <v>S139</v>
          </cell>
          <cell r="G182">
            <v>5</v>
          </cell>
          <cell r="H182">
            <v>5.8</v>
          </cell>
          <cell r="I182" t="str">
            <v>R</v>
          </cell>
          <cell r="J182" t="str">
            <v>ZOMBA</v>
          </cell>
          <cell r="K182">
            <v>9</v>
          </cell>
          <cell r="L182" t="str">
            <v>Changed designation from S142 to S139</v>
          </cell>
        </row>
        <row r="183">
          <cell r="A183" t="str">
            <v>RS 390</v>
          </cell>
          <cell r="B183">
            <v>212</v>
          </cell>
          <cell r="C183" t="str">
            <v>S</v>
          </cell>
          <cell r="D183" t="str">
            <v>T</v>
          </cell>
          <cell r="E183" t="str">
            <v>Likangala River - Nkoloma</v>
          </cell>
          <cell r="F183" t="str">
            <v>S142</v>
          </cell>
          <cell r="G183">
            <v>1</v>
          </cell>
          <cell r="H183">
            <v>8.1999999999999993</v>
          </cell>
          <cell r="I183" t="str">
            <v>R</v>
          </cell>
          <cell r="J183" t="str">
            <v>ZOMBA</v>
          </cell>
          <cell r="K183">
            <v>9</v>
          </cell>
        </row>
        <row r="184">
          <cell r="A184" t="str">
            <v>RS 394</v>
          </cell>
          <cell r="B184">
            <v>216</v>
          </cell>
          <cell r="C184" t="str">
            <v>S</v>
          </cell>
          <cell r="D184" t="str">
            <v>T</v>
          </cell>
          <cell r="E184" t="str">
            <v>Ndege (Air Wing) - Mpyupyu T.C.</v>
          </cell>
          <cell r="F184" t="str">
            <v>S143</v>
          </cell>
          <cell r="G184">
            <v>2</v>
          </cell>
          <cell r="H184">
            <v>14.1</v>
          </cell>
          <cell r="I184" t="str">
            <v>F</v>
          </cell>
          <cell r="J184" t="str">
            <v>ZOMBA</v>
          </cell>
          <cell r="K184">
            <v>9</v>
          </cell>
        </row>
        <row r="185">
          <cell r="A185" t="str">
            <v>RS 392</v>
          </cell>
          <cell r="B185">
            <v>214</v>
          </cell>
          <cell r="C185" t="str">
            <v>S</v>
          </cell>
          <cell r="D185" t="str">
            <v>T</v>
          </cell>
          <cell r="E185" t="str">
            <v>Mpyupyu T.C. - Kachulu Habour</v>
          </cell>
          <cell r="F185" t="str">
            <v>S143</v>
          </cell>
          <cell r="G185">
            <v>3</v>
          </cell>
          <cell r="H185">
            <v>9.4</v>
          </cell>
          <cell r="I185" t="str">
            <v>F</v>
          </cell>
          <cell r="J185" t="str">
            <v>ZOMBA</v>
          </cell>
          <cell r="K185">
            <v>9</v>
          </cell>
        </row>
        <row r="186">
          <cell r="A186" t="str">
            <v>RS 398</v>
          </cell>
          <cell r="B186">
            <v>220</v>
          </cell>
          <cell r="C186" t="str">
            <v>S</v>
          </cell>
          <cell r="D186" t="str">
            <v>T</v>
          </cell>
          <cell r="E186" t="str">
            <v>Ndege (junction S143) - Jali</v>
          </cell>
          <cell r="F186" t="str">
            <v>S144</v>
          </cell>
          <cell r="G186">
            <v>1</v>
          </cell>
          <cell r="H186">
            <v>16.899999999999999</v>
          </cell>
          <cell r="I186" t="str">
            <v>F</v>
          </cell>
          <cell r="J186" t="str">
            <v>ZOMBA</v>
          </cell>
          <cell r="K186">
            <v>9</v>
          </cell>
        </row>
        <row r="187">
          <cell r="A187" t="str">
            <v>RS 397</v>
          </cell>
          <cell r="B187">
            <v>219</v>
          </cell>
          <cell r="C187" t="str">
            <v>S</v>
          </cell>
          <cell r="D187" t="str">
            <v>T</v>
          </cell>
          <cell r="E187" t="str">
            <v>Jali - Namadzi River (Mlamwa)</v>
          </cell>
          <cell r="F187" t="str">
            <v>S144</v>
          </cell>
          <cell r="G187">
            <v>2</v>
          </cell>
          <cell r="H187">
            <v>15.8</v>
          </cell>
          <cell r="I187" t="str">
            <v>F</v>
          </cell>
          <cell r="J187" t="str">
            <v>ZOMBA</v>
          </cell>
          <cell r="K187">
            <v>9</v>
          </cell>
        </row>
        <row r="188">
          <cell r="A188" t="str">
            <v>RS 395</v>
          </cell>
          <cell r="B188">
            <v>217</v>
          </cell>
          <cell r="C188" t="str">
            <v>S</v>
          </cell>
          <cell r="D188" t="str">
            <v>T</v>
          </cell>
          <cell r="E188" t="str">
            <v>Namadzi River (Mlamwa) - Mumbuwa</v>
          </cell>
          <cell r="F188" t="str">
            <v>S144</v>
          </cell>
          <cell r="G188">
            <v>3</v>
          </cell>
          <cell r="H188">
            <v>8.8000000000000007</v>
          </cell>
          <cell r="I188" t="str">
            <v>F</v>
          </cell>
          <cell r="J188" t="str">
            <v>ZOMBA</v>
          </cell>
          <cell r="K188">
            <v>9</v>
          </cell>
        </row>
        <row r="189">
          <cell r="A189" t="str">
            <v>RS 396</v>
          </cell>
          <cell r="B189">
            <v>218</v>
          </cell>
          <cell r="C189" t="str">
            <v>S</v>
          </cell>
          <cell r="D189" t="str">
            <v>T</v>
          </cell>
          <cell r="E189" t="str">
            <v>Mumbuwa - Phalombe (junction S147)</v>
          </cell>
          <cell r="F189" t="str">
            <v>S144</v>
          </cell>
          <cell r="G189">
            <v>4</v>
          </cell>
          <cell r="H189">
            <v>23.6</v>
          </cell>
          <cell r="I189" t="str">
            <v>F</v>
          </cell>
          <cell r="J189" t="str">
            <v>PHALOMBE</v>
          </cell>
          <cell r="K189">
            <v>9</v>
          </cell>
          <cell r="L189" t="str">
            <v xml:space="preserve">Length changed </v>
          </cell>
        </row>
        <row r="190">
          <cell r="A190" t="str">
            <v>RS 401</v>
          </cell>
          <cell r="B190">
            <v>223</v>
          </cell>
          <cell r="C190" t="str">
            <v>S</v>
          </cell>
          <cell r="D190" t="str">
            <v>T</v>
          </cell>
          <cell r="E190" t="str">
            <v>Mikochi - Malangalanga River</v>
          </cell>
          <cell r="F190" t="str">
            <v>S145</v>
          </cell>
          <cell r="G190">
            <v>1</v>
          </cell>
          <cell r="H190">
            <v>4.4000000000000004</v>
          </cell>
          <cell r="I190" t="str">
            <v>R</v>
          </cell>
          <cell r="J190" t="str">
            <v>CHIRADZULU</v>
          </cell>
          <cell r="K190">
            <v>9</v>
          </cell>
          <cell r="L190" t="str">
            <v>New section part of origional RS 148</v>
          </cell>
        </row>
        <row r="191">
          <cell r="A191" t="str">
            <v>RS 405</v>
          </cell>
          <cell r="B191">
            <v>227</v>
          </cell>
          <cell r="C191" t="str">
            <v>S</v>
          </cell>
          <cell r="D191" t="str">
            <v>T</v>
          </cell>
          <cell r="E191" t="str">
            <v>Malangalanga River - Milepa</v>
          </cell>
          <cell r="F191" t="str">
            <v>S145</v>
          </cell>
          <cell r="G191">
            <v>2</v>
          </cell>
          <cell r="H191">
            <v>11.5</v>
          </cell>
          <cell r="I191" t="str">
            <v>F</v>
          </cell>
          <cell r="J191" t="str">
            <v>CHIRADZULU</v>
          </cell>
          <cell r="K191">
            <v>9</v>
          </cell>
        </row>
        <row r="192">
          <cell r="A192" t="str">
            <v>RS 402</v>
          </cell>
          <cell r="B192">
            <v>224</v>
          </cell>
          <cell r="C192" t="str">
            <v>S</v>
          </cell>
          <cell r="D192" t="str">
            <v>T</v>
          </cell>
          <cell r="E192" t="str">
            <v>Milepa - Sangawa</v>
          </cell>
          <cell r="F192" t="str">
            <v>S145</v>
          </cell>
          <cell r="G192">
            <v>3</v>
          </cell>
          <cell r="H192">
            <v>3</v>
          </cell>
          <cell r="I192" t="str">
            <v>F</v>
          </cell>
          <cell r="J192" t="str">
            <v>CHIRADZULU</v>
          </cell>
          <cell r="K192">
            <v>9</v>
          </cell>
        </row>
        <row r="193">
          <cell r="A193" t="str">
            <v>RS 404</v>
          </cell>
          <cell r="B193">
            <v>226</v>
          </cell>
          <cell r="C193" t="str">
            <v>S</v>
          </cell>
          <cell r="D193" t="str">
            <v>T</v>
          </cell>
          <cell r="E193" t="str">
            <v>Sangawa - Phalombe River</v>
          </cell>
          <cell r="F193" t="str">
            <v>S145</v>
          </cell>
          <cell r="G193">
            <v>4</v>
          </cell>
          <cell r="H193">
            <v>18.899999999999999</v>
          </cell>
          <cell r="I193" t="str">
            <v>F</v>
          </cell>
          <cell r="J193" t="str">
            <v>PHALOMBE</v>
          </cell>
          <cell r="K193">
            <v>9</v>
          </cell>
        </row>
        <row r="194">
          <cell r="A194" t="str">
            <v>RS 403</v>
          </cell>
          <cell r="B194">
            <v>225</v>
          </cell>
          <cell r="C194" t="str">
            <v>S</v>
          </cell>
          <cell r="D194" t="str">
            <v>T</v>
          </cell>
          <cell r="E194" t="str">
            <v>Phalombe River - Namangani</v>
          </cell>
          <cell r="F194" t="str">
            <v>S145</v>
          </cell>
          <cell r="G194">
            <v>5</v>
          </cell>
          <cell r="H194">
            <v>10.3</v>
          </cell>
          <cell r="I194" t="str">
            <v>R</v>
          </cell>
          <cell r="J194" t="str">
            <v>PHALOMBE</v>
          </cell>
          <cell r="K194">
            <v>9</v>
          </cell>
          <cell r="L194" t="str">
            <v>Changed designation from T394 to T395</v>
          </cell>
        </row>
        <row r="195">
          <cell r="A195" t="str">
            <v>RS 400</v>
          </cell>
          <cell r="B195">
            <v>222</v>
          </cell>
          <cell r="C195" t="str">
            <v>S</v>
          </cell>
          <cell r="D195" t="str">
            <v>T</v>
          </cell>
          <cell r="E195" t="str">
            <v>Namangani - Holo</v>
          </cell>
          <cell r="F195" t="str">
            <v>S145</v>
          </cell>
          <cell r="G195">
            <v>6</v>
          </cell>
          <cell r="H195">
            <v>7.3</v>
          </cell>
          <cell r="I195" t="str">
            <v>F</v>
          </cell>
          <cell r="J195" t="str">
            <v>PHALOMBE</v>
          </cell>
          <cell r="K195">
            <v>9</v>
          </cell>
          <cell r="L195" t="str">
            <v>Changed designation from T394 to T395</v>
          </cell>
        </row>
        <row r="196">
          <cell r="A196" t="str">
            <v>RS 399</v>
          </cell>
          <cell r="B196">
            <v>221</v>
          </cell>
          <cell r="C196" t="str">
            <v>S</v>
          </cell>
          <cell r="D196" t="str">
            <v>T</v>
          </cell>
          <cell r="E196" t="str">
            <v>Holo - Kalinde (junction S147)</v>
          </cell>
          <cell r="F196" t="str">
            <v>S145</v>
          </cell>
          <cell r="G196">
            <v>7</v>
          </cell>
          <cell r="H196">
            <v>10.4</v>
          </cell>
          <cell r="I196" t="str">
            <v>F</v>
          </cell>
          <cell r="J196" t="str">
            <v>PHALOMBE</v>
          </cell>
          <cell r="K196">
            <v>9</v>
          </cell>
          <cell r="L196" t="str">
            <v>Changed from T372 to Urban, to Trunk &amp; to Kepiri</v>
          </cell>
        </row>
        <row r="197">
          <cell r="A197" t="str">
            <v>RS 409</v>
          </cell>
          <cell r="B197">
            <v>231</v>
          </cell>
          <cell r="C197" t="str">
            <v>S</v>
          </cell>
          <cell r="D197" t="str">
            <v>T</v>
          </cell>
          <cell r="E197" t="str">
            <v>Mbulumbuzi (junction M3) - Mikochi</v>
          </cell>
          <cell r="F197" t="str">
            <v>S146</v>
          </cell>
          <cell r="G197">
            <v>1</v>
          </cell>
          <cell r="H197">
            <v>8.5</v>
          </cell>
          <cell r="I197" t="str">
            <v>R</v>
          </cell>
          <cell r="J197" t="str">
            <v>CHIRADZULU</v>
          </cell>
          <cell r="K197">
            <v>9</v>
          </cell>
          <cell r="L197" t="str">
            <v>Changed designation from T394 to T395</v>
          </cell>
        </row>
        <row r="198">
          <cell r="A198" t="str">
            <v>RS 408</v>
          </cell>
          <cell r="B198">
            <v>230</v>
          </cell>
          <cell r="C198" t="str">
            <v>S</v>
          </cell>
          <cell r="D198" t="str">
            <v>T</v>
          </cell>
          <cell r="E198" t="str">
            <v>Mikochi - Chiradzulu</v>
          </cell>
          <cell r="F198" t="str">
            <v>S146</v>
          </cell>
          <cell r="G198">
            <v>2</v>
          </cell>
          <cell r="H198">
            <v>2.5</v>
          </cell>
          <cell r="I198" t="str">
            <v>R</v>
          </cell>
          <cell r="J198" t="str">
            <v>CHIRADZULU</v>
          </cell>
          <cell r="K198">
            <v>9</v>
          </cell>
          <cell r="L198" t="str">
            <v>Changed designation from T394 to T395</v>
          </cell>
        </row>
        <row r="199">
          <cell r="A199" t="str">
            <v>RS 418</v>
          </cell>
          <cell r="B199">
            <v>240</v>
          </cell>
          <cell r="C199" t="str">
            <v>S</v>
          </cell>
          <cell r="D199" t="str">
            <v>T</v>
          </cell>
          <cell r="E199" t="str">
            <v>Mandawala - Nambazo</v>
          </cell>
          <cell r="F199" t="str">
            <v>S147</v>
          </cell>
          <cell r="G199">
            <v>1</v>
          </cell>
          <cell r="H199">
            <v>4.0999999999999996</v>
          </cell>
          <cell r="I199" t="str">
            <v>F</v>
          </cell>
          <cell r="J199" t="str">
            <v>MULANJE</v>
          </cell>
          <cell r="K199">
            <v>9</v>
          </cell>
        </row>
        <row r="200">
          <cell r="A200" t="str">
            <v>RS 416</v>
          </cell>
          <cell r="B200">
            <v>238</v>
          </cell>
          <cell r="C200" t="str">
            <v>S</v>
          </cell>
          <cell r="D200" t="str">
            <v>T</v>
          </cell>
          <cell r="E200" t="str">
            <v>Nambazo - Nambera</v>
          </cell>
          <cell r="F200" t="str">
            <v>S147</v>
          </cell>
          <cell r="G200">
            <v>2</v>
          </cell>
          <cell r="H200">
            <v>10.9</v>
          </cell>
          <cell r="I200" t="str">
            <v>F</v>
          </cell>
          <cell r="J200" t="str">
            <v>PHALOMBE</v>
          </cell>
          <cell r="K200">
            <v>9</v>
          </cell>
        </row>
        <row r="201">
          <cell r="A201" t="str">
            <v>RS 414</v>
          </cell>
          <cell r="B201">
            <v>236</v>
          </cell>
          <cell r="C201" t="str">
            <v>S</v>
          </cell>
          <cell r="D201" t="str">
            <v>T</v>
          </cell>
          <cell r="E201" t="str">
            <v>Nambera - Kalinde</v>
          </cell>
          <cell r="F201" t="str">
            <v>S147</v>
          </cell>
          <cell r="G201">
            <v>3</v>
          </cell>
          <cell r="H201">
            <v>6.2</v>
          </cell>
          <cell r="I201" t="str">
            <v>F</v>
          </cell>
          <cell r="J201" t="str">
            <v>PHALOMBE</v>
          </cell>
          <cell r="K201">
            <v>9</v>
          </cell>
        </row>
        <row r="202">
          <cell r="A202" t="str">
            <v>RS 412</v>
          </cell>
          <cell r="B202">
            <v>234</v>
          </cell>
          <cell r="C202" t="str">
            <v>S</v>
          </cell>
          <cell r="D202" t="str">
            <v>T</v>
          </cell>
          <cell r="E202" t="str">
            <v>Kalinde - Singano</v>
          </cell>
          <cell r="F202" t="str">
            <v>S147</v>
          </cell>
          <cell r="G202">
            <v>4</v>
          </cell>
          <cell r="H202">
            <v>5</v>
          </cell>
          <cell r="I202" t="str">
            <v>F</v>
          </cell>
          <cell r="J202" t="str">
            <v>PHALOMBE</v>
          </cell>
          <cell r="K202">
            <v>9</v>
          </cell>
        </row>
        <row r="203">
          <cell r="A203" t="str">
            <v>RS 419</v>
          </cell>
          <cell r="B203">
            <v>241</v>
          </cell>
          <cell r="C203" t="str">
            <v>S</v>
          </cell>
          <cell r="D203" t="str">
            <v>T</v>
          </cell>
          <cell r="E203" t="str">
            <v>Singano - Phalombe</v>
          </cell>
          <cell r="F203" t="str">
            <v>S147</v>
          </cell>
          <cell r="G203">
            <v>5</v>
          </cell>
          <cell r="H203">
            <v>17.100000000000001</v>
          </cell>
          <cell r="I203" t="str">
            <v>R</v>
          </cell>
          <cell r="J203" t="str">
            <v>PHALOMBE</v>
          </cell>
          <cell r="K203">
            <v>9</v>
          </cell>
        </row>
        <row r="204">
          <cell r="A204" t="str">
            <v>RS 413</v>
          </cell>
          <cell r="B204">
            <v>235</v>
          </cell>
          <cell r="C204" t="str">
            <v>S</v>
          </cell>
          <cell r="D204" t="str">
            <v>T</v>
          </cell>
          <cell r="E204" t="str">
            <v>Bwanaisa - Thuchila River</v>
          </cell>
          <cell r="F204" t="str">
            <v>S147</v>
          </cell>
          <cell r="G204">
            <v>6</v>
          </cell>
          <cell r="H204">
            <v>10.7</v>
          </cell>
          <cell r="I204" t="str">
            <v>F</v>
          </cell>
          <cell r="J204" t="str">
            <v>PHALOMBE</v>
          </cell>
          <cell r="K204">
            <v>9</v>
          </cell>
        </row>
        <row r="205">
          <cell r="A205" t="str">
            <v>RS 415</v>
          </cell>
          <cell r="B205">
            <v>237</v>
          </cell>
          <cell r="C205" t="str">
            <v>S</v>
          </cell>
          <cell r="D205" t="str">
            <v>T</v>
          </cell>
          <cell r="E205" t="str">
            <v>Thuchila River - Liwamba Village</v>
          </cell>
          <cell r="F205" t="str">
            <v>S147</v>
          </cell>
          <cell r="G205">
            <v>7</v>
          </cell>
          <cell r="H205">
            <v>13.3</v>
          </cell>
          <cell r="I205" t="str">
            <v>F</v>
          </cell>
          <cell r="J205" t="str">
            <v>MULANJE</v>
          </cell>
          <cell r="K205">
            <v>9</v>
          </cell>
        </row>
        <row r="206">
          <cell r="A206" t="str">
            <v>RS 411</v>
          </cell>
          <cell r="B206">
            <v>233</v>
          </cell>
          <cell r="C206" t="str">
            <v>S</v>
          </cell>
          <cell r="D206" t="str">
            <v>T</v>
          </cell>
          <cell r="E206" t="str">
            <v>Liwamba Village - Fundisi Cross (junction M4)</v>
          </cell>
          <cell r="F206" t="str">
            <v>S147</v>
          </cell>
          <cell r="G206">
            <v>8</v>
          </cell>
          <cell r="H206">
            <v>11.3</v>
          </cell>
          <cell r="I206" t="str">
            <v>F</v>
          </cell>
          <cell r="J206" t="str">
            <v>PHALOMBE</v>
          </cell>
          <cell r="K206">
            <v>9</v>
          </cell>
        </row>
        <row r="207">
          <cell r="A207" t="str">
            <v>RS 420</v>
          </cell>
          <cell r="B207">
            <v>242</v>
          </cell>
          <cell r="C207" t="str">
            <v>S</v>
          </cell>
          <cell r="D207" t="str">
            <v>T</v>
          </cell>
          <cell r="E207" t="str">
            <v>Liwamba Village - Chitakale</v>
          </cell>
          <cell r="F207" t="str">
            <v>S148</v>
          </cell>
          <cell r="G207">
            <v>1</v>
          </cell>
          <cell r="H207">
            <v>12</v>
          </cell>
          <cell r="I207" t="str">
            <v>H</v>
          </cell>
          <cell r="J207" t="str">
            <v>MULANJE</v>
          </cell>
          <cell r="K207">
            <v>9</v>
          </cell>
        </row>
        <row r="208">
          <cell r="A208" t="str">
            <v>RS 425</v>
          </cell>
          <cell r="B208">
            <v>247</v>
          </cell>
          <cell r="C208" t="str">
            <v>S</v>
          </cell>
          <cell r="D208" t="str">
            <v>T</v>
          </cell>
          <cell r="E208" t="str">
            <v>Chonde (junction M2) - Msikawanjala</v>
          </cell>
          <cell r="F208" t="str">
            <v>S149</v>
          </cell>
          <cell r="G208">
            <v>1</v>
          </cell>
          <cell r="H208">
            <v>9.1999999999999993</v>
          </cell>
          <cell r="I208" t="str">
            <v>R</v>
          </cell>
          <cell r="J208" t="str">
            <v>MULANJE</v>
          </cell>
          <cell r="K208">
            <v>9</v>
          </cell>
        </row>
        <row r="209">
          <cell r="A209" t="str">
            <v>RS 422</v>
          </cell>
          <cell r="B209">
            <v>244</v>
          </cell>
          <cell r="C209" t="str">
            <v>S</v>
          </cell>
          <cell r="D209" t="str">
            <v>T</v>
          </cell>
          <cell r="E209" t="str">
            <v>Msikawanjala - Mitombozi</v>
          </cell>
          <cell r="F209" t="str">
            <v>S149</v>
          </cell>
          <cell r="G209">
            <v>2</v>
          </cell>
          <cell r="H209">
            <v>11.4</v>
          </cell>
          <cell r="I209" t="str">
            <v>F</v>
          </cell>
          <cell r="J209" t="str">
            <v>MULANJE</v>
          </cell>
          <cell r="K209">
            <v>9</v>
          </cell>
        </row>
        <row r="210">
          <cell r="A210" t="str">
            <v>RS 421</v>
          </cell>
          <cell r="B210">
            <v>243</v>
          </cell>
          <cell r="C210" t="str">
            <v>S</v>
          </cell>
          <cell r="D210" t="str">
            <v>T</v>
          </cell>
          <cell r="E210" t="str">
            <v>Mitombozi - Thanguzi River</v>
          </cell>
          <cell r="F210" t="str">
            <v>S149</v>
          </cell>
          <cell r="G210">
            <v>3</v>
          </cell>
          <cell r="H210">
            <v>1</v>
          </cell>
          <cell r="I210" t="str">
            <v>R</v>
          </cell>
          <cell r="J210" t="str">
            <v>MULANJE</v>
          </cell>
          <cell r="K210">
            <v>9</v>
          </cell>
        </row>
        <row r="211">
          <cell r="A211" t="str">
            <v>RS 426</v>
          </cell>
          <cell r="B211">
            <v>248</v>
          </cell>
          <cell r="C211" t="str">
            <v>S</v>
          </cell>
          <cell r="D211" t="str">
            <v>T</v>
          </cell>
          <cell r="E211" t="str">
            <v>Thanguzi River - Matambi</v>
          </cell>
          <cell r="F211" t="str">
            <v>S149</v>
          </cell>
          <cell r="G211">
            <v>4</v>
          </cell>
          <cell r="H211">
            <v>12.6</v>
          </cell>
          <cell r="I211" t="str">
            <v>F</v>
          </cell>
          <cell r="J211" t="str">
            <v>MULANJE</v>
          </cell>
          <cell r="K211">
            <v>9</v>
          </cell>
        </row>
        <row r="212">
          <cell r="A212" t="str">
            <v>RS 423</v>
          </cell>
          <cell r="B212">
            <v>245</v>
          </cell>
          <cell r="C212" t="str">
            <v>S</v>
          </cell>
          <cell r="D212" t="str">
            <v>T</v>
          </cell>
          <cell r="E212" t="str">
            <v>Matambi - Mimosa (junction M2)</v>
          </cell>
          <cell r="F212" t="str">
            <v>S149</v>
          </cell>
          <cell r="G212">
            <v>5</v>
          </cell>
          <cell r="H212">
            <v>9.8000000000000007</v>
          </cell>
          <cell r="I212" t="str">
            <v>R</v>
          </cell>
          <cell r="J212" t="str">
            <v>MULANJE</v>
          </cell>
          <cell r="K212">
            <v>9</v>
          </cell>
        </row>
        <row r="213">
          <cell r="A213" t="str">
            <v>RS 430</v>
          </cell>
          <cell r="B213">
            <v>252</v>
          </cell>
          <cell r="C213" t="str">
            <v>S</v>
          </cell>
          <cell r="D213" t="str">
            <v>T</v>
          </cell>
          <cell r="E213" t="str">
            <v>Luchenza (junction M2) - Namilonje</v>
          </cell>
          <cell r="F213" t="str">
            <v>S150</v>
          </cell>
          <cell r="G213">
            <v>1</v>
          </cell>
          <cell r="H213">
            <v>9</v>
          </cell>
          <cell r="I213" t="str">
            <v>R</v>
          </cell>
          <cell r="J213" t="str">
            <v>THYOLO</v>
          </cell>
          <cell r="K213">
            <v>9</v>
          </cell>
        </row>
        <row r="214">
          <cell r="A214" t="str">
            <v>RS 428</v>
          </cell>
          <cell r="B214">
            <v>250</v>
          </cell>
          <cell r="C214" t="str">
            <v>S</v>
          </cell>
          <cell r="D214" t="str">
            <v>T</v>
          </cell>
          <cell r="E214" t="str">
            <v>Namilonje - Goliati</v>
          </cell>
          <cell r="F214" t="str">
            <v>S150</v>
          </cell>
          <cell r="G214">
            <v>2</v>
          </cell>
          <cell r="H214">
            <v>8.1</v>
          </cell>
          <cell r="I214" t="str">
            <v>R</v>
          </cell>
          <cell r="J214" t="str">
            <v>THYOLO</v>
          </cell>
          <cell r="K214">
            <v>9</v>
          </cell>
        </row>
        <row r="215">
          <cell r="A215" t="str">
            <v>RS 427</v>
          </cell>
          <cell r="B215">
            <v>249</v>
          </cell>
          <cell r="C215" t="str">
            <v>S</v>
          </cell>
          <cell r="D215" t="str">
            <v>T</v>
          </cell>
          <cell r="E215" t="str">
            <v>Goliati - Nansadi</v>
          </cell>
          <cell r="F215" t="str">
            <v>S150</v>
          </cell>
          <cell r="G215">
            <v>3</v>
          </cell>
          <cell r="H215">
            <v>6.5</v>
          </cell>
          <cell r="I215" t="str">
            <v>R</v>
          </cell>
          <cell r="J215" t="str">
            <v>THYOLO</v>
          </cell>
          <cell r="K215">
            <v>9</v>
          </cell>
        </row>
        <row r="216">
          <cell r="A216" t="str">
            <v>RS 429</v>
          </cell>
          <cell r="B216">
            <v>251</v>
          </cell>
          <cell r="C216" t="str">
            <v>S</v>
          </cell>
          <cell r="D216" t="str">
            <v>T</v>
          </cell>
          <cell r="E216" t="str">
            <v>Nansadi - Mikolongwe (junction M4)</v>
          </cell>
          <cell r="F216" t="str">
            <v>S150</v>
          </cell>
          <cell r="G216">
            <v>4</v>
          </cell>
          <cell r="H216">
            <v>5.7</v>
          </cell>
          <cell r="I216" t="str">
            <v>R</v>
          </cell>
          <cell r="J216" t="str">
            <v>THYOLO</v>
          </cell>
          <cell r="K216">
            <v>9</v>
          </cell>
        </row>
        <row r="217">
          <cell r="A217" t="str">
            <v>RS 433</v>
          </cell>
          <cell r="B217">
            <v>255</v>
          </cell>
          <cell r="C217" t="str">
            <v>S</v>
          </cell>
          <cell r="D217" t="str">
            <v>T</v>
          </cell>
          <cell r="E217" t="str">
            <v>Thyolo (junction M2) - Nawadzi River Bridge</v>
          </cell>
          <cell r="F217" t="str">
            <v>S151</v>
          </cell>
          <cell r="G217">
            <v>1</v>
          </cell>
          <cell r="H217">
            <v>5.0999999999999996</v>
          </cell>
          <cell r="I217" t="str">
            <v>R</v>
          </cell>
          <cell r="J217" t="str">
            <v>THYOLO</v>
          </cell>
          <cell r="K217">
            <v>9</v>
          </cell>
        </row>
        <row r="218">
          <cell r="A218" t="str">
            <v>RS 431</v>
          </cell>
          <cell r="B218">
            <v>253</v>
          </cell>
          <cell r="C218" t="str">
            <v>S</v>
          </cell>
          <cell r="D218" t="str">
            <v>T</v>
          </cell>
          <cell r="E218" t="str">
            <v>Nawadzi River Bridge - Makwasa</v>
          </cell>
          <cell r="F218" t="str">
            <v>S151</v>
          </cell>
          <cell r="G218">
            <v>2</v>
          </cell>
          <cell r="H218">
            <v>16.5</v>
          </cell>
          <cell r="I218" t="str">
            <v>H</v>
          </cell>
          <cell r="J218" t="str">
            <v>THYOLO</v>
          </cell>
          <cell r="K218">
            <v>9</v>
          </cell>
        </row>
        <row r="219">
          <cell r="A219" t="str">
            <v>RS 434</v>
          </cell>
          <cell r="B219">
            <v>256</v>
          </cell>
          <cell r="C219" t="str">
            <v>S</v>
          </cell>
          <cell r="D219" t="str">
            <v>T</v>
          </cell>
          <cell r="E219" t="str">
            <v>Makwasa - Chinzama</v>
          </cell>
          <cell r="F219" t="str">
            <v>S151</v>
          </cell>
          <cell r="G219">
            <v>3</v>
          </cell>
          <cell r="H219">
            <v>18</v>
          </cell>
          <cell r="I219" t="str">
            <v>H</v>
          </cell>
          <cell r="J219" t="str">
            <v>THYOLO</v>
          </cell>
          <cell r="K219">
            <v>9</v>
          </cell>
        </row>
        <row r="220">
          <cell r="A220" t="str">
            <v>RS 432</v>
          </cell>
          <cell r="B220">
            <v>254</v>
          </cell>
          <cell r="C220" t="str">
            <v>S</v>
          </cell>
          <cell r="D220" t="str">
            <v>T</v>
          </cell>
          <cell r="E220" t="str">
            <v>Chinzama - Thekerani</v>
          </cell>
          <cell r="F220" t="str">
            <v>S151</v>
          </cell>
          <cell r="G220">
            <v>4</v>
          </cell>
          <cell r="H220">
            <v>14.8</v>
          </cell>
          <cell r="I220" t="str">
            <v>H</v>
          </cell>
          <cell r="J220" t="str">
            <v>THYOLO</v>
          </cell>
          <cell r="K220">
            <v>10</v>
          </cell>
        </row>
        <row r="221">
          <cell r="A221" t="str">
            <v>RS 437</v>
          </cell>
          <cell r="B221">
            <v>259</v>
          </cell>
          <cell r="C221" t="str">
            <v>S</v>
          </cell>
          <cell r="D221" t="str">
            <v>T</v>
          </cell>
          <cell r="E221" t="str">
            <v>Thekerani - Chiphwanya</v>
          </cell>
          <cell r="F221" t="str">
            <v>S151</v>
          </cell>
          <cell r="G221">
            <v>5</v>
          </cell>
          <cell r="H221">
            <v>8.6999999999999993</v>
          </cell>
          <cell r="I221" t="str">
            <v>H</v>
          </cell>
          <cell r="J221" t="str">
            <v>THYOLO</v>
          </cell>
          <cell r="K221">
            <v>10</v>
          </cell>
        </row>
        <row r="222">
          <cell r="A222" t="str">
            <v>RS 442</v>
          </cell>
          <cell r="B222">
            <v>264</v>
          </cell>
          <cell r="C222" t="str">
            <v>S</v>
          </cell>
          <cell r="D222" t="str">
            <v>T</v>
          </cell>
          <cell r="E222" t="str">
            <v>Chiphwanya - Mlambala River</v>
          </cell>
          <cell r="F222" t="str">
            <v>S151</v>
          </cell>
          <cell r="G222">
            <v>6</v>
          </cell>
          <cell r="H222">
            <v>9.3000000000000007</v>
          </cell>
          <cell r="I222" t="str">
            <v>R</v>
          </cell>
          <cell r="J222" t="str">
            <v>NSANJE</v>
          </cell>
          <cell r="K222">
            <v>10</v>
          </cell>
          <cell r="L222" t="str">
            <v>Changed designation from S156 to S151</v>
          </cell>
        </row>
        <row r="223">
          <cell r="A223" t="str">
            <v>RS 440</v>
          </cell>
          <cell r="B223">
            <v>262</v>
          </cell>
          <cell r="C223" t="str">
            <v>S</v>
          </cell>
          <cell r="D223" t="str">
            <v>T</v>
          </cell>
          <cell r="E223" t="str">
            <v>Thabwa (junction M1) - Mapelera River</v>
          </cell>
          <cell r="F223" t="str">
            <v>S152</v>
          </cell>
          <cell r="G223">
            <v>1</v>
          </cell>
          <cell r="H223">
            <v>10</v>
          </cell>
          <cell r="I223" t="str">
            <v>R</v>
          </cell>
          <cell r="J223" t="str">
            <v>CHIKWAWA</v>
          </cell>
          <cell r="K223">
            <v>9</v>
          </cell>
        </row>
        <row r="224">
          <cell r="A224" t="str">
            <v>RS 441</v>
          </cell>
          <cell r="B224">
            <v>263</v>
          </cell>
          <cell r="C224" t="str">
            <v>S</v>
          </cell>
          <cell r="D224" t="str">
            <v>T</v>
          </cell>
          <cell r="E224" t="str">
            <v>Maperela River - Livunzi River</v>
          </cell>
          <cell r="F224" t="str">
            <v>S152</v>
          </cell>
          <cell r="G224">
            <v>2</v>
          </cell>
          <cell r="H224">
            <v>16.2</v>
          </cell>
          <cell r="I224" t="str">
            <v>R</v>
          </cell>
          <cell r="J224" t="str">
            <v>CHIKWAWA</v>
          </cell>
          <cell r="K224">
            <v>9</v>
          </cell>
        </row>
        <row r="225">
          <cell r="A225" t="str">
            <v>RS 438</v>
          </cell>
          <cell r="B225">
            <v>260</v>
          </cell>
          <cell r="C225" t="str">
            <v>S</v>
          </cell>
          <cell r="D225" t="str">
            <v>T</v>
          </cell>
          <cell r="E225" t="str">
            <v>Livunzu River - Milole River</v>
          </cell>
          <cell r="F225" t="str">
            <v>S152</v>
          </cell>
          <cell r="G225">
            <v>3</v>
          </cell>
          <cell r="H225">
            <v>19.100000000000001</v>
          </cell>
          <cell r="I225" t="str">
            <v>H</v>
          </cell>
          <cell r="J225" t="str">
            <v>CHIKWAWA</v>
          </cell>
          <cell r="K225">
            <v>9</v>
          </cell>
          <cell r="L225" t="str">
            <v>Changed designation from T403 to T405</v>
          </cell>
        </row>
        <row r="226">
          <cell r="A226" t="str">
            <v>RS 439</v>
          </cell>
          <cell r="B226">
            <v>261</v>
          </cell>
          <cell r="C226" t="str">
            <v>S</v>
          </cell>
          <cell r="D226" t="str">
            <v>T</v>
          </cell>
          <cell r="E226" t="str">
            <v>Milole River - Mlambala</v>
          </cell>
          <cell r="F226" t="str">
            <v>S152</v>
          </cell>
          <cell r="G226">
            <v>4</v>
          </cell>
          <cell r="H226">
            <v>14.5</v>
          </cell>
          <cell r="I226" t="str">
            <v>R</v>
          </cell>
          <cell r="J226" t="str">
            <v>CHIKWAWA</v>
          </cell>
          <cell r="K226">
            <v>10</v>
          </cell>
          <cell r="L226" t="str">
            <v>Changed designation from T408 to T405</v>
          </cell>
        </row>
        <row r="227">
          <cell r="A227" t="str">
            <v>RS 332</v>
          </cell>
          <cell r="B227">
            <v>154</v>
          </cell>
          <cell r="C227" t="str">
            <v>S</v>
          </cell>
          <cell r="D227" t="str">
            <v>T</v>
          </cell>
          <cell r="E227" t="str">
            <v>Mwona - Makhanga</v>
          </cell>
          <cell r="F227" t="str">
            <v>S152</v>
          </cell>
          <cell r="G227">
            <v>5</v>
          </cell>
          <cell r="H227">
            <v>12</v>
          </cell>
          <cell r="I227" t="str">
            <v>F</v>
          </cell>
          <cell r="J227" t="str">
            <v>NSANJE</v>
          </cell>
          <cell r="K227">
            <v>10</v>
          </cell>
          <cell r="L227" t="str">
            <v>Changed designation from M9 to S152</v>
          </cell>
        </row>
        <row r="228">
          <cell r="A228" t="str">
            <v>RS 436</v>
          </cell>
          <cell r="B228">
            <v>258</v>
          </cell>
          <cell r="C228" t="str">
            <v>S</v>
          </cell>
          <cell r="D228" t="str">
            <v>T</v>
          </cell>
          <cell r="E228" t="str">
            <v>Makhanga - Bangula (junction M1)</v>
          </cell>
          <cell r="F228" t="str">
            <v>S152</v>
          </cell>
          <cell r="G228">
            <v>6</v>
          </cell>
          <cell r="H228">
            <v>9</v>
          </cell>
          <cell r="I228" t="str">
            <v>H</v>
          </cell>
          <cell r="J228" t="str">
            <v>NSANJE</v>
          </cell>
          <cell r="K228">
            <v>10</v>
          </cell>
          <cell r="L228" t="str">
            <v>Changed designation from S151 to S152</v>
          </cell>
        </row>
        <row r="229">
          <cell r="A229" t="str">
            <v>RS 417</v>
          </cell>
          <cell r="B229">
            <v>239</v>
          </cell>
          <cell r="C229" t="str">
            <v>S</v>
          </cell>
          <cell r="D229" t="str">
            <v>T</v>
          </cell>
          <cell r="E229" t="str">
            <v>Kuchawe - Zomba City Boundary (down road)</v>
          </cell>
          <cell r="F229" t="str">
            <v>UD</v>
          </cell>
          <cell r="G229">
            <v>6</v>
          </cell>
          <cell r="H229">
            <v>5.9</v>
          </cell>
          <cell r="I229" t="str">
            <v>H</v>
          </cell>
          <cell r="J229" t="str">
            <v xml:space="preserve">ZOMBA </v>
          </cell>
          <cell r="K229" t="str">
            <v>C</v>
          </cell>
        </row>
        <row r="230">
          <cell r="A230" t="str">
            <v>RS 850</v>
          </cell>
          <cell r="B230" t="str">
            <v>n.a</v>
          </cell>
          <cell r="C230" t="str">
            <v>N</v>
          </cell>
          <cell r="D230" t="str">
            <v>Urban</v>
          </cell>
          <cell r="E230" t="str">
            <v>Viphya Drive (Mazuzu Hotel to end)</v>
          </cell>
          <cell r="F230" t="str">
            <v>Urban</v>
          </cell>
          <cell r="G230" t="str">
            <v>U</v>
          </cell>
          <cell r="H230">
            <v>1.5</v>
          </cell>
          <cell r="I230">
            <v>0</v>
          </cell>
          <cell r="J230" t="str">
            <v>MUZUZU</v>
          </cell>
          <cell r="K230" t="str">
            <v>C</v>
          </cell>
          <cell r="L230" t="str">
            <v>Part of origional RS 148</v>
          </cell>
        </row>
        <row r="231">
          <cell r="A231" t="str">
            <v>RS 150</v>
          </cell>
          <cell r="B231">
            <v>150</v>
          </cell>
          <cell r="C231" t="str">
            <v>N</v>
          </cell>
          <cell r="D231" t="str">
            <v>U</v>
          </cell>
          <cell r="E231" t="str">
            <v>Viphya Drive - via Prison - Kamuzu Drive</v>
          </cell>
          <cell r="F231" t="str">
            <v>Urban</v>
          </cell>
          <cell r="G231">
            <v>27</v>
          </cell>
          <cell r="H231">
            <v>2</v>
          </cell>
          <cell r="I231" t="str">
            <v>F</v>
          </cell>
          <cell r="J231" t="str">
            <v>MZUZU CITY</v>
          </cell>
          <cell r="K231" t="str">
            <v>C</v>
          </cell>
          <cell r="L231" t="str">
            <v>Road section redefined</v>
          </cell>
        </row>
        <row r="232">
          <cell r="A232" t="str">
            <v>RS 842</v>
          </cell>
          <cell r="B232">
            <v>170</v>
          </cell>
          <cell r="C232" t="str">
            <v>S</v>
          </cell>
          <cell r="D232" t="str">
            <v>U</v>
          </cell>
          <cell r="E232" t="str">
            <v>Zomba - Chikanda (end bitumen to end road)</v>
          </cell>
          <cell r="F232" t="str">
            <v>Urban</v>
          </cell>
          <cell r="G232">
            <v>18</v>
          </cell>
          <cell r="H232">
            <v>2.6</v>
          </cell>
          <cell r="I232" t="str">
            <v>R</v>
          </cell>
          <cell r="J232" t="str">
            <v>ZOMBA CITY</v>
          </cell>
          <cell r="K232" t="str">
            <v>C</v>
          </cell>
          <cell r="L232" t="str">
            <v>Road section redefined</v>
          </cell>
        </row>
        <row r="233">
          <cell r="A233" t="str">
            <v>RS 844</v>
          </cell>
          <cell r="B233">
            <v>172</v>
          </cell>
          <cell r="C233" t="str">
            <v>S</v>
          </cell>
          <cell r="D233" t="str">
            <v>U</v>
          </cell>
          <cell r="E233" t="str">
            <v>Chancellor College Road (end bitumen to end road)</v>
          </cell>
          <cell r="F233" t="str">
            <v>Urban</v>
          </cell>
          <cell r="G233">
            <v>20</v>
          </cell>
          <cell r="H233">
            <v>2.2000000000000002</v>
          </cell>
          <cell r="I233" t="str">
            <v>R</v>
          </cell>
          <cell r="J233" t="str">
            <v>ZOMBA CITY</v>
          </cell>
          <cell r="K233" t="str">
            <v>C</v>
          </cell>
        </row>
      </sheetData>
      <sheetData sheetId="2" refreshError="1">
        <row r="1">
          <cell r="A1" t="str">
            <v xml:space="preserve">Table A2 - Road Sections (as given in Terms of Reference) Not Used In The Study </v>
          </cell>
        </row>
        <row r="2">
          <cell r="A2" t="str">
            <v>Road Section No.</v>
          </cell>
          <cell r="B2" t="str">
            <v>MOWS Project No.</v>
          </cell>
          <cell r="C2" t="str">
            <v>Region</v>
          </cell>
          <cell r="D2" t="str">
            <v>Road class</v>
          </cell>
          <cell r="E2" t="str">
            <v>Road section</v>
          </cell>
          <cell r="F2" t="str">
            <v>Road designation</v>
          </cell>
          <cell r="G2" t="str">
            <v>Sequence</v>
          </cell>
          <cell r="H2" t="str">
            <v>Length (km)</v>
          </cell>
          <cell r="I2" t="str">
            <v>Map sheet No.</v>
          </cell>
          <cell r="J2" t="str">
            <v>Trrrain</v>
          </cell>
          <cell r="K2" t="str">
            <v>Reason for change &amp; district</v>
          </cell>
          <cell r="L2" t="str">
            <v>Comments</v>
          </cell>
        </row>
        <row r="3">
          <cell r="A3" t="str">
            <v>RS 001</v>
          </cell>
          <cell r="B3" t="str">
            <v>1</v>
          </cell>
          <cell r="C3" t="str">
            <v>N</v>
          </cell>
          <cell r="D3" t="str">
            <v>T</v>
          </cell>
          <cell r="E3" t="str">
            <v>Songwe - Chitimba River</v>
          </cell>
          <cell r="F3" t="str">
            <v>M01</v>
          </cell>
          <cell r="G3">
            <v>99</v>
          </cell>
          <cell r="H3">
            <v>120</v>
          </cell>
          <cell r="I3">
            <v>1</v>
          </cell>
          <cell r="J3" t="str">
            <v>F</v>
          </cell>
          <cell r="K3" t="str">
            <v>Split into RS 839 &amp; 840.</v>
          </cell>
          <cell r="L3" t="str">
            <v>Section not used in Study</v>
          </cell>
        </row>
        <row r="4">
          <cell r="A4" t="str">
            <v>RS 839</v>
          </cell>
          <cell r="B4" t="str">
            <v>n.a</v>
          </cell>
          <cell r="C4" t="str">
            <v>N</v>
          </cell>
          <cell r="D4" t="str">
            <v>T</v>
          </cell>
          <cell r="E4" t="str">
            <v>Songwe - Karonga</v>
          </cell>
          <cell r="F4" t="str">
            <v>M01</v>
          </cell>
          <cell r="G4">
            <v>1</v>
          </cell>
          <cell r="H4">
            <v>43</v>
          </cell>
          <cell r="I4">
            <v>1</v>
          </cell>
          <cell r="J4" t="str">
            <v>F</v>
          </cell>
          <cell r="K4" t="str">
            <v>KARONGA</v>
          </cell>
          <cell r="L4" t="str">
            <v>New section, part of RS1</v>
          </cell>
        </row>
        <row r="5">
          <cell r="A5" t="str">
            <v>RS 840</v>
          </cell>
          <cell r="B5" t="str">
            <v>n.a</v>
          </cell>
          <cell r="C5" t="str">
            <v>N</v>
          </cell>
          <cell r="D5" t="str">
            <v>T</v>
          </cell>
          <cell r="E5" t="str">
            <v>Karonga - Chitimba River</v>
          </cell>
          <cell r="F5" t="str">
            <v>M01</v>
          </cell>
          <cell r="G5">
            <v>2</v>
          </cell>
          <cell r="H5">
            <v>77</v>
          </cell>
          <cell r="I5">
            <v>1</v>
          </cell>
          <cell r="J5" t="str">
            <v>F</v>
          </cell>
          <cell r="K5" t="str">
            <v>KARONGA</v>
          </cell>
          <cell r="L5" t="str">
            <v>New section, part of RS1</v>
          </cell>
        </row>
        <row r="6">
          <cell r="A6" t="str">
            <v>RS 006</v>
          </cell>
          <cell r="B6" t="str">
            <v>6</v>
          </cell>
          <cell r="C6" t="str">
            <v>N</v>
          </cell>
          <cell r="D6" t="str">
            <v>T</v>
          </cell>
          <cell r="E6" t="str">
            <v>Mzuzu -Nkhata Bay Border</v>
          </cell>
          <cell r="F6" t="str">
            <v>M05</v>
          </cell>
          <cell r="G6">
            <v>99</v>
          </cell>
          <cell r="H6">
            <v>8</v>
          </cell>
          <cell r="I6" t="str">
            <v>-</v>
          </cell>
          <cell r="J6" t="str">
            <v>-</v>
          </cell>
          <cell r="K6" t="str">
            <v>Contained within RS 005</v>
          </cell>
          <cell r="L6" t="str">
            <v>Section not used in Study</v>
          </cell>
        </row>
        <row r="7">
          <cell r="A7" t="str">
            <v>RS 005</v>
          </cell>
          <cell r="B7" t="str">
            <v>5</v>
          </cell>
          <cell r="C7" t="str">
            <v>N</v>
          </cell>
          <cell r="D7" t="str">
            <v>T</v>
          </cell>
          <cell r="E7" t="str">
            <v>Mzuzu - Nkhata Bay</v>
          </cell>
          <cell r="F7" t="str">
            <v>M05</v>
          </cell>
          <cell r="G7">
            <v>1</v>
          </cell>
          <cell r="H7">
            <v>45</v>
          </cell>
          <cell r="I7">
            <v>3</v>
          </cell>
          <cell r="J7" t="str">
            <v>F</v>
          </cell>
          <cell r="K7" t="str">
            <v>MZIMBA &amp; NKHATA BAY</v>
          </cell>
        </row>
        <row r="8">
          <cell r="A8" t="str">
            <v>RS 039</v>
          </cell>
          <cell r="B8">
            <v>39</v>
          </cell>
          <cell r="C8" t="str">
            <v>C</v>
          </cell>
          <cell r="D8" t="str">
            <v>T</v>
          </cell>
          <cell r="E8" t="str">
            <v>Dedza - Lilongwe</v>
          </cell>
          <cell r="F8" t="str">
            <v>M01</v>
          </cell>
          <cell r="G8">
            <v>99</v>
          </cell>
          <cell r="H8">
            <v>84</v>
          </cell>
          <cell r="I8" t="str">
            <v>-</v>
          </cell>
          <cell r="J8" t="str">
            <v>-</v>
          </cell>
          <cell r="K8" t="str">
            <v>Contains RS 20,28,12,37,25,10,38,23,33</v>
          </cell>
          <cell r="L8" t="str">
            <v>Section not used in Study</v>
          </cell>
        </row>
        <row r="9">
          <cell r="A9" t="str">
            <v>RS 020</v>
          </cell>
          <cell r="B9">
            <v>20</v>
          </cell>
          <cell r="C9" t="str">
            <v>C</v>
          </cell>
          <cell r="D9" t="str">
            <v>T</v>
          </cell>
          <cell r="E9" t="str">
            <v>Lumbadzi River Bridge -  Chitsame</v>
          </cell>
          <cell r="F9" t="str">
            <v>M01</v>
          </cell>
          <cell r="G9">
            <v>15</v>
          </cell>
          <cell r="H9">
            <v>33</v>
          </cell>
          <cell r="I9">
            <v>6</v>
          </cell>
          <cell r="J9" t="str">
            <v>F</v>
          </cell>
          <cell r="K9" t="str">
            <v>LILONGWE</v>
          </cell>
        </row>
        <row r="10">
          <cell r="A10" t="str">
            <v>RS 028</v>
          </cell>
          <cell r="B10">
            <v>28</v>
          </cell>
          <cell r="C10" t="str">
            <v>C</v>
          </cell>
          <cell r="D10" t="str">
            <v>T</v>
          </cell>
          <cell r="E10" t="str">
            <v>Chitsime - Kamchere</v>
          </cell>
          <cell r="F10" t="str">
            <v>M01</v>
          </cell>
          <cell r="G10">
            <v>16</v>
          </cell>
          <cell r="H10">
            <v>8.8000000000000007</v>
          </cell>
          <cell r="I10">
            <v>6</v>
          </cell>
          <cell r="J10" t="str">
            <v>F</v>
          </cell>
          <cell r="K10" t="str">
            <v>LILONGWE</v>
          </cell>
        </row>
        <row r="11">
          <cell r="A11" t="str">
            <v>RS 012</v>
          </cell>
          <cell r="B11">
            <v>12</v>
          </cell>
          <cell r="C11" t="str">
            <v>C</v>
          </cell>
          <cell r="D11" t="str">
            <v>T</v>
          </cell>
          <cell r="E11" t="str">
            <v>Kamchere - Kalumba T/Off</v>
          </cell>
          <cell r="F11" t="str">
            <v>M01</v>
          </cell>
          <cell r="G11">
            <v>17</v>
          </cell>
          <cell r="H11">
            <v>13.4</v>
          </cell>
          <cell r="I11">
            <v>6</v>
          </cell>
          <cell r="J11" t="str">
            <v>F</v>
          </cell>
          <cell r="K11" t="str">
            <v>LILONGWE</v>
          </cell>
        </row>
        <row r="12">
          <cell r="A12" t="str">
            <v>RS 037</v>
          </cell>
          <cell r="B12">
            <v>37</v>
          </cell>
          <cell r="C12" t="str">
            <v>C</v>
          </cell>
          <cell r="D12" t="str">
            <v>T</v>
          </cell>
          <cell r="E12" t="str">
            <v>Kalumba T/Off - Diamphwe River Bridge</v>
          </cell>
          <cell r="F12" t="str">
            <v>M01</v>
          </cell>
          <cell r="G12">
            <v>18</v>
          </cell>
          <cell r="H12">
            <v>18.7</v>
          </cell>
          <cell r="I12">
            <v>6</v>
          </cell>
          <cell r="J12" t="str">
            <v>F</v>
          </cell>
          <cell r="K12" t="str">
            <v>LILONGWE</v>
          </cell>
        </row>
        <row r="13">
          <cell r="A13" t="str">
            <v>RS 025</v>
          </cell>
          <cell r="B13">
            <v>25</v>
          </cell>
          <cell r="C13" t="str">
            <v>C</v>
          </cell>
          <cell r="D13" t="str">
            <v>T</v>
          </cell>
          <cell r="E13" t="str">
            <v>Diamphwe River - Junction S126</v>
          </cell>
          <cell r="F13" t="str">
            <v>M01</v>
          </cell>
          <cell r="G13">
            <v>19</v>
          </cell>
          <cell r="H13">
            <v>5.4</v>
          </cell>
          <cell r="I13">
            <v>6</v>
          </cell>
          <cell r="J13" t="str">
            <v>R</v>
          </cell>
          <cell r="K13" t="str">
            <v>DEDZA</v>
          </cell>
        </row>
        <row r="14">
          <cell r="A14" t="str">
            <v>RS 010</v>
          </cell>
          <cell r="B14">
            <v>10</v>
          </cell>
          <cell r="C14" t="str">
            <v>C</v>
          </cell>
          <cell r="D14" t="str">
            <v>T</v>
          </cell>
          <cell r="E14" t="str">
            <v>Junction S126 - Linthipe</v>
          </cell>
          <cell r="F14" t="str">
            <v>M01</v>
          </cell>
          <cell r="G14">
            <v>20</v>
          </cell>
          <cell r="H14">
            <v>8.1</v>
          </cell>
          <cell r="I14">
            <v>6</v>
          </cell>
          <cell r="J14" t="str">
            <v>R</v>
          </cell>
          <cell r="K14" t="str">
            <v>DEDZA</v>
          </cell>
        </row>
        <row r="15">
          <cell r="A15" t="str">
            <v>RS 038</v>
          </cell>
          <cell r="B15">
            <v>38</v>
          </cell>
          <cell r="C15" t="str">
            <v>C</v>
          </cell>
          <cell r="D15" t="str">
            <v>T</v>
          </cell>
          <cell r="E15" t="str">
            <v>Linthipe - Chimbiya</v>
          </cell>
          <cell r="F15" t="str">
            <v>M01</v>
          </cell>
          <cell r="G15">
            <v>21</v>
          </cell>
          <cell r="H15">
            <v>6.3</v>
          </cell>
          <cell r="I15">
            <v>6</v>
          </cell>
          <cell r="J15" t="str">
            <v>R</v>
          </cell>
          <cell r="K15" t="str">
            <v>LILONGWE</v>
          </cell>
        </row>
        <row r="16">
          <cell r="A16" t="str">
            <v>RS 023</v>
          </cell>
          <cell r="B16">
            <v>23</v>
          </cell>
          <cell r="C16" t="str">
            <v>C</v>
          </cell>
          <cell r="D16" t="str">
            <v>T</v>
          </cell>
          <cell r="E16" t="str">
            <v>Chimbiya - Zuze</v>
          </cell>
          <cell r="F16" t="str">
            <v>M01</v>
          </cell>
          <cell r="G16">
            <v>22</v>
          </cell>
          <cell r="H16">
            <v>31.8</v>
          </cell>
          <cell r="I16">
            <v>6</v>
          </cell>
          <cell r="J16" t="str">
            <v>H</v>
          </cell>
          <cell r="K16" t="str">
            <v>DEDZA</v>
          </cell>
        </row>
        <row r="17">
          <cell r="A17" t="str">
            <v>RS 033</v>
          </cell>
          <cell r="B17">
            <v>33</v>
          </cell>
          <cell r="C17" t="str">
            <v>C</v>
          </cell>
          <cell r="D17" t="str">
            <v>T</v>
          </cell>
          <cell r="E17" t="str">
            <v>Dauya - Kapesi</v>
          </cell>
          <cell r="F17" t="str">
            <v>M01</v>
          </cell>
          <cell r="G17">
            <v>23</v>
          </cell>
          <cell r="H17">
            <v>12.5</v>
          </cell>
          <cell r="I17">
            <v>7</v>
          </cell>
          <cell r="J17" t="str">
            <v>F</v>
          </cell>
          <cell r="K17" t="str">
            <v>DEDZA</v>
          </cell>
        </row>
        <row r="18">
          <cell r="A18" t="str">
            <v>RS 040</v>
          </cell>
          <cell r="B18">
            <v>40</v>
          </cell>
          <cell r="C18" t="str">
            <v>C</v>
          </cell>
          <cell r="D18" t="str">
            <v>T</v>
          </cell>
          <cell r="E18" t="str">
            <v>Salima - Benga - Nkhotakota - Dwangwa</v>
          </cell>
          <cell r="F18" t="str">
            <v>M05</v>
          </cell>
          <cell r="G18">
            <v>99</v>
          </cell>
          <cell r="H18">
            <v>169</v>
          </cell>
          <cell r="I18" t="str">
            <v>-</v>
          </cell>
          <cell r="J18" t="str">
            <v>-</v>
          </cell>
          <cell r="K18" t="str">
            <v>Contains RS 43,66,50,54,53,61,42,58</v>
          </cell>
          <cell r="L18" t="str">
            <v>Section not used in Study</v>
          </cell>
        </row>
        <row r="19">
          <cell r="A19" t="str">
            <v>RS 043</v>
          </cell>
          <cell r="B19">
            <v>43</v>
          </cell>
          <cell r="C19" t="str">
            <v>C</v>
          </cell>
          <cell r="D19" t="str">
            <v>T</v>
          </cell>
          <cell r="E19" t="str">
            <v>Musenjere River- Bua River</v>
          </cell>
          <cell r="F19" t="str">
            <v>M05</v>
          </cell>
          <cell r="G19">
            <v>7</v>
          </cell>
          <cell r="H19">
            <v>14.7</v>
          </cell>
          <cell r="I19">
            <v>5</v>
          </cell>
          <cell r="J19" t="str">
            <v>R</v>
          </cell>
          <cell r="K19" t="str">
            <v>NKHOTA KOTA</v>
          </cell>
        </row>
        <row r="20">
          <cell r="A20" t="str">
            <v>RS 066</v>
          </cell>
          <cell r="B20">
            <v>66</v>
          </cell>
          <cell r="C20" t="str">
            <v>C</v>
          </cell>
          <cell r="D20" t="str">
            <v>T</v>
          </cell>
          <cell r="E20" t="str">
            <v>Bua River - Nkhota-kota</v>
          </cell>
          <cell r="F20" t="str">
            <v>M05</v>
          </cell>
          <cell r="G20">
            <v>8</v>
          </cell>
          <cell r="H20">
            <v>14.8</v>
          </cell>
          <cell r="I20">
            <v>5</v>
          </cell>
          <cell r="J20" t="str">
            <v>F</v>
          </cell>
          <cell r="K20" t="str">
            <v>NKHOTA KOTA</v>
          </cell>
        </row>
        <row r="21">
          <cell r="A21" t="str">
            <v>RS 050</v>
          </cell>
          <cell r="B21">
            <v>50</v>
          </cell>
          <cell r="C21" t="str">
            <v>C</v>
          </cell>
          <cell r="D21" t="str">
            <v>T</v>
          </cell>
          <cell r="E21" t="str">
            <v>Km 11.6-Km 18.3 (Nkhota-kota - Chia)</v>
          </cell>
          <cell r="F21" t="str">
            <v>M05</v>
          </cell>
          <cell r="G21">
            <v>10</v>
          </cell>
          <cell r="H21">
            <v>6.7</v>
          </cell>
          <cell r="I21">
            <v>5</v>
          </cell>
          <cell r="J21" t="str">
            <v>F</v>
          </cell>
          <cell r="K21" t="str">
            <v>NKHOTA KOTA</v>
          </cell>
        </row>
        <row r="22">
          <cell r="A22" t="str">
            <v>RS 054</v>
          </cell>
          <cell r="B22">
            <v>54</v>
          </cell>
          <cell r="C22" t="str">
            <v>C</v>
          </cell>
          <cell r="D22" t="str">
            <v>T</v>
          </cell>
          <cell r="E22" t="str">
            <v>Km 18.3-Chia River</v>
          </cell>
          <cell r="F22" t="str">
            <v>M05</v>
          </cell>
          <cell r="G22">
            <v>11</v>
          </cell>
          <cell r="H22">
            <v>5.4</v>
          </cell>
          <cell r="I22">
            <v>5</v>
          </cell>
          <cell r="J22" t="str">
            <v>F</v>
          </cell>
          <cell r="K22" t="str">
            <v>NKHOTA KOTA</v>
          </cell>
        </row>
        <row r="23">
          <cell r="A23" t="str">
            <v>RS 053</v>
          </cell>
          <cell r="B23">
            <v>53</v>
          </cell>
          <cell r="C23" t="str">
            <v>C</v>
          </cell>
          <cell r="D23" t="str">
            <v>T</v>
          </cell>
          <cell r="E23" t="str">
            <v>Chia River-Benga</v>
          </cell>
          <cell r="F23" t="str">
            <v>M05</v>
          </cell>
          <cell r="G23">
            <v>12</v>
          </cell>
          <cell r="H23">
            <v>29.4</v>
          </cell>
          <cell r="I23">
            <v>5</v>
          </cell>
          <cell r="J23" t="str">
            <v>F</v>
          </cell>
          <cell r="K23" t="str">
            <v>NKHOTA KOTA</v>
          </cell>
        </row>
        <row r="24">
          <cell r="A24" t="str">
            <v>RS 061</v>
          </cell>
          <cell r="B24">
            <v>61</v>
          </cell>
          <cell r="C24" t="str">
            <v>C</v>
          </cell>
          <cell r="D24" t="str">
            <v>T</v>
          </cell>
          <cell r="E24" t="str">
            <v>Benga-Kachisoka</v>
          </cell>
          <cell r="F24" t="str">
            <v>M05</v>
          </cell>
          <cell r="G24">
            <v>13</v>
          </cell>
          <cell r="H24">
            <v>2.7</v>
          </cell>
          <cell r="I24">
            <v>5</v>
          </cell>
          <cell r="J24" t="str">
            <v>F</v>
          </cell>
          <cell r="K24" t="str">
            <v>NKHOTA KOTA</v>
          </cell>
        </row>
        <row r="25">
          <cell r="A25" t="str">
            <v>RS 042</v>
          </cell>
          <cell r="B25">
            <v>42</v>
          </cell>
          <cell r="C25" t="str">
            <v>C</v>
          </cell>
          <cell r="D25" t="str">
            <v>T</v>
          </cell>
          <cell r="E25" t="str">
            <v>Chirua River Bridge - Thavite River Bridge</v>
          </cell>
          <cell r="F25" t="str">
            <v>M05</v>
          </cell>
          <cell r="G25">
            <v>14</v>
          </cell>
          <cell r="H25">
            <v>6</v>
          </cell>
          <cell r="I25">
            <v>5</v>
          </cell>
          <cell r="J25" t="str">
            <v>F</v>
          </cell>
          <cell r="K25" t="str">
            <v>SALIMA</v>
          </cell>
        </row>
        <row r="26">
          <cell r="A26" t="str">
            <v>RS 058</v>
          </cell>
          <cell r="B26">
            <v>58</v>
          </cell>
          <cell r="C26" t="str">
            <v>C</v>
          </cell>
          <cell r="D26" t="str">
            <v>T</v>
          </cell>
          <cell r="E26" t="str">
            <v>Thavite River Bridge - Kamphatenga</v>
          </cell>
          <cell r="F26" t="str">
            <v>M05</v>
          </cell>
          <cell r="G26">
            <v>15</v>
          </cell>
          <cell r="H26">
            <v>32.5</v>
          </cell>
          <cell r="I26">
            <v>7</v>
          </cell>
          <cell r="J26" t="str">
            <v>F</v>
          </cell>
          <cell r="K26" t="str">
            <v>SALIMA</v>
          </cell>
        </row>
        <row r="27">
          <cell r="A27" t="str">
            <v>RS 057</v>
          </cell>
          <cell r="B27">
            <v>57</v>
          </cell>
          <cell r="C27" t="str">
            <v>C</v>
          </cell>
          <cell r="D27" t="str">
            <v>T</v>
          </cell>
          <cell r="E27" t="str">
            <v>Malenga-Km 11.6</v>
          </cell>
          <cell r="F27" t="str">
            <v>M05</v>
          </cell>
          <cell r="G27">
            <v>99</v>
          </cell>
          <cell r="H27">
            <v>11.6</v>
          </cell>
          <cell r="I27" t="str">
            <v>-</v>
          </cell>
          <cell r="J27" t="str">
            <v>-</v>
          </cell>
          <cell r="K27" t="str">
            <v xml:space="preserve">Link does not exist </v>
          </cell>
          <cell r="L27" t="str">
            <v>Section not used in Study</v>
          </cell>
        </row>
        <row r="28">
          <cell r="A28" t="str">
            <v>RS 073</v>
          </cell>
          <cell r="B28">
            <v>73</v>
          </cell>
          <cell r="C28" t="str">
            <v>C</v>
          </cell>
          <cell r="D28" t="str">
            <v>T</v>
          </cell>
          <cell r="E28" t="str">
            <v>Kapiri - Bwanje River</v>
          </cell>
          <cell r="F28" t="str">
            <v>M10</v>
          </cell>
          <cell r="G28">
            <v>99</v>
          </cell>
          <cell r="H28">
            <v>9</v>
          </cell>
          <cell r="I28">
            <v>7</v>
          </cell>
          <cell r="J28" t="str">
            <v>F</v>
          </cell>
          <cell r="K28" t="str">
            <v>Contained within RS 72</v>
          </cell>
          <cell r="L28" t="str">
            <v>Section not used in Study</v>
          </cell>
        </row>
        <row r="29">
          <cell r="A29" t="str">
            <v>RS 072</v>
          </cell>
          <cell r="B29">
            <v>72</v>
          </cell>
          <cell r="C29" t="str">
            <v>C</v>
          </cell>
          <cell r="D29" t="str">
            <v>T</v>
          </cell>
          <cell r="E29" t="str">
            <v>Malambalala - Bwanje River</v>
          </cell>
          <cell r="F29" t="str">
            <v>M10</v>
          </cell>
          <cell r="G29">
            <v>3</v>
          </cell>
          <cell r="H29">
            <v>9</v>
          </cell>
          <cell r="I29">
            <v>7</v>
          </cell>
          <cell r="J29" t="str">
            <v>F</v>
          </cell>
          <cell r="K29" t="str">
            <v>DEDZA &amp; MANGOCHI</v>
          </cell>
        </row>
        <row r="30">
          <cell r="A30" t="str">
            <v>RS 078</v>
          </cell>
          <cell r="B30">
            <v>78</v>
          </cell>
          <cell r="C30" t="str">
            <v>C</v>
          </cell>
          <cell r="D30" t="str">
            <v>T</v>
          </cell>
          <cell r="E30" t="str">
            <v>Lilongwe-Mchinji</v>
          </cell>
          <cell r="F30" t="str">
            <v>M12</v>
          </cell>
          <cell r="G30">
            <v>99</v>
          </cell>
          <cell r="H30">
            <v>120</v>
          </cell>
          <cell r="I30">
            <v>6</v>
          </cell>
          <cell r="J30" t="str">
            <v>R</v>
          </cell>
          <cell r="K30" t="str">
            <v>Contains RS 80,79,77,76,75,836,74</v>
          </cell>
          <cell r="L30" t="str">
            <v>Section not used in Study</v>
          </cell>
        </row>
        <row r="31">
          <cell r="A31" t="str">
            <v>RS 080</v>
          </cell>
          <cell r="B31">
            <v>80</v>
          </cell>
          <cell r="C31" t="str">
            <v>C</v>
          </cell>
          <cell r="D31" t="str">
            <v>T</v>
          </cell>
          <cell r="E31" t="str">
            <v>International Border - Mchinji</v>
          </cell>
          <cell r="F31" t="str">
            <v>M12</v>
          </cell>
          <cell r="G31">
            <v>1</v>
          </cell>
          <cell r="H31">
            <v>11.5</v>
          </cell>
          <cell r="I31">
            <v>6</v>
          </cell>
          <cell r="J31" t="str">
            <v>F</v>
          </cell>
          <cell r="K31" t="str">
            <v>MCHINJI</v>
          </cell>
        </row>
        <row r="32">
          <cell r="A32" t="str">
            <v>RS 079</v>
          </cell>
          <cell r="B32">
            <v>79</v>
          </cell>
          <cell r="C32" t="str">
            <v>C</v>
          </cell>
          <cell r="D32" t="str">
            <v>T</v>
          </cell>
          <cell r="E32" t="str">
            <v>Mchinji - Kamwendo</v>
          </cell>
          <cell r="F32" t="str">
            <v>M12</v>
          </cell>
          <cell r="G32">
            <v>2</v>
          </cell>
          <cell r="H32">
            <v>19.100000000000001</v>
          </cell>
          <cell r="I32">
            <v>6</v>
          </cell>
          <cell r="J32" t="str">
            <v>F</v>
          </cell>
          <cell r="K32" t="str">
            <v>MCHINJI</v>
          </cell>
        </row>
        <row r="33">
          <cell r="A33" t="str">
            <v>RS 077</v>
          </cell>
          <cell r="B33">
            <v>77</v>
          </cell>
          <cell r="C33" t="str">
            <v>C</v>
          </cell>
          <cell r="D33" t="str">
            <v>T</v>
          </cell>
          <cell r="E33" t="str">
            <v>Kamwendo - Bua River</v>
          </cell>
          <cell r="F33" t="str">
            <v>M12</v>
          </cell>
          <cell r="G33">
            <v>3</v>
          </cell>
          <cell r="H33">
            <v>14.7</v>
          </cell>
          <cell r="I33">
            <v>6</v>
          </cell>
          <cell r="J33" t="str">
            <v>F</v>
          </cell>
          <cell r="K33" t="str">
            <v>MCHINJI</v>
          </cell>
        </row>
        <row r="34">
          <cell r="A34" t="str">
            <v>RS 076</v>
          </cell>
          <cell r="B34">
            <v>76</v>
          </cell>
          <cell r="C34" t="str">
            <v>C</v>
          </cell>
          <cell r="D34" t="str">
            <v>T</v>
          </cell>
          <cell r="E34" t="str">
            <v>Bua River - Namitete River Bridge</v>
          </cell>
          <cell r="F34" t="str">
            <v>M12</v>
          </cell>
          <cell r="G34">
            <v>4</v>
          </cell>
          <cell r="H34">
            <v>27.9</v>
          </cell>
          <cell r="I34">
            <v>6</v>
          </cell>
          <cell r="J34" t="str">
            <v>F</v>
          </cell>
          <cell r="K34" t="str">
            <v>MCHINJI</v>
          </cell>
        </row>
        <row r="35">
          <cell r="A35" t="str">
            <v>RS 075</v>
          </cell>
          <cell r="B35">
            <v>75</v>
          </cell>
          <cell r="C35" t="str">
            <v>C</v>
          </cell>
          <cell r="D35" t="str">
            <v>T</v>
          </cell>
          <cell r="E35" t="str">
            <v>Namitete River Bridge - Chileka</v>
          </cell>
          <cell r="F35" t="str">
            <v>M12</v>
          </cell>
          <cell r="G35">
            <v>5</v>
          </cell>
          <cell r="H35">
            <v>4.0999999999999996</v>
          </cell>
          <cell r="I35">
            <v>6</v>
          </cell>
          <cell r="J35" t="str">
            <v>R</v>
          </cell>
          <cell r="K35" t="str">
            <v>LILONGWE</v>
          </cell>
        </row>
        <row r="36">
          <cell r="A36" t="str">
            <v>RS 836</v>
          </cell>
          <cell r="B36" t="str">
            <v>n.a.</v>
          </cell>
          <cell r="C36" t="str">
            <v>C</v>
          </cell>
          <cell r="D36" t="str">
            <v>T</v>
          </cell>
          <cell r="E36" t="str">
            <v>Chileka - Chankhandwe</v>
          </cell>
          <cell r="F36" t="str">
            <v>M12</v>
          </cell>
          <cell r="G36">
            <v>6</v>
          </cell>
          <cell r="H36">
            <v>31.4</v>
          </cell>
          <cell r="I36">
            <v>6</v>
          </cell>
          <cell r="J36" t="str">
            <v>R</v>
          </cell>
          <cell r="K36" t="str">
            <v>LILONGWE</v>
          </cell>
          <cell r="L36" t="str">
            <v xml:space="preserve">New section part of RS 78 </v>
          </cell>
        </row>
        <row r="37">
          <cell r="A37" t="str">
            <v>RS 074</v>
          </cell>
          <cell r="B37">
            <v>74</v>
          </cell>
          <cell r="C37" t="str">
            <v>C</v>
          </cell>
          <cell r="D37" t="str">
            <v>T</v>
          </cell>
          <cell r="E37" t="str">
            <v>Chankhandwe - Njewa</v>
          </cell>
          <cell r="F37" t="str">
            <v>M12</v>
          </cell>
          <cell r="G37">
            <v>7</v>
          </cell>
          <cell r="H37">
            <v>11.3</v>
          </cell>
          <cell r="I37">
            <v>6</v>
          </cell>
          <cell r="J37" t="str">
            <v>R</v>
          </cell>
          <cell r="K37" t="str">
            <v>LILONGWE</v>
          </cell>
        </row>
        <row r="38">
          <cell r="A38" t="str">
            <v>RS 083</v>
          </cell>
          <cell r="B38">
            <v>83</v>
          </cell>
          <cell r="C38" t="str">
            <v>C</v>
          </cell>
          <cell r="D38" t="str">
            <v>T</v>
          </cell>
          <cell r="E38" t="str">
            <v>Chembe Railroad - Kaphatenga</v>
          </cell>
          <cell r="F38" t="str">
            <v>M14</v>
          </cell>
          <cell r="G38">
            <v>99</v>
          </cell>
          <cell r="H38">
            <v>8.6999999999999993</v>
          </cell>
          <cell r="I38">
            <v>6</v>
          </cell>
          <cell r="J38" t="str">
            <v>F</v>
          </cell>
          <cell r="K38" t="str">
            <v>Contains RS 60 &amp; 45</v>
          </cell>
          <cell r="L38" t="str">
            <v>Section not used in Study</v>
          </cell>
        </row>
        <row r="39">
          <cell r="A39" t="str">
            <v>RS 060</v>
          </cell>
          <cell r="B39">
            <v>60</v>
          </cell>
          <cell r="C39" t="str">
            <v>C</v>
          </cell>
          <cell r="D39" t="str">
            <v>T</v>
          </cell>
          <cell r="E39" t="str">
            <v>Chembe Railroad Bridge - Makande</v>
          </cell>
          <cell r="F39" t="str">
            <v>M14</v>
          </cell>
          <cell r="G39" t="str">
            <v>T</v>
          </cell>
          <cell r="H39">
            <v>6.8</v>
          </cell>
          <cell r="I39">
            <v>7</v>
          </cell>
          <cell r="J39" t="str">
            <v>F</v>
          </cell>
          <cell r="K39" t="str">
            <v>SALIMA</v>
          </cell>
          <cell r="L39" t="str">
            <v>Changed designation from M5 to M14</v>
          </cell>
        </row>
        <row r="40">
          <cell r="A40" t="str">
            <v>RS 045</v>
          </cell>
          <cell r="B40">
            <v>45</v>
          </cell>
          <cell r="C40" t="str">
            <v>C</v>
          </cell>
          <cell r="D40" t="str">
            <v>T</v>
          </cell>
          <cell r="E40" t="str">
            <v>Makande - Kaphatenga</v>
          </cell>
          <cell r="F40" t="str">
            <v>M14</v>
          </cell>
          <cell r="G40">
            <v>8</v>
          </cell>
          <cell r="H40">
            <v>4.5999999999999996</v>
          </cell>
          <cell r="I40">
            <v>6</v>
          </cell>
          <cell r="J40" t="str">
            <v>F</v>
          </cell>
          <cell r="K40" t="str">
            <v>SALIMA</v>
          </cell>
          <cell r="L40" t="str">
            <v>Changed designation from M5 to M14</v>
          </cell>
        </row>
        <row r="41">
          <cell r="A41" t="str">
            <v>RS 085</v>
          </cell>
          <cell r="B41">
            <v>85</v>
          </cell>
          <cell r="C41" t="str">
            <v>C</v>
          </cell>
          <cell r="D41" t="str">
            <v>T</v>
          </cell>
          <cell r="E41" t="str">
            <v>Salima - Senga Bay</v>
          </cell>
          <cell r="F41" t="str">
            <v>S122</v>
          </cell>
          <cell r="G41">
            <v>99</v>
          </cell>
          <cell r="H41">
            <v>22</v>
          </cell>
          <cell r="I41">
            <v>7</v>
          </cell>
          <cell r="J41" t="str">
            <v>F</v>
          </cell>
          <cell r="K41" t="str">
            <v>Contains RS276 &amp; 275</v>
          </cell>
          <cell r="L41" t="str">
            <v>Section not used in Study</v>
          </cell>
        </row>
        <row r="42">
          <cell r="A42" t="str">
            <v>RS 276</v>
          </cell>
          <cell r="B42">
            <v>98</v>
          </cell>
          <cell r="C42" t="str">
            <v>C</v>
          </cell>
          <cell r="D42" t="str">
            <v>T</v>
          </cell>
          <cell r="E42" t="str">
            <v>Salima railway crossing - Mikute</v>
          </cell>
          <cell r="F42" t="str">
            <v>S122</v>
          </cell>
          <cell r="G42">
            <v>2</v>
          </cell>
          <cell r="H42">
            <v>14.4</v>
          </cell>
          <cell r="I42">
            <v>7</v>
          </cell>
          <cell r="J42" t="str">
            <v>F</v>
          </cell>
          <cell r="K42" t="str">
            <v>SALIMA</v>
          </cell>
        </row>
        <row r="43">
          <cell r="A43" t="str">
            <v>RS 275</v>
          </cell>
          <cell r="B43">
            <v>97</v>
          </cell>
          <cell r="C43" t="str">
            <v>C</v>
          </cell>
          <cell r="D43" t="str">
            <v>T</v>
          </cell>
          <cell r="E43" t="str">
            <v>Mikute - Grand Beach</v>
          </cell>
          <cell r="F43" t="str">
            <v>S122</v>
          </cell>
          <cell r="G43">
            <v>3</v>
          </cell>
          <cell r="H43">
            <v>5.6</v>
          </cell>
          <cell r="I43">
            <v>7</v>
          </cell>
          <cell r="J43" t="str">
            <v>F</v>
          </cell>
          <cell r="K43" t="str">
            <v>SALIMA</v>
          </cell>
        </row>
        <row r="44">
          <cell r="A44" t="str">
            <v>RS 086</v>
          </cell>
          <cell r="B44">
            <v>86</v>
          </cell>
          <cell r="C44" t="str">
            <v>C</v>
          </cell>
          <cell r="D44" t="str">
            <v>T</v>
          </cell>
          <cell r="E44">
            <v>0</v>
          </cell>
          <cell r="F44" t="str">
            <v>S122</v>
          </cell>
          <cell r="G44">
            <v>0</v>
          </cell>
          <cell r="H44" t="str">
            <v>NO ROAD SECTION with this MOWS Project No.</v>
          </cell>
          <cell r="I44">
            <v>0</v>
          </cell>
          <cell r="J44">
            <v>0</v>
          </cell>
          <cell r="K44">
            <v>0</v>
          </cell>
          <cell r="L44" t="str">
            <v>Deleted from road sections in Study</v>
          </cell>
        </row>
        <row r="45">
          <cell r="A45" t="str">
            <v>RS 087</v>
          </cell>
          <cell r="B45">
            <v>87</v>
          </cell>
          <cell r="C45" t="str">
            <v>C</v>
          </cell>
          <cell r="D45" t="str">
            <v>T</v>
          </cell>
          <cell r="E45">
            <v>0</v>
          </cell>
          <cell r="F45" t="str">
            <v>S122</v>
          </cell>
          <cell r="G45">
            <v>0</v>
          </cell>
          <cell r="H45" t="str">
            <v>NO ROAD SECTION with this MOWS Project No.</v>
          </cell>
          <cell r="I45">
            <v>0</v>
          </cell>
          <cell r="J45">
            <v>0</v>
          </cell>
          <cell r="K45">
            <v>0</v>
          </cell>
          <cell r="L45" t="str">
            <v>Deleted from road sections in Study</v>
          </cell>
        </row>
        <row r="46">
          <cell r="A46" t="str">
            <v>RS 088</v>
          </cell>
          <cell r="B46">
            <v>88</v>
          </cell>
          <cell r="C46" t="str">
            <v>C</v>
          </cell>
          <cell r="D46" t="str">
            <v>T</v>
          </cell>
          <cell r="E46">
            <v>0</v>
          </cell>
          <cell r="F46" t="str">
            <v>S122</v>
          </cell>
          <cell r="G46">
            <v>0</v>
          </cell>
          <cell r="H46" t="str">
            <v>NO ROAD SECTION with this MOWS Project No.</v>
          </cell>
          <cell r="I46">
            <v>0</v>
          </cell>
          <cell r="J46">
            <v>0</v>
          </cell>
          <cell r="K46">
            <v>0</v>
          </cell>
          <cell r="L46" t="str">
            <v>Deleted from road sections in Study</v>
          </cell>
        </row>
        <row r="47">
          <cell r="A47" t="str">
            <v>RS 089</v>
          </cell>
          <cell r="B47">
            <v>89</v>
          </cell>
          <cell r="C47" t="str">
            <v>C</v>
          </cell>
          <cell r="D47" t="str">
            <v>T</v>
          </cell>
          <cell r="E47" t="str">
            <v xml:space="preserve"> Balaka - Salima</v>
          </cell>
          <cell r="F47" t="str">
            <v>M05</v>
          </cell>
          <cell r="G47">
            <v>99</v>
          </cell>
          <cell r="H47">
            <v>158</v>
          </cell>
          <cell r="I47" t="str">
            <v>-</v>
          </cell>
          <cell r="J47" t="str">
            <v>-</v>
          </cell>
          <cell r="K47" t="str">
            <v>Contains RS 51,67,64,59,63,55,41,46,65,56</v>
          </cell>
          <cell r="L47" t="str">
            <v>Section not used in Study</v>
          </cell>
        </row>
        <row r="48">
          <cell r="A48" t="str">
            <v>RS 051</v>
          </cell>
          <cell r="B48">
            <v>51</v>
          </cell>
          <cell r="C48" t="str">
            <v>C</v>
          </cell>
          <cell r="D48" t="str">
            <v>T</v>
          </cell>
          <cell r="E48" t="str">
            <v>Junction S122 - Linthipe River</v>
          </cell>
          <cell r="F48" t="str">
            <v>M05</v>
          </cell>
          <cell r="G48">
            <v>17</v>
          </cell>
          <cell r="H48">
            <v>1.9</v>
          </cell>
          <cell r="I48">
            <v>7</v>
          </cell>
          <cell r="J48" t="str">
            <v>F</v>
          </cell>
          <cell r="K48" t="str">
            <v>SALIMA</v>
          </cell>
        </row>
        <row r="49">
          <cell r="A49" t="str">
            <v>RS 067</v>
          </cell>
          <cell r="B49">
            <v>67</v>
          </cell>
          <cell r="C49" t="str">
            <v>C</v>
          </cell>
          <cell r="D49" t="str">
            <v>T</v>
          </cell>
          <cell r="E49" t="str">
            <v>Linthipe River - Luwadzi River Bridge</v>
          </cell>
          <cell r="F49" t="str">
            <v>M05</v>
          </cell>
          <cell r="G49">
            <v>18</v>
          </cell>
          <cell r="H49">
            <v>20.8</v>
          </cell>
          <cell r="I49">
            <v>7</v>
          </cell>
          <cell r="J49" t="str">
            <v>F</v>
          </cell>
          <cell r="K49" t="str">
            <v>SALIMA</v>
          </cell>
        </row>
        <row r="50">
          <cell r="A50" t="str">
            <v>RS 064</v>
          </cell>
          <cell r="B50">
            <v>64</v>
          </cell>
          <cell r="C50" t="str">
            <v>C</v>
          </cell>
          <cell r="D50" t="str">
            <v>T</v>
          </cell>
          <cell r="E50" t="str">
            <v>Luwadzi River Bridge - Ngodzi River Bridge</v>
          </cell>
          <cell r="F50" t="str">
            <v>M05</v>
          </cell>
          <cell r="G50">
            <v>19</v>
          </cell>
          <cell r="H50">
            <v>15.8</v>
          </cell>
          <cell r="I50">
            <v>7</v>
          </cell>
          <cell r="J50" t="str">
            <v>F</v>
          </cell>
          <cell r="K50" t="str">
            <v>SALIMA</v>
          </cell>
        </row>
        <row r="51">
          <cell r="A51" t="str">
            <v>RS 059</v>
          </cell>
          <cell r="B51">
            <v>59</v>
          </cell>
          <cell r="C51" t="str">
            <v>C</v>
          </cell>
          <cell r="D51" t="str">
            <v>T</v>
          </cell>
          <cell r="E51" t="str">
            <v>Ngodzi River Bridge - Mtakataka</v>
          </cell>
          <cell r="F51" t="str">
            <v>M05</v>
          </cell>
          <cell r="G51">
            <v>20</v>
          </cell>
          <cell r="H51">
            <v>14.3</v>
          </cell>
          <cell r="I51">
            <v>7</v>
          </cell>
          <cell r="J51" t="str">
            <v>F</v>
          </cell>
          <cell r="K51" t="str">
            <v>SALIMA</v>
          </cell>
        </row>
        <row r="52">
          <cell r="A52" t="str">
            <v>RS 063</v>
          </cell>
          <cell r="B52">
            <v>63</v>
          </cell>
          <cell r="C52" t="str">
            <v>C</v>
          </cell>
          <cell r="D52" t="str">
            <v>T</v>
          </cell>
          <cell r="E52" t="str">
            <v>Mtakataka - Golomoti</v>
          </cell>
          <cell r="F52" t="str">
            <v>M05</v>
          </cell>
          <cell r="G52">
            <v>21</v>
          </cell>
          <cell r="H52">
            <v>25.5</v>
          </cell>
          <cell r="I52">
            <v>7</v>
          </cell>
          <cell r="J52" t="str">
            <v>F</v>
          </cell>
          <cell r="K52" t="str">
            <v>DEDZA</v>
          </cell>
        </row>
        <row r="53">
          <cell r="A53" t="str">
            <v>RS 055</v>
          </cell>
          <cell r="B53">
            <v>55</v>
          </cell>
          <cell r="C53" t="str">
            <v>C</v>
          </cell>
          <cell r="D53" t="str">
            <v>T</v>
          </cell>
          <cell r="E53" t="str">
            <v>Golomoti - Kasinje</v>
          </cell>
          <cell r="F53" t="str">
            <v>M05</v>
          </cell>
          <cell r="G53">
            <v>22</v>
          </cell>
          <cell r="H53">
            <v>14.4</v>
          </cell>
          <cell r="I53">
            <v>8</v>
          </cell>
          <cell r="J53" t="str">
            <v>F</v>
          </cell>
          <cell r="K53" t="str">
            <v>NTCHEU</v>
          </cell>
        </row>
        <row r="54">
          <cell r="A54" t="str">
            <v>RS 041</v>
          </cell>
          <cell r="B54">
            <v>41</v>
          </cell>
          <cell r="C54" t="str">
            <v>C</v>
          </cell>
          <cell r="D54" t="str">
            <v>T</v>
          </cell>
          <cell r="E54" t="str">
            <v>Kasinje - Sharpevale</v>
          </cell>
          <cell r="F54" t="str">
            <v>M05</v>
          </cell>
          <cell r="G54">
            <v>23</v>
          </cell>
          <cell r="H54">
            <v>10.5</v>
          </cell>
          <cell r="I54">
            <v>8</v>
          </cell>
          <cell r="J54" t="str">
            <v>F</v>
          </cell>
          <cell r="K54" t="str">
            <v>NTCHEU</v>
          </cell>
        </row>
        <row r="55">
          <cell r="A55" t="str">
            <v>RS 046</v>
          </cell>
          <cell r="B55">
            <v>46</v>
          </cell>
          <cell r="C55" t="str">
            <v>C</v>
          </cell>
          <cell r="D55" t="str">
            <v>T</v>
          </cell>
          <cell r="E55" t="str">
            <v>Sharpevale - Bilila</v>
          </cell>
          <cell r="F55" t="str">
            <v>M05</v>
          </cell>
          <cell r="G55">
            <v>24</v>
          </cell>
          <cell r="H55">
            <v>28.3</v>
          </cell>
          <cell r="I55">
            <v>8</v>
          </cell>
          <cell r="J55" t="str">
            <v>R</v>
          </cell>
          <cell r="K55" t="str">
            <v>NTCHEU</v>
          </cell>
        </row>
        <row r="56">
          <cell r="A56" t="str">
            <v>RS 065</v>
          </cell>
          <cell r="B56">
            <v>65</v>
          </cell>
          <cell r="C56" t="str">
            <v>C</v>
          </cell>
          <cell r="D56" t="str">
            <v>T</v>
          </cell>
          <cell r="E56" t="str">
            <v>Bilila - Linengwe River</v>
          </cell>
          <cell r="F56" t="str">
            <v>M05</v>
          </cell>
          <cell r="G56">
            <v>25</v>
          </cell>
          <cell r="H56">
            <v>5.2</v>
          </cell>
          <cell r="I56">
            <v>8</v>
          </cell>
          <cell r="J56" t="str">
            <v>F</v>
          </cell>
          <cell r="K56" t="str">
            <v>NTCHEU</v>
          </cell>
        </row>
        <row r="57">
          <cell r="A57" t="str">
            <v>RS 056</v>
          </cell>
          <cell r="B57">
            <v>56</v>
          </cell>
          <cell r="C57" t="str">
            <v>C</v>
          </cell>
          <cell r="D57" t="str">
            <v>T</v>
          </cell>
          <cell r="E57" t="str">
            <v>Linengwe River - Balaka Market (junction M1)</v>
          </cell>
          <cell r="F57" t="str">
            <v>M05</v>
          </cell>
          <cell r="G57">
            <v>26</v>
          </cell>
          <cell r="H57">
            <v>7.4</v>
          </cell>
          <cell r="I57">
            <v>8</v>
          </cell>
          <cell r="J57" t="str">
            <v>F</v>
          </cell>
          <cell r="K57" t="str">
            <v>NTCHEU</v>
          </cell>
        </row>
        <row r="58">
          <cell r="A58" t="str">
            <v>RS 116</v>
          </cell>
          <cell r="B58">
            <v>116</v>
          </cell>
          <cell r="C58" t="str">
            <v>S</v>
          </cell>
          <cell r="D58" t="str">
            <v>T</v>
          </cell>
          <cell r="E58" t="str">
            <v>Blantyre - Limbe</v>
          </cell>
          <cell r="F58" t="str">
            <v>M02</v>
          </cell>
          <cell r="G58">
            <v>99</v>
          </cell>
          <cell r="H58">
            <v>7.9</v>
          </cell>
          <cell r="I58">
            <v>9</v>
          </cell>
          <cell r="J58" t="str">
            <v>R</v>
          </cell>
          <cell r="K58" t="str">
            <v>Same as RS 174</v>
          </cell>
          <cell r="L58" t="str">
            <v>Section not used in Study</v>
          </cell>
        </row>
        <row r="59">
          <cell r="A59" t="str">
            <v>RS 174</v>
          </cell>
          <cell r="B59">
            <v>174</v>
          </cell>
          <cell r="C59" t="str">
            <v>S</v>
          </cell>
          <cell r="D59" t="str">
            <v>U</v>
          </cell>
          <cell r="E59" t="str">
            <v>Chipembere Highway (M2, Blantyre - Limbe)</v>
          </cell>
          <cell r="F59" t="str">
            <v>Urban</v>
          </cell>
          <cell r="G59">
            <v>16</v>
          </cell>
          <cell r="H59">
            <v>9</v>
          </cell>
          <cell r="I59" t="str">
            <v>C</v>
          </cell>
          <cell r="J59" t="str">
            <v>R</v>
          </cell>
          <cell r="K59" t="str">
            <v>IN BLANTYRE CITY</v>
          </cell>
        </row>
        <row r="60">
          <cell r="A60" t="str">
            <v>RS 122</v>
          </cell>
          <cell r="B60">
            <v>122</v>
          </cell>
          <cell r="C60" t="str">
            <v>S</v>
          </cell>
          <cell r="D60" t="str">
            <v>T</v>
          </cell>
          <cell r="E60" t="str">
            <v>Nkoloma - Zomba Township Boundary</v>
          </cell>
          <cell r="F60" t="str">
            <v>M03</v>
          </cell>
          <cell r="G60">
            <v>99</v>
          </cell>
          <cell r="H60">
            <v>6.4</v>
          </cell>
          <cell r="I60">
            <v>9</v>
          </cell>
          <cell r="J60" t="str">
            <v>R</v>
          </cell>
          <cell r="K60" t="str">
            <v>Contained within RS 126</v>
          </cell>
          <cell r="L60" t="str">
            <v>Section not used in Study</v>
          </cell>
        </row>
        <row r="61">
          <cell r="A61" t="str">
            <v>RS 126</v>
          </cell>
          <cell r="B61">
            <v>126</v>
          </cell>
          <cell r="C61" t="str">
            <v>S</v>
          </cell>
          <cell r="D61" t="str">
            <v>T</v>
          </cell>
          <cell r="E61" t="str">
            <v>Namadzi River-Zomba South Township Boundary</v>
          </cell>
          <cell r="F61" t="str">
            <v>M03</v>
          </cell>
          <cell r="G61">
            <v>3</v>
          </cell>
          <cell r="H61">
            <v>13.3</v>
          </cell>
          <cell r="I61">
            <v>9</v>
          </cell>
          <cell r="J61" t="str">
            <v>R</v>
          </cell>
          <cell r="K61" t="str">
            <v>ZOMBA</v>
          </cell>
        </row>
        <row r="62">
          <cell r="A62" t="str">
            <v>RS 148</v>
          </cell>
          <cell r="B62">
            <v>148</v>
          </cell>
          <cell r="C62" t="str">
            <v>N</v>
          </cell>
          <cell r="D62" t="str">
            <v>U</v>
          </cell>
          <cell r="E62" t="str">
            <v>Mzuzu Hotel Road</v>
          </cell>
          <cell r="F62" t="str">
            <v>Urban</v>
          </cell>
          <cell r="G62" t="str">
            <v>U</v>
          </cell>
          <cell r="H62">
            <v>2</v>
          </cell>
          <cell r="I62" t="str">
            <v>C</v>
          </cell>
          <cell r="J62" t="str">
            <v>R</v>
          </cell>
          <cell r="K62" t="str">
            <v xml:space="preserve">Split into RS 849 &amp; 850 (bitumen &amp; earth sections) </v>
          </cell>
          <cell r="L62" t="str">
            <v>Section not used in Study</v>
          </cell>
        </row>
        <row r="63">
          <cell r="A63" t="str">
            <v>RS 849</v>
          </cell>
          <cell r="B63" t="str">
            <v>n.a.</v>
          </cell>
          <cell r="C63" t="str">
            <v>N</v>
          </cell>
          <cell r="D63" t="str">
            <v>U</v>
          </cell>
          <cell r="E63" t="str">
            <v>Viphya Drive (Kamuzu Avenue to Mazuzu Hotel)</v>
          </cell>
          <cell r="F63" t="str">
            <v>Urban</v>
          </cell>
          <cell r="G63" t="str">
            <v>U</v>
          </cell>
          <cell r="H63">
            <v>0.5</v>
          </cell>
          <cell r="I63">
            <v>0</v>
          </cell>
          <cell r="J63">
            <v>0</v>
          </cell>
          <cell r="K63" t="str">
            <v>MZUZU CITY</v>
          </cell>
        </row>
        <row r="64">
          <cell r="A64" t="str">
            <v>RS 850</v>
          </cell>
          <cell r="B64" t="str">
            <v>n.a.</v>
          </cell>
          <cell r="C64" t="str">
            <v>N</v>
          </cell>
          <cell r="D64" t="str">
            <v>U</v>
          </cell>
          <cell r="E64" t="str">
            <v>Viphya Drive (Mazuzu Hotel to end)</v>
          </cell>
          <cell r="F64" t="str">
            <v>Urban</v>
          </cell>
          <cell r="G64" t="str">
            <v>U</v>
          </cell>
          <cell r="H64">
            <v>1.5</v>
          </cell>
          <cell r="I64">
            <v>0</v>
          </cell>
          <cell r="J64">
            <v>0</v>
          </cell>
          <cell r="K64" t="str">
            <v>MZUZU CITY</v>
          </cell>
        </row>
        <row r="65">
          <cell r="A65" t="str">
            <v>RS 166</v>
          </cell>
          <cell r="B65">
            <v>166</v>
          </cell>
          <cell r="C65" t="str">
            <v>S</v>
          </cell>
          <cell r="D65" t="str">
            <v>U</v>
          </cell>
          <cell r="E65" t="str">
            <v>Zingwagwa Road (Chikwawa Road - Kapeni Road)</v>
          </cell>
          <cell r="F65" t="str">
            <v>Urban</v>
          </cell>
          <cell r="G65">
            <v>12</v>
          </cell>
          <cell r="H65">
            <v>7.7</v>
          </cell>
          <cell r="I65" t="str">
            <v>C</v>
          </cell>
          <cell r="J65" t="str">
            <v>R</v>
          </cell>
          <cell r="K65" t="str">
            <v>Name &amp; length modified by City Council</v>
          </cell>
          <cell r="L65" t="str">
            <v>See next line for change</v>
          </cell>
        </row>
        <row r="66">
          <cell r="A66" t="str">
            <v>RS 166</v>
          </cell>
          <cell r="B66">
            <v>166</v>
          </cell>
          <cell r="C66" t="str">
            <v>S</v>
          </cell>
          <cell r="D66" t="str">
            <v>U</v>
          </cell>
          <cell r="E66" t="str">
            <v>Kudya - Zingwagwa - Somba</v>
          </cell>
          <cell r="F66" t="str">
            <v>Urban</v>
          </cell>
          <cell r="G66">
            <v>12</v>
          </cell>
          <cell r="H66">
            <v>7.7</v>
          </cell>
          <cell r="I66" t="str">
            <v>C</v>
          </cell>
          <cell r="J66" t="str">
            <v>R</v>
          </cell>
          <cell r="K66" t="str">
            <v>IN BLANTYRE CITY</v>
          </cell>
          <cell r="L66" t="str">
            <v>New section details</v>
          </cell>
        </row>
        <row r="67">
          <cell r="A67" t="str">
            <v>RS 170</v>
          </cell>
          <cell r="B67">
            <v>170</v>
          </cell>
          <cell r="C67" t="str">
            <v>S</v>
          </cell>
          <cell r="D67" t="str">
            <v>U</v>
          </cell>
          <cell r="E67" t="str">
            <v>Zomba - Chikanda</v>
          </cell>
          <cell r="F67" t="str">
            <v>Urban</v>
          </cell>
          <cell r="G67">
            <v>99</v>
          </cell>
          <cell r="H67">
            <v>2</v>
          </cell>
          <cell r="I67" t="str">
            <v>C</v>
          </cell>
          <cell r="J67" t="str">
            <v>R</v>
          </cell>
          <cell r="K67" t="str">
            <v>Split into RS 841 &amp; 842 (bitumen &amp; earth sections)</v>
          </cell>
          <cell r="L67" t="str">
            <v>Section not used in Study</v>
          </cell>
        </row>
        <row r="68">
          <cell r="A68" t="str">
            <v>RS 841</v>
          </cell>
          <cell r="B68">
            <v>170</v>
          </cell>
          <cell r="C68" t="str">
            <v>S</v>
          </cell>
          <cell r="D68" t="str">
            <v>U</v>
          </cell>
          <cell r="E68" t="str">
            <v>Zomba - Chikanda (M1 to end bitumen)</v>
          </cell>
          <cell r="F68" t="str">
            <v>Urban</v>
          </cell>
          <cell r="G68">
            <v>18</v>
          </cell>
          <cell r="H68">
            <v>0.9</v>
          </cell>
          <cell r="I68" t="str">
            <v>C</v>
          </cell>
          <cell r="J68" t="str">
            <v>R</v>
          </cell>
          <cell r="K68" t="str">
            <v>ZOMBA CITY</v>
          </cell>
        </row>
        <row r="69">
          <cell r="A69" t="str">
            <v>RS 842</v>
          </cell>
          <cell r="B69">
            <v>170</v>
          </cell>
          <cell r="C69" t="str">
            <v>S</v>
          </cell>
          <cell r="D69" t="str">
            <v>U</v>
          </cell>
          <cell r="E69" t="str">
            <v>Zomba - Chikanda (end bitumen to end road)</v>
          </cell>
          <cell r="F69" t="str">
            <v>Urban</v>
          </cell>
          <cell r="G69">
            <v>18</v>
          </cell>
          <cell r="H69">
            <v>2.6</v>
          </cell>
          <cell r="I69" t="str">
            <v>C</v>
          </cell>
          <cell r="J69" t="str">
            <v>R</v>
          </cell>
          <cell r="K69" t="str">
            <v>ZOMBA CITY</v>
          </cell>
        </row>
        <row r="70">
          <cell r="A70" t="str">
            <v>RS 172</v>
          </cell>
          <cell r="B70">
            <v>172</v>
          </cell>
          <cell r="C70" t="str">
            <v>S</v>
          </cell>
          <cell r="D70" t="str">
            <v>U</v>
          </cell>
          <cell r="E70" t="str">
            <v>Chancellor College Road</v>
          </cell>
          <cell r="F70" t="str">
            <v>Urban</v>
          </cell>
          <cell r="G70">
            <v>99</v>
          </cell>
          <cell r="H70">
            <v>4.8</v>
          </cell>
          <cell r="I70" t="str">
            <v>C</v>
          </cell>
          <cell r="J70" t="str">
            <v>R</v>
          </cell>
          <cell r="K70" t="str">
            <v>Split into RS 843 &amp; 844 (bitumen &amp; earth sections)</v>
          </cell>
          <cell r="L70" t="str">
            <v>Section not used in Study</v>
          </cell>
        </row>
        <row r="71">
          <cell r="A71" t="str">
            <v>RS 843</v>
          </cell>
          <cell r="B71">
            <v>172</v>
          </cell>
          <cell r="C71" t="str">
            <v>S</v>
          </cell>
          <cell r="D71" t="str">
            <v>U</v>
          </cell>
          <cell r="E71" t="str">
            <v>Chancellor College Road (M1 to College - end bitumen)</v>
          </cell>
          <cell r="F71" t="str">
            <v>Urban</v>
          </cell>
          <cell r="G71">
            <v>20</v>
          </cell>
          <cell r="H71">
            <v>2.6</v>
          </cell>
          <cell r="I71" t="str">
            <v>C</v>
          </cell>
          <cell r="J71" t="str">
            <v>R</v>
          </cell>
          <cell r="K71" t="str">
            <v>ZOMBA CITY</v>
          </cell>
        </row>
        <row r="72">
          <cell r="A72" t="str">
            <v>RS 844</v>
          </cell>
          <cell r="B72">
            <v>172</v>
          </cell>
          <cell r="C72" t="str">
            <v>S</v>
          </cell>
          <cell r="D72" t="str">
            <v>U</v>
          </cell>
          <cell r="E72" t="str">
            <v>Chancellor College Road (end bitumen to end road)</v>
          </cell>
          <cell r="F72" t="str">
            <v>Urban</v>
          </cell>
          <cell r="G72">
            <v>20</v>
          </cell>
          <cell r="H72">
            <v>2.2000000000000002</v>
          </cell>
          <cell r="I72" t="str">
            <v>C</v>
          </cell>
          <cell r="J72" t="str">
            <v>R</v>
          </cell>
          <cell r="K72" t="str">
            <v>ZOMBA CITY</v>
          </cell>
        </row>
        <row r="73">
          <cell r="A73" t="str">
            <v>RS 175</v>
          </cell>
          <cell r="B73">
            <v>175</v>
          </cell>
          <cell r="C73" t="str">
            <v>S</v>
          </cell>
          <cell r="D73" t="str">
            <v>T</v>
          </cell>
          <cell r="E73" t="str">
            <v>Chileka Via Chirimba</v>
          </cell>
          <cell r="F73" t="str">
            <v>S137</v>
          </cell>
          <cell r="G73">
            <v>99</v>
          </cell>
          <cell r="H73">
            <v>18.7</v>
          </cell>
          <cell r="I73">
            <v>9</v>
          </cell>
          <cell r="J73" t="str">
            <v>F</v>
          </cell>
          <cell r="K73" t="str">
            <v>Contains RS 382 &amp; 838</v>
          </cell>
          <cell r="L73" t="str">
            <v>Section not used in Study</v>
          </cell>
        </row>
        <row r="74">
          <cell r="A74" t="str">
            <v>RS 382</v>
          </cell>
          <cell r="B74">
            <v>204</v>
          </cell>
          <cell r="C74" t="str">
            <v>S</v>
          </cell>
          <cell r="D74" t="str">
            <v>T</v>
          </cell>
          <cell r="E74" t="str">
            <v>Chileka Airport - Chirimba (junction M1)</v>
          </cell>
          <cell r="F74" t="str">
            <v>S137</v>
          </cell>
          <cell r="G74">
            <v>6</v>
          </cell>
          <cell r="H74">
            <v>8.3000000000000007</v>
          </cell>
          <cell r="I74">
            <v>9</v>
          </cell>
          <cell r="J74" t="str">
            <v>H</v>
          </cell>
          <cell r="K74" t="str">
            <v>BLANTYRE</v>
          </cell>
        </row>
        <row r="75">
          <cell r="A75" t="str">
            <v>RS 838</v>
          </cell>
          <cell r="B75" t="str">
            <v>n.a.</v>
          </cell>
          <cell r="C75" t="str">
            <v>S</v>
          </cell>
          <cell r="D75" t="str">
            <v>U</v>
          </cell>
          <cell r="E75" t="str">
            <v>Clock Tower - junction M1 (via road S137)</v>
          </cell>
          <cell r="F75" t="str">
            <v>Urban</v>
          </cell>
          <cell r="G75">
            <v>17</v>
          </cell>
          <cell r="H75">
            <v>10.4</v>
          </cell>
          <cell r="I75">
            <v>9</v>
          </cell>
          <cell r="J75" t="str">
            <v>R</v>
          </cell>
          <cell r="K75" t="str">
            <v>BLANTYRE CITY</v>
          </cell>
          <cell r="L75" t="str">
            <v>New section part original RS 175</v>
          </cell>
        </row>
        <row r="76">
          <cell r="A76" t="str">
            <v>RS 177</v>
          </cell>
          <cell r="B76">
            <v>177</v>
          </cell>
          <cell r="C76" t="str">
            <v>S</v>
          </cell>
          <cell r="D76" t="str">
            <v>U</v>
          </cell>
          <cell r="E76" t="str">
            <v>Air Wing Road</v>
          </cell>
          <cell r="F76" t="str">
            <v>Urban</v>
          </cell>
          <cell r="G76">
            <v>99</v>
          </cell>
          <cell r="H76">
            <v>8.6999999999999993</v>
          </cell>
          <cell r="I76" t="str">
            <v>C</v>
          </cell>
          <cell r="J76" t="str">
            <v>R</v>
          </cell>
          <cell r="K76" t="str">
            <v>Same as RS 393</v>
          </cell>
          <cell r="L76" t="str">
            <v>Section not used in Study</v>
          </cell>
        </row>
        <row r="77">
          <cell r="A77" t="str">
            <v>RS 393</v>
          </cell>
          <cell r="B77">
            <v>215</v>
          </cell>
          <cell r="C77" t="str">
            <v>S</v>
          </cell>
          <cell r="D77" t="str">
            <v>T</v>
          </cell>
          <cell r="E77" t="str">
            <v>M3 junction - Ndege (Air Wing)</v>
          </cell>
          <cell r="F77" t="str">
            <v>S143</v>
          </cell>
          <cell r="G77">
            <v>1</v>
          </cell>
          <cell r="H77">
            <v>3.9</v>
          </cell>
          <cell r="I77">
            <v>9</v>
          </cell>
          <cell r="J77" t="str">
            <v>F</v>
          </cell>
          <cell r="K77" t="str">
            <v>ZOMBA</v>
          </cell>
        </row>
        <row r="78">
          <cell r="A78" t="str">
            <v>RS 178</v>
          </cell>
          <cell r="B78">
            <v>178</v>
          </cell>
          <cell r="C78" t="str">
            <v>S</v>
          </cell>
          <cell r="D78" t="str">
            <v>U</v>
          </cell>
          <cell r="E78" t="str">
            <v>Balaka Loop</v>
          </cell>
          <cell r="F78" t="str">
            <v>Urban</v>
          </cell>
          <cell r="G78">
            <v>99</v>
          </cell>
          <cell r="H78">
            <v>1.5</v>
          </cell>
          <cell r="I78">
            <v>8</v>
          </cell>
          <cell r="J78" t="str">
            <v>-</v>
          </cell>
          <cell r="K78" t="str">
            <v>Same as RS 139</v>
          </cell>
          <cell r="L78" t="str">
            <v>Section not used in Study</v>
          </cell>
        </row>
        <row r="79">
          <cell r="A79" t="str">
            <v>RS 139</v>
          </cell>
          <cell r="B79">
            <v>139</v>
          </cell>
          <cell r="C79" t="str">
            <v>S</v>
          </cell>
          <cell r="D79" t="str">
            <v>T</v>
          </cell>
          <cell r="E79" t="str">
            <v xml:space="preserve">Balaka Loop </v>
          </cell>
          <cell r="F79" t="str">
            <v>Urban</v>
          </cell>
          <cell r="G79">
            <v>31</v>
          </cell>
          <cell r="H79">
            <v>1.5</v>
          </cell>
          <cell r="I79">
            <v>8</v>
          </cell>
          <cell r="J79" t="str">
            <v>F</v>
          </cell>
          <cell r="K79" t="str">
            <v>BALAKA TOWN</v>
          </cell>
        </row>
        <row r="80">
          <cell r="A80" t="str">
            <v>RS 179</v>
          </cell>
          <cell r="B80">
            <v>1</v>
          </cell>
          <cell r="C80" t="str">
            <v>N</v>
          </cell>
          <cell r="D80" t="str">
            <v>T</v>
          </cell>
          <cell r="E80" t="str">
            <v>Mkoma - Chelinda T/off</v>
          </cell>
          <cell r="F80" t="str">
            <v>M09</v>
          </cell>
          <cell r="G80" t="str">
            <v>T</v>
          </cell>
          <cell r="H80">
            <v>211.3</v>
          </cell>
          <cell r="I80">
            <v>2</v>
          </cell>
          <cell r="J80" t="str">
            <v>H</v>
          </cell>
          <cell r="K80" t="str">
            <v>Split into RS 847 &amp; 848 for link separation</v>
          </cell>
          <cell r="L80" t="str">
            <v>Section not used in Study</v>
          </cell>
        </row>
        <row r="81">
          <cell r="A81" t="str">
            <v>RS 847</v>
          </cell>
          <cell r="B81" t="str">
            <v>n.a.</v>
          </cell>
          <cell r="C81" t="str">
            <v>N</v>
          </cell>
          <cell r="D81" t="str">
            <v>T</v>
          </cell>
          <cell r="E81" t="str">
            <v>Mkoma (Tanzania border) - Chitipa</v>
          </cell>
          <cell r="F81" t="str">
            <v>M09</v>
          </cell>
          <cell r="G81">
            <v>1</v>
          </cell>
          <cell r="H81">
            <v>44.5</v>
          </cell>
          <cell r="I81">
            <v>1</v>
          </cell>
          <cell r="J81" t="str">
            <v>R</v>
          </cell>
          <cell r="K81" t="str">
            <v>CHITIPA</v>
          </cell>
          <cell r="L81" t="str">
            <v>New section part of original RS 179</v>
          </cell>
        </row>
        <row r="82">
          <cell r="A82" t="str">
            <v>RS 848</v>
          </cell>
          <cell r="B82" t="str">
            <v>n.a.</v>
          </cell>
          <cell r="C82" t="str">
            <v>N</v>
          </cell>
          <cell r="D82" t="str">
            <v>T</v>
          </cell>
          <cell r="E82" t="str">
            <v>Chitipa - Chelinda T/off</v>
          </cell>
          <cell r="F82" t="str">
            <v>M09</v>
          </cell>
          <cell r="G82">
            <v>2</v>
          </cell>
          <cell r="H82">
            <v>166.8</v>
          </cell>
          <cell r="I82">
            <v>1</v>
          </cell>
          <cell r="J82" t="str">
            <v>R</v>
          </cell>
          <cell r="K82" t="str">
            <v>CHITIPA</v>
          </cell>
          <cell r="L82" t="str">
            <v>New section part of original RS 179</v>
          </cell>
        </row>
        <row r="83">
          <cell r="A83" t="str">
            <v>RS 217</v>
          </cell>
          <cell r="B83">
            <v>39</v>
          </cell>
          <cell r="C83" t="str">
            <v>C</v>
          </cell>
          <cell r="D83" t="str">
            <v>T</v>
          </cell>
          <cell r="E83" t="str">
            <v>Railroad Bridge - Kanyenyeva</v>
          </cell>
          <cell r="F83" t="str">
            <v>M14</v>
          </cell>
          <cell r="G83" t="str">
            <v>T</v>
          </cell>
          <cell r="H83">
            <v>12</v>
          </cell>
          <cell r="I83">
            <v>6</v>
          </cell>
          <cell r="J83" t="str">
            <v>R</v>
          </cell>
          <cell r="K83" t="str">
            <v>Contained within RS 216</v>
          </cell>
          <cell r="L83" t="str">
            <v>Section not used in Study</v>
          </cell>
        </row>
        <row r="84">
          <cell r="A84" t="str">
            <v>RS 216</v>
          </cell>
          <cell r="B84">
            <v>38</v>
          </cell>
          <cell r="C84" t="str">
            <v>C</v>
          </cell>
          <cell r="D84" t="str">
            <v>T</v>
          </cell>
          <cell r="E84" t="str">
            <v>Kachinchezo - Kanyenyeva</v>
          </cell>
          <cell r="F84" t="str">
            <v>M14</v>
          </cell>
          <cell r="G84">
            <v>4</v>
          </cell>
          <cell r="H84">
            <v>10.8</v>
          </cell>
          <cell r="I84">
            <v>6</v>
          </cell>
          <cell r="J84" t="str">
            <v>R</v>
          </cell>
          <cell r="K84" t="str">
            <v>DOWA</v>
          </cell>
          <cell r="L84" t="str">
            <v>Changed designation from M16 to M14</v>
          </cell>
        </row>
        <row r="85">
          <cell r="A85" t="str">
            <v>RS 225</v>
          </cell>
          <cell r="B85">
            <v>47</v>
          </cell>
          <cell r="C85" t="str">
            <v>C</v>
          </cell>
          <cell r="D85" t="str">
            <v>T</v>
          </cell>
          <cell r="E85" t="str">
            <v>Msulira - Nkhotakota</v>
          </cell>
          <cell r="F85" t="str">
            <v>M18</v>
          </cell>
          <cell r="G85">
            <v>99</v>
          </cell>
          <cell r="H85">
            <v>80</v>
          </cell>
          <cell r="I85" t="str">
            <v>-</v>
          </cell>
          <cell r="J85" t="str">
            <v>-</v>
          </cell>
          <cell r="K85" t="str">
            <v>Contains RS 49,224,222,223,837,259</v>
          </cell>
          <cell r="L85" t="str">
            <v>Section not used in Study</v>
          </cell>
        </row>
        <row r="86">
          <cell r="A86" t="str">
            <v>RS 049</v>
          </cell>
          <cell r="B86">
            <v>49</v>
          </cell>
          <cell r="C86" t="str">
            <v>C</v>
          </cell>
          <cell r="D86" t="str">
            <v>T</v>
          </cell>
          <cell r="E86" t="str">
            <v>Nkhota-kota - Malenga</v>
          </cell>
          <cell r="F86" t="str">
            <v>M18</v>
          </cell>
          <cell r="G86">
            <v>1</v>
          </cell>
          <cell r="H86">
            <v>5.6</v>
          </cell>
          <cell r="I86">
            <v>5</v>
          </cell>
          <cell r="J86" t="str">
            <v>F</v>
          </cell>
          <cell r="K86" t="str">
            <v>NKHOTA KOTA</v>
          </cell>
          <cell r="L86" t="str">
            <v>Changed designation from M5 to M18</v>
          </cell>
        </row>
        <row r="87">
          <cell r="A87" t="str">
            <v>RS 224</v>
          </cell>
          <cell r="B87">
            <v>46</v>
          </cell>
          <cell r="C87" t="str">
            <v>C</v>
          </cell>
          <cell r="D87" t="str">
            <v>T</v>
          </cell>
          <cell r="E87" t="str">
            <v>Malenga - Nkhotakota Game Reserve</v>
          </cell>
          <cell r="F87" t="str">
            <v>M18</v>
          </cell>
          <cell r="G87">
            <v>2</v>
          </cell>
          <cell r="H87">
            <v>16.100000000000001</v>
          </cell>
          <cell r="I87">
            <v>5</v>
          </cell>
          <cell r="J87" t="str">
            <v>F</v>
          </cell>
          <cell r="K87" t="str">
            <v>NKHOTA KOTA</v>
          </cell>
        </row>
        <row r="88">
          <cell r="A88" t="str">
            <v>RS 222</v>
          </cell>
          <cell r="B88">
            <v>44</v>
          </cell>
          <cell r="C88" t="str">
            <v>C</v>
          </cell>
          <cell r="D88" t="str">
            <v>T</v>
          </cell>
          <cell r="E88" t="str">
            <v>Nkhotakota Game Reserve - Mbobo</v>
          </cell>
          <cell r="F88" t="str">
            <v>M18</v>
          </cell>
          <cell r="G88">
            <v>3</v>
          </cell>
          <cell r="H88">
            <v>32.6</v>
          </cell>
          <cell r="I88">
            <v>5</v>
          </cell>
          <cell r="J88" t="str">
            <v>R</v>
          </cell>
          <cell r="K88" t="str">
            <v>NKHOTA KOTA &amp; NTCHISI</v>
          </cell>
        </row>
        <row r="89">
          <cell r="A89" t="str">
            <v>RS 223</v>
          </cell>
          <cell r="B89">
            <v>45</v>
          </cell>
          <cell r="C89" t="str">
            <v>C</v>
          </cell>
          <cell r="D89" t="str">
            <v>T</v>
          </cell>
          <cell r="E89" t="str">
            <v>Mbobo - Malomo T.C.</v>
          </cell>
          <cell r="F89" t="str">
            <v>M18</v>
          </cell>
          <cell r="G89">
            <v>4</v>
          </cell>
          <cell r="H89">
            <v>18.100000000000001</v>
          </cell>
          <cell r="I89">
            <v>5</v>
          </cell>
          <cell r="J89" t="str">
            <v>R</v>
          </cell>
          <cell r="K89" t="str">
            <v>NTCHISI</v>
          </cell>
        </row>
        <row r="90">
          <cell r="A90" t="str">
            <v>RS 837</v>
          </cell>
          <cell r="B90" t="str">
            <v>n.a.</v>
          </cell>
          <cell r="C90" t="str">
            <v>C</v>
          </cell>
          <cell r="D90" t="str">
            <v>T</v>
          </cell>
          <cell r="E90" t="str">
            <v>Malomo T.C. - Chima</v>
          </cell>
          <cell r="F90" t="str">
            <v>M18</v>
          </cell>
          <cell r="G90">
            <v>5</v>
          </cell>
          <cell r="H90">
            <v>14.4</v>
          </cell>
          <cell r="I90">
            <v>6</v>
          </cell>
          <cell r="J90" t="str">
            <v>R</v>
          </cell>
          <cell r="K90" t="str">
            <v>LILONGWE</v>
          </cell>
          <cell r="L90" t="str">
            <v>New section part of RS 225</v>
          </cell>
        </row>
        <row r="91">
          <cell r="A91" t="str">
            <v>RS 259</v>
          </cell>
          <cell r="B91">
            <v>81</v>
          </cell>
          <cell r="C91" t="str">
            <v>C</v>
          </cell>
          <cell r="D91" t="str">
            <v>T</v>
          </cell>
          <cell r="E91" t="str">
            <v>Chima - Chilowamatambe</v>
          </cell>
          <cell r="F91" t="str">
            <v>M18</v>
          </cell>
          <cell r="G91">
            <v>6</v>
          </cell>
          <cell r="H91">
            <v>14.9</v>
          </cell>
          <cell r="I91">
            <v>5</v>
          </cell>
          <cell r="J91" t="str">
            <v>F</v>
          </cell>
          <cell r="K91" t="str">
            <v>KASUNGU</v>
          </cell>
          <cell r="L91" t="str">
            <v>Changed designation from S120 to M18. Now by-passed.</v>
          </cell>
        </row>
        <row r="92">
          <cell r="A92" t="str">
            <v>RS 228</v>
          </cell>
          <cell r="B92">
            <v>50</v>
          </cell>
          <cell r="C92" t="str">
            <v>C</v>
          </cell>
          <cell r="D92" t="str">
            <v>T</v>
          </cell>
          <cell r="E92" t="str">
            <v>Msokera - Lisitu River</v>
          </cell>
          <cell r="F92" t="str">
            <v>S114</v>
          </cell>
          <cell r="G92">
            <v>99</v>
          </cell>
          <cell r="H92">
            <v>32.5</v>
          </cell>
          <cell r="I92">
            <v>5</v>
          </cell>
          <cell r="J92" t="str">
            <v>F</v>
          </cell>
          <cell r="K92" t="str">
            <v>Contained within RS 229</v>
          </cell>
          <cell r="L92" t="str">
            <v>Section not used in Study</v>
          </cell>
        </row>
        <row r="93">
          <cell r="A93" t="str">
            <v>RS 229</v>
          </cell>
          <cell r="B93">
            <v>51</v>
          </cell>
          <cell r="C93" t="str">
            <v>C</v>
          </cell>
          <cell r="D93" t="str">
            <v>T</v>
          </cell>
          <cell r="E93" t="str">
            <v>Kasungu - Lifupa (Kasungu National Park)</v>
          </cell>
          <cell r="F93" t="str">
            <v>S114</v>
          </cell>
          <cell r="G93">
            <v>1</v>
          </cell>
          <cell r="H93">
            <v>47</v>
          </cell>
          <cell r="I93">
            <v>5</v>
          </cell>
          <cell r="J93" t="str">
            <v>F</v>
          </cell>
          <cell r="K93" t="str">
            <v>KASUNGU</v>
          </cell>
        </row>
        <row r="94">
          <cell r="A94" t="str">
            <v>RS 230</v>
          </cell>
          <cell r="B94">
            <v>52</v>
          </cell>
          <cell r="C94" t="str">
            <v>C</v>
          </cell>
          <cell r="D94" t="str">
            <v>T</v>
          </cell>
          <cell r="E94" t="str">
            <v>Dangaliro - Nambuma River</v>
          </cell>
          <cell r="F94" t="str">
            <v>S115</v>
          </cell>
          <cell r="G94">
            <v>99</v>
          </cell>
          <cell r="H94">
            <v>9.8000000000000007</v>
          </cell>
          <cell r="I94">
            <v>6</v>
          </cell>
          <cell r="J94" t="str">
            <v>F</v>
          </cell>
          <cell r="K94" t="str">
            <v>Contained in RS 232 &amp; 231</v>
          </cell>
          <cell r="L94" t="str">
            <v>Section not used in Study</v>
          </cell>
        </row>
        <row r="95">
          <cell r="A95" t="str">
            <v>RS 232</v>
          </cell>
          <cell r="B95">
            <v>54</v>
          </cell>
          <cell r="C95" t="str">
            <v>C</v>
          </cell>
          <cell r="D95" t="str">
            <v>T</v>
          </cell>
          <cell r="E95" t="str">
            <v>Dangaliro - Mkulumimba</v>
          </cell>
          <cell r="F95" t="str">
            <v>S115</v>
          </cell>
          <cell r="G95">
            <v>3</v>
          </cell>
          <cell r="H95">
            <v>15.4</v>
          </cell>
          <cell r="I95">
            <v>6</v>
          </cell>
          <cell r="J95" t="str">
            <v>F</v>
          </cell>
          <cell r="K95" t="str">
            <v>DOWA</v>
          </cell>
        </row>
        <row r="96">
          <cell r="A96" t="str">
            <v>RS 231</v>
          </cell>
          <cell r="B96">
            <v>53</v>
          </cell>
          <cell r="C96" t="str">
            <v>C</v>
          </cell>
          <cell r="D96" t="str">
            <v>T</v>
          </cell>
          <cell r="E96" t="str">
            <v>Mkulumimba - Bua River Bridge</v>
          </cell>
          <cell r="F96" t="str">
            <v>S115</v>
          </cell>
          <cell r="G96">
            <v>4</v>
          </cell>
          <cell r="H96">
            <v>13</v>
          </cell>
          <cell r="I96">
            <v>6</v>
          </cell>
          <cell r="J96" t="str">
            <v>F</v>
          </cell>
          <cell r="K96" t="str">
            <v>DOWA &amp; LILONGWE</v>
          </cell>
        </row>
        <row r="97">
          <cell r="A97" t="str">
            <v>RS 263</v>
          </cell>
          <cell r="B97">
            <v>85</v>
          </cell>
          <cell r="C97" t="str">
            <v>C</v>
          </cell>
          <cell r="D97" t="str">
            <v>T</v>
          </cell>
          <cell r="E97" t="str">
            <v>Kamphata - Nkhoma</v>
          </cell>
          <cell r="F97" t="str">
            <v>S121</v>
          </cell>
          <cell r="G97">
            <v>99</v>
          </cell>
          <cell r="H97">
            <v>16</v>
          </cell>
          <cell r="I97">
            <v>6</v>
          </cell>
          <cell r="J97" t="str">
            <v>F</v>
          </cell>
          <cell r="K97" t="str">
            <v>Contains RS 273 &amp; 265 (Part of T373)</v>
          </cell>
          <cell r="L97" t="str">
            <v>Section not used in Study</v>
          </cell>
        </row>
        <row r="98">
          <cell r="A98" t="str">
            <v>RS 273</v>
          </cell>
          <cell r="B98">
            <v>95</v>
          </cell>
          <cell r="C98" t="str">
            <v>C</v>
          </cell>
          <cell r="D98" t="str">
            <v>T</v>
          </cell>
          <cell r="E98" t="str">
            <v>Chamadenga - Kamphata</v>
          </cell>
          <cell r="F98" t="str">
            <v>S121</v>
          </cell>
          <cell r="G98">
            <v>8</v>
          </cell>
          <cell r="H98">
            <v>9.1</v>
          </cell>
          <cell r="I98">
            <v>6</v>
          </cell>
          <cell r="J98" t="str">
            <v>F</v>
          </cell>
          <cell r="K98" t="str">
            <v>LILONGWE</v>
          </cell>
        </row>
        <row r="99">
          <cell r="A99" t="str">
            <v>RS 265</v>
          </cell>
          <cell r="B99">
            <v>87</v>
          </cell>
          <cell r="C99" t="str">
            <v>C</v>
          </cell>
          <cell r="D99" t="str">
            <v>F</v>
          </cell>
          <cell r="E99" t="str">
            <v>Chamadenga - Katete River</v>
          </cell>
          <cell r="F99" t="str">
            <v>T373</v>
          </cell>
          <cell r="G99">
            <v>1</v>
          </cell>
          <cell r="H99">
            <v>6.3</v>
          </cell>
          <cell r="I99">
            <v>6</v>
          </cell>
          <cell r="J99" t="str">
            <v>F</v>
          </cell>
          <cell r="K99" t="str">
            <v>LILONGWE</v>
          </cell>
          <cell r="L99" t="str">
            <v>Changed designation from S121 to T373</v>
          </cell>
        </row>
        <row r="100">
          <cell r="A100" t="str">
            <v>RS 244</v>
          </cell>
          <cell r="B100">
            <v>66</v>
          </cell>
          <cell r="C100" t="str">
            <v>C</v>
          </cell>
          <cell r="D100" t="str">
            <v>T</v>
          </cell>
          <cell r="E100" t="str">
            <v>Santhe T.C. - Bua River</v>
          </cell>
          <cell r="F100" t="str">
            <v>S117</v>
          </cell>
          <cell r="G100">
            <v>2</v>
          </cell>
          <cell r="H100">
            <v>6.5</v>
          </cell>
          <cell r="I100" t="str">
            <v>F</v>
          </cell>
          <cell r="J100" t="str">
            <v>KASUNGU</v>
          </cell>
          <cell r="K100" t="str">
            <v>Contained within  RS 246</v>
          </cell>
          <cell r="L100" t="str">
            <v>Section not used in Study</v>
          </cell>
        </row>
        <row r="101">
          <cell r="A101" t="str">
            <v>RS 246</v>
          </cell>
          <cell r="B101">
            <v>68</v>
          </cell>
          <cell r="C101" t="str">
            <v>C</v>
          </cell>
          <cell r="D101" t="str">
            <v>T</v>
          </cell>
          <cell r="E101" t="str">
            <v>Bua River - Chilobwe - Mbabzi</v>
          </cell>
          <cell r="F101" t="str">
            <v>S117</v>
          </cell>
          <cell r="G101">
            <v>3</v>
          </cell>
          <cell r="H101">
            <v>93</v>
          </cell>
          <cell r="I101" t="str">
            <v>F</v>
          </cell>
          <cell r="J101" t="str">
            <v>LL &amp; MC &amp; KU</v>
          </cell>
          <cell r="K101" t="str">
            <v>LILONGWE/MCHINJI/KASUNGU</v>
          </cell>
        </row>
        <row r="102">
          <cell r="A102" t="str">
            <v>RS 287</v>
          </cell>
          <cell r="B102">
            <v>109</v>
          </cell>
          <cell r="C102" t="str">
            <v>C</v>
          </cell>
          <cell r="D102" t="str">
            <v>T</v>
          </cell>
          <cell r="E102" t="str">
            <v>Sitima - Diamphwe River</v>
          </cell>
          <cell r="F102" t="str">
            <v>S124</v>
          </cell>
          <cell r="G102">
            <v>99</v>
          </cell>
          <cell r="H102">
            <v>6.1</v>
          </cell>
          <cell r="I102">
            <v>6</v>
          </cell>
          <cell r="J102" t="str">
            <v>F</v>
          </cell>
          <cell r="K102" t="str">
            <v>Contains RS 661,284,286,288</v>
          </cell>
          <cell r="L102" t="str">
            <v>Section not used in Study</v>
          </cell>
        </row>
        <row r="103">
          <cell r="A103" t="str">
            <v>RS 661</v>
          </cell>
          <cell r="B103">
            <v>483</v>
          </cell>
          <cell r="C103" t="str">
            <v>C</v>
          </cell>
          <cell r="D103" t="str">
            <v>T</v>
          </cell>
          <cell r="E103" t="str">
            <v>Sitima - Kambalanje</v>
          </cell>
          <cell r="F103" t="str">
            <v>S124</v>
          </cell>
          <cell r="G103">
            <v>8</v>
          </cell>
          <cell r="H103">
            <v>1.9</v>
          </cell>
          <cell r="I103">
            <v>6</v>
          </cell>
          <cell r="J103" t="str">
            <v>F</v>
          </cell>
          <cell r="K103" t="str">
            <v>LILONGWE</v>
          </cell>
          <cell r="L103" t="str">
            <v>Changed designation from D198 to S124</v>
          </cell>
        </row>
        <row r="104">
          <cell r="A104" t="str">
            <v>RS 284</v>
          </cell>
          <cell r="B104">
            <v>106</v>
          </cell>
          <cell r="C104" t="str">
            <v>C</v>
          </cell>
          <cell r="D104" t="str">
            <v>T</v>
          </cell>
          <cell r="E104" t="str">
            <v>Kambalanje - Chisendera</v>
          </cell>
          <cell r="F104" t="str">
            <v>S124</v>
          </cell>
          <cell r="G104">
            <v>9</v>
          </cell>
          <cell r="H104">
            <v>7.5</v>
          </cell>
          <cell r="I104">
            <v>6</v>
          </cell>
          <cell r="J104" t="str">
            <v>F</v>
          </cell>
          <cell r="K104" t="str">
            <v>LILONGWE</v>
          </cell>
        </row>
        <row r="105">
          <cell r="A105" t="str">
            <v>RS 286</v>
          </cell>
          <cell r="B105">
            <v>108</v>
          </cell>
          <cell r="C105" t="str">
            <v>C</v>
          </cell>
          <cell r="D105" t="str">
            <v>T</v>
          </cell>
          <cell r="E105" t="str">
            <v>Chisendera - Mlozesi</v>
          </cell>
          <cell r="F105" t="str">
            <v>S124</v>
          </cell>
          <cell r="G105">
            <v>10</v>
          </cell>
          <cell r="H105">
            <v>4.9000000000000004</v>
          </cell>
          <cell r="I105">
            <v>6</v>
          </cell>
          <cell r="J105" t="str">
            <v>F</v>
          </cell>
          <cell r="K105" t="str">
            <v>LILONGWE</v>
          </cell>
        </row>
        <row r="106">
          <cell r="A106" t="str">
            <v>RS 288</v>
          </cell>
          <cell r="B106">
            <v>110</v>
          </cell>
          <cell r="C106" t="str">
            <v>C</v>
          </cell>
          <cell r="D106" t="str">
            <v>T</v>
          </cell>
          <cell r="E106" t="str">
            <v>Mlozesi - Diamphwe River</v>
          </cell>
          <cell r="F106" t="str">
            <v>S124</v>
          </cell>
          <cell r="G106">
            <v>11</v>
          </cell>
          <cell r="H106">
            <v>4.5</v>
          </cell>
          <cell r="I106">
            <v>6</v>
          </cell>
          <cell r="J106" t="str">
            <v>F</v>
          </cell>
          <cell r="K106" t="str">
            <v>LILONGWE</v>
          </cell>
        </row>
        <row r="107">
          <cell r="A107" t="str">
            <v>RS 316</v>
          </cell>
          <cell r="B107">
            <v>138</v>
          </cell>
          <cell r="C107" t="str">
            <v>S</v>
          </cell>
          <cell r="D107" t="str">
            <v>T</v>
          </cell>
          <cell r="E107" t="str">
            <v>Ngabu - Lalanje River</v>
          </cell>
          <cell r="F107" t="str">
            <v>M01</v>
          </cell>
          <cell r="G107">
            <v>99</v>
          </cell>
          <cell r="H107">
            <v>17.399999999999999</v>
          </cell>
          <cell r="I107">
            <v>3</v>
          </cell>
          <cell r="J107" t="str">
            <v>F</v>
          </cell>
          <cell r="K107" t="str">
            <v>Same as RS 097</v>
          </cell>
          <cell r="L107" t="str">
            <v>Section not used in Study</v>
          </cell>
        </row>
        <row r="108">
          <cell r="A108" t="str">
            <v>RS 097</v>
          </cell>
          <cell r="B108">
            <v>97</v>
          </cell>
          <cell r="C108" t="str">
            <v>S</v>
          </cell>
          <cell r="D108" t="str">
            <v>T</v>
          </cell>
          <cell r="E108" t="str">
            <v>Ngabu - Lalanje River</v>
          </cell>
          <cell r="F108" t="str">
            <v>M01</v>
          </cell>
          <cell r="G108">
            <v>50</v>
          </cell>
          <cell r="H108">
            <v>17.399999999999999</v>
          </cell>
          <cell r="I108">
            <v>10</v>
          </cell>
          <cell r="J108" t="str">
            <v>F</v>
          </cell>
          <cell r="K108" t="str">
            <v>CHIKWAWA</v>
          </cell>
        </row>
        <row r="109">
          <cell r="A109" t="str">
            <v>RS 319</v>
          </cell>
          <cell r="B109">
            <v>141</v>
          </cell>
          <cell r="C109" t="str">
            <v>S</v>
          </cell>
          <cell r="D109" t="str">
            <v>T</v>
          </cell>
          <cell r="E109" t="str">
            <v>Bango - Mirale Police Post</v>
          </cell>
          <cell r="F109" t="str">
            <v>M01</v>
          </cell>
          <cell r="G109">
            <v>99</v>
          </cell>
          <cell r="H109">
            <v>11.4</v>
          </cell>
          <cell r="I109">
            <v>9</v>
          </cell>
          <cell r="J109" t="str">
            <v>R</v>
          </cell>
          <cell r="K109" t="str">
            <v>Same as RS 104</v>
          </cell>
          <cell r="L109" t="str">
            <v>Section not used in Study</v>
          </cell>
        </row>
        <row r="110">
          <cell r="A110" t="str">
            <v>RS 104</v>
          </cell>
          <cell r="B110">
            <v>104</v>
          </cell>
          <cell r="C110" t="str">
            <v>S</v>
          </cell>
          <cell r="D110" t="str">
            <v>T</v>
          </cell>
          <cell r="E110" t="str">
            <v>Bango - Mirale Police Post</v>
          </cell>
          <cell r="F110" t="str">
            <v>M01</v>
          </cell>
          <cell r="G110">
            <v>42</v>
          </cell>
          <cell r="H110">
            <v>11.4</v>
          </cell>
          <cell r="I110">
            <v>9</v>
          </cell>
          <cell r="J110" t="str">
            <v>R</v>
          </cell>
          <cell r="K110" t="str">
            <v>BLANTYRE</v>
          </cell>
        </row>
        <row r="111">
          <cell r="A111" t="str">
            <v>RS 330</v>
          </cell>
          <cell r="B111">
            <v>152</v>
          </cell>
          <cell r="C111" t="str">
            <v>S</v>
          </cell>
          <cell r="D111" t="str">
            <v>T</v>
          </cell>
          <cell r="E111" t="str">
            <v>Losa - Luwanje</v>
          </cell>
          <cell r="F111" t="str">
            <v>M04</v>
          </cell>
          <cell r="G111">
            <v>99</v>
          </cell>
          <cell r="H111">
            <v>15.6</v>
          </cell>
          <cell r="I111">
            <v>9</v>
          </cell>
          <cell r="J111" t="str">
            <v>R</v>
          </cell>
          <cell r="K111" t="str">
            <v>Contains RS 758 &amp; 838</v>
          </cell>
          <cell r="L111" t="str">
            <v>Section not used in Study</v>
          </cell>
        </row>
        <row r="112">
          <cell r="A112" t="str">
            <v>RS 758</v>
          </cell>
          <cell r="B112">
            <v>580</v>
          </cell>
          <cell r="C112" t="str">
            <v>S</v>
          </cell>
          <cell r="D112" t="str">
            <v>T</v>
          </cell>
          <cell r="E112" t="str">
            <v>Losa - Thuchila River Bridge</v>
          </cell>
          <cell r="F112" t="str">
            <v>M04</v>
          </cell>
          <cell r="G112">
            <v>4</v>
          </cell>
          <cell r="H112">
            <v>8.6999999999999993</v>
          </cell>
          <cell r="I112">
            <v>9</v>
          </cell>
          <cell r="J112" t="str">
            <v>F</v>
          </cell>
          <cell r="K112" t="str">
            <v>MULANJE</v>
          </cell>
          <cell r="L112" t="str">
            <v>Changed designation from T413  to M04</v>
          </cell>
        </row>
        <row r="113">
          <cell r="A113" t="str">
            <v>RS 838</v>
          </cell>
          <cell r="B113" t="str">
            <v>n.a.</v>
          </cell>
          <cell r="C113" t="str">
            <v>S</v>
          </cell>
          <cell r="D113" t="str">
            <v>T</v>
          </cell>
          <cell r="E113" t="str">
            <v>Thuchila River Bridge - Luwanje T.C.</v>
          </cell>
          <cell r="F113" t="str">
            <v>M04</v>
          </cell>
          <cell r="G113">
            <v>5</v>
          </cell>
          <cell r="H113">
            <v>6.9</v>
          </cell>
          <cell r="I113">
            <v>9</v>
          </cell>
          <cell r="J113" t="str">
            <v>R</v>
          </cell>
          <cell r="K113" t="str">
            <v>MULANJE</v>
          </cell>
          <cell r="L113" t="str">
            <v xml:space="preserve">New section part of RS 330 </v>
          </cell>
        </row>
        <row r="114">
          <cell r="A114" t="str">
            <v>RS 352</v>
          </cell>
          <cell r="B114">
            <v>174</v>
          </cell>
          <cell r="C114" t="str">
            <v>S</v>
          </cell>
          <cell r="D114" t="str">
            <v>T</v>
          </cell>
          <cell r="E114" t="str">
            <v>Matope - Singwa</v>
          </cell>
          <cell r="F114" t="str">
            <v>S131</v>
          </cell>
          <cell r="G114">
            <v>99</v>
          </cell>
          <cell r="H114">
            <v>18.7</v>
          </cell>
          <cell r="I114">
            <v>8</v>
          </cell>
          <cell r="J114" t="str">
            <v>R</v>
          </cell>
          <cell r="K114" t="str">
            <v>Contains RS 355 &amp; 845</v>
          </cell>
          <cell r="L114" t="str">
            <v>Section not used in Study</v>
          </cell>
        </row>
        <row r="115">
          <cell r="A115" t="str">
            <v>RS 355</v>
          </cell>
          <cell r="B115">
            <v>177</v>
          </cell>
          <cell r="C115" t="str">
            <v>S</v>
          </cell>
          <cell r="D115" t="str">
            <v>T</v>
          </cell>
          <cell r="E115" t="str">
            <v>Matope - Ntaja</v>
          </cell>
          <cell r="F115" t="str">
            <v>S131</v>
          </cell>
          <cell r="G115">
            <v>5</v>
          </cell>
          <cell r="H115">
            <v>7.5</v>
          </cell>
          <cell r="I115">
            <v>8</v>
          </cell>
          <cell r="J115" t="str">
            <v>R</v>
          </cell>
          <cell r="K115" t="str">
            <v>MACHINGA</v>
          </cell>
        </row>
        <row r="116">
          <cell r="A116" t="str">
            <v>RS 845</v>
          </cell>
          <cell r="B116" t="str">
            <v>n.a.</v>
          </cell>
          <cell r="C116" t="str">
            <v>S</v>
          </cell>
          <cell r="D116" t="str">
            <v>T</v>
          </cell>
          <cell r="E116" t="str">
            <v>Ntaja - Singwa</v>
          </cell>
          <cell r="F116" t="str">
            <v>S131</v>
          </cell>
          <cell r="G116">
            <v>6</v>
          </cell>
          <cell r="H116">
            <v>11.2</v>
          </cell>
          <cell r="I116">
            <v>8</v>
          </cell>
          <cell r="J116" t="str">
            <v>R</v>
          </cell>
          <cell r="K116" t="str">
            <v>MACHINGA</v>
          </cell>
          <cell r="L116" t="str">
            <v>New section added to cover original RS 352</v>
          </cell>
        </row>
        <row r="117">
          <cell r="A117" t="str">
            <v>RS 375</v>
          </cell>
          <cell r="B117">
            <v>197</v>
          </cell>
          <cell r="C117" t="str">
            <v>S</v>
          </cell>
          <cell r="D117" t="str">
            <v>T</v>
          </cell>
          <cell r="E117" t="str">
            <v>Mwanza River - Phwadzi River</v>
          </cell>
          <cell r="F117" t="str">
            <v>S136</v>
          </cell>
          <cell r="G117">
            <v>99</v>
          </cell>
          <cell r="H117">
            <v>12.1</v>
          </cell>
          <cell r="I117">
            <v>9</v>
          </cell>
          <cell r="J117" t="str">
            <v>R</v>
          </cell>
          <cell r="K117" t="str">
            <v>Contained within RS377</v>
          </cell>
          <cell r="L117" t="str">
            <v>Section not used in Study</v>
          </cell>
        </row>
        <row r="118">
          <cell r="A118" t="str">
            <v>RS 377</v>
          </cell>
          <cell r="B118">
            <v>199</v>
          </cell>
          <cell r="C118" t="str">
            <v>S</v>
          </cell>
          <cell r="D118" t="str">
            <v>T</v>
          </cell>
          <cell r="E118" t="str">
            <v>Mwanza River - Nkhongono</v>
          </cell>
          <cell r="F118" t="str">
            <v>S136</v>
          </cell>
          <cell r="G118">
            <v>8</v>
          </cell>
          <cell r="H118">
            <v>16.399999999999999</v>
          </cell>
          <cell r="I118">
            <v>9</v>
          </cell>
          <cell r="J118" t="str">
            <v>F</v>
          </cell>
          <cell r="K118" t="str">
            <v>CHIKWAWA</v>
          </cell>
        </row>
        <row r="119">
          <cell r="A119" t="str">
            <v>RS 410</v>
          </cell>
          <cell r="B119">
            <v>232</v>
          </cell>
          <cell r="C119" t="str">
            <v>S</v>
          </cell>
          <cell r="D119" t="str">
            <v>T</v>
          </cell>
          <cell r="E119" t="str">
            <v>Zomba - Kuchawe</v>
          </cell>
          <cell r="F119" t="str">
            <v>UD</v>
          </cell>
          <cell r="G119">
            <v>99</v>
          </cell>
          <cell r="H119">
            <v>8.9</v>
          </cell>
          <cell r="I119">
            <v>9</v>
          </cell>
          <cell r="J119" t="str">
            <v>H</v>
          </cell>
          <cell r="K119" t="str">
            <v>Contains RS 176 &amp; 417.</v>
          </cell>
          <cell r="L119" t="str">
            <v>Section not used in Study</v>
          </cell>
        </row>
        <row r="120">
          <cell r="A120" t="str">
            <v>RS 176</v>
          </cell>
          <cell r="B120">
            <v>176</v>
          </cell>
          <cell r="C120" t="str">
            <v>S</v>
          </cell>
          <cell r="D120" t="str">
            <v>U</v>
          </cell>
          <cell r="E120" t="str">
            <v>Kuchawe Road (up road)</v>
          </cell>
          <cell r="F120" t="str">
            <v>Urban</v>
          </cell>
          <cell r="G120">
            <v>22</v>
          </cell>
          <cell r="H120">
            <v>15</v>
          </cell>
          <cell r="I120" t="str">
            <v>C</v>
          </cell>
          <cell r="J120" t="str">
            <v>H</v>
          </cell>
          <cell r="K120" t="str">
            <v>ZOMBA CITY &amp; ZOMBA</v>
          </cell>
        </row>
        <row r="121">
          <cell r="A121" t="str">
            <v>RS 417</v>
          </cell>
          <cell r="B121">
            <v>239</v>
          </cell>
          <cell r="C121" t="str">
            <v>S</v>
          </cell>
          <cell r="D121" t="str">
            <v>T</v>
          </cell>
          <cell r="E121" t="str">
            <v>Kuchawe - Zomba City Boundary (down road)</v>
          </cell>
          <cell r="F121" t="str">
            <v>UD</v>
          </cell>
          <cell r="G121">
            <v>6</v>
          </cell>
          <cell r="H121">
            <v>5.9</v>
          </cell>
          <cell r="I121" t="str">
            <v>C</v>
          </cell>
          <cell r="J121" t="str">
            <v>H</v>
          </cell>
          <cell r="K121" t="str">
            <v xml:space="preserve">ZOMBA </v>
          </cell>
        </row>
        <row r="122">
          <cell r="A122" t="str">
            <v>RS 465</v>
          </cell>
          <cell r="B122">
            <v>287</v>
          </cell>
          <cell r="C122" t="str">
            <v>N</v>
          </cell>
          <cell r="D122" t="str">
            <v>F</v>
          </cell>
          <cell r="E122" t="str">
            <v>Mabulabo - Kasungu Border</v>
          </cell>
          <cell r="F122" t="str">
            <v>T327</v>
          </cell>
          <cell r="G122">
            <v>99</v>
          </cell>
          <cell r="H122">
            <v>3.9</v>
          </cell>
          <cell r="I122">
            <v>4</v>
          </cell>
          <cell r="J122" t="str">
            <v>R</v>
          </cell>
          <cell r="K122" t="str">
            <v xml:space="preserve">Contained within RS 529. </v>
          </cell>
          <cell r="L122" t="str">
            <v>Section not used in Study</v>
          </cell>
        </row>
        <row r="123">
          <cell r="A123" t="str">
            <v>RS 529</v>
          </cell>
          <cell r="B123">
            <v>351</v>
          </cell>
          <cell r="C123" t="str">
            <v>C</v>
          </cell>
          <cell r="D123" t="str">
            <v>F</v>
          </cell>
          <cell r="E123" t="str">
            <v>Kalula - Mabulabo</v>
          </cell>
          <cell r="F123" t="str">
            <v>T327</v>
          </cell>
          <cell r="G123">
            <v>1</v>
          </cell>
          <cell r="H123">
            <v>12.5</v>
          </cell>
          <cell r="I123">
            <v>4</v>
          </cell>
          <cell r="J123" t="str">
            <v>R</v>
          </cell>
          <cell r="K123" t="str">
            <v>KASUNGU/MZIMBA</v>
          </cell>
        </row>
        <row r="124">
          <cell r="A124" t="str">
            <v>RS 468</v>
          </cell>
          <cell r="B124">
            <v>290</v>
          </cell>
          <cell r="C124" t="str">
            <v>N</v>
          </cell>
          <cell r="D124" t="str">
            <v>F</v>
          </cell>
          <cell r="E124" t="str">
            <v>Davide Kameme-Adamu</v>
          </cell>
          <cell r="F124" t="str">
            <v>D002</v>
          </cell>
          <cell r="G124">
            <v>99</v>
          </cell>
          <cell r="H124">
            <v>10</v>
          </cell>
          <cell r="I124" t="str">
            <v>F</v>
          </cell>
          <cell r="J124" t="str">
            <v>CHITIPA</v>
          </cell>
          <cell r="K124" t="str">
            <v>Contiained within RS 444</v>
          </cell>
          <cell r="L124" t="str">
            <v>Section not used in Study</v>
          </cell>
        </row>
        <row r="125">
          <cell r="A125" t="str">
            <v>RS 444</v>
          </cell>
          <cell r="B125">
            <v>266</v>
          </cell>
          <cell r="C125" t="str">
            <v>N</v>
          </cell>
          <cell r="D125" t="str">
            <v>F</v>
          </cell>
          <cell r="E125" t="str">
            <v>Fikolo Mkisi - Winston Kmeme</v>
          </cell>
          <cell r="F125" t="str">
            <v>D002</v>
          </cell>
          <cell r="G125">
            <v>1</v>
          </cell>
          <cell r="H125">
            <v>24.8</v>
          </cell>
          <cell r="I125">
            <v>1</v>
          </cell>
          <cell r="J125" t="str">
            <v>CHITIPA</v>
          </cell>
          <cell r="K125" t="str">
            <v>CHITIPA</v>
          </cell>
          <cell r="L125" t="str">
            <v>Changed designation from T301 to D2</v>
          </cell>
        </row>
        <row r="126">
          <cell r="A126" t="str">
            <v>RS 519</v>
          </cell>
          <cell r="B126">
            <v>341</v>
          </cell>
          <cell r="C126" t="str">
            <v>N</v>
          </cell>
          <cell r="D126" t="str">
            <v>T</v>
          </cell>
          <cell r="E126" t="str">
            <v>Enukweni - Embombeni</v>
          </cell>
          <cell r="F126" t="str">
            <v>M01</v>
          </cell>
          <cell r="G126">
            <v>99</v>
          </cell>
          <cell r="H126">
            <v>14.9</v>
          </cell>
          <cell r="I126">
            <v>3</v>
          </cell>
          <cell r="J126" t="str">
            <v>F&amp;H</v>
          </cell>
          <cell r="K126" t="str">
            <v>Contained in RS 3</v>
          </cell>
          <cell r="L126" t="str">
            <v>Section not used in Study</v>
          </cell>
        </row>
        <row r="127">
          <cell r="A127" t="str">
            <v>RS 003</v>
          </cell>
          <cell r="B127" t="str">
            <v>3</v>
          </cell>
          <cell r="C127" t="str">
            <v>N</v>
          </cell>
          <cell r="D127" t="str">
            <v>T</v>
          </cell>
          <cell r="E127" t="str">
            <v>Luzi River - Mzuzu - Champhoyo - Mtangatanga</v>
          </cell>
          <cell r="F127" t="str">
            <v>M01</v>
          </cell>
          <cell r="G127">
            <v>3</v>
          </cell>
          <cell r="H127">
            <v>107.5</v>
          </cell>
          <cell r="I127" t="str">
            <v>F</v>
          </cell>
          <cell r="J127" t="str">
            <v>RUMPHI &amp; MZIMBA</v>
          </cell>
          <cell r="K127" t="str">
            <v>RUMPHI &amp; MZIMBA</v>
          </cell>
        </row>
        <row r="128">
          <cell r="A128" t="str">
            <v>RS 543</v>
          </cell>
          <cell r="B128">
            <v>365</v>
          </cell>
          <cell r="C128" t="str">
            <v>C</v>
          </cell>
          <cell r="D128" t="str">
            <v>F</v>
          </cell>
          <cell r="E128" t="str">
            <v>Ngombe - junction D82</v>
          </cell>
          <cell r="F128" t="str">
            <v>T340</v>
          </cell>
          <cell r="G128">
            <v>99</v>
          </cell>
          <cell r="H128">
            <v>23</v>
          </cell>
          <cell r="I128">
            <v>5</v>
          </cell>
          <cell r="J128" t="str">
            <v>F</v>
          </cell>
          <cell r="K128" t="str">
            <v>Link does not exist</v>
          </cell>
          <cell r="L128" t="str">
            <v>Not used in Study</v>
          </cell>
        </row>
        <row r="129">
          <cell r="A129" t="str">
            <v>RS 670</v>
          </cell>
          <cell r="B129">
            <v>492</v>
          </cell>
          <cell r="C129" t="str">
            <v>C</v>
          </cell>
          <cell r="D129" t="str">
            <v>F</v>
          </cell>
          <cell r="E129" t="str">
            <v>Nakura - junction S124</v>
          </cell>
          <cell r="F129" t="str">
            <v>T364</v>
          </cell>
          <cell r="G129">
            <v>99</v>
          </cell>
          <cell r="H129">
            <v>10</v>
          </cell>
          <cell r="I129">
            <v>6</v>
          </cell>
          <cell r="J129" t="str">
            <v>FL</v>
          </cell>
          <cell r="K129" t="str">
            <v xml:space="preserve">Contains RS 669, 597 &amp; 566 </v>
          </cell>
          <cell r="L129" t="str">
            <v>Section not used in Study</v>
          </cell>
        </row>
        <row r="130">
          <cell r="A130" t="str">
            <v>RS 669</v>
          </cell>
          <cell r="B130">
            <v>491</v>
          </cell>
          <cell r="C130" t="str">
            <v>C</v>
          </cell>
          <cell r="D130" t="str">
            <v>F</v>
          </cell>
          <cell r="E130" t="str">
            <v>Nakula - Kakoma</v>
          </cell>
          <cell r="F130" t="str">
            <v>T364</v>
          </cell>
          <cell r="G130">
            <v>3</v>
          </cell>
          <cell r="H130">
            <v>8.4</v>
          </cell>
          <cell r="I130" t="str">
            <v>FL</v>
          </cell>
          <cell r="J130" t="str">
            <v>LILONGWE</v>
          </cell>
          <cell r="K130" t="str">
            <v>LILONGWE</v>
          </cell>
          <cell r="L130" t="str">
            <v>Changed designation from UDX to T364</v>
          </cell>
        </row>
        <row r="131">
          <cell r="A131" t="str">
            <v>RS 597</v>
          </cell>
          <cell r="B131">
            <v>419</v>
          </cell>
          <cell r="C131" t="str">
            <v>C</v>
          </cell>
          <cell r="D131" t="str">
            <v>F</v>
          </cell>
          <cell r="E131" t="str">
            <v>Kakoma - Njoka</v>
          </cell>
          <cell r="F131" t="str">
            <v>T364</v>
          </cell>
          <cell r="G131">
            <v>4</v>
          </cell>
          <cell r="H131">
            <v>11.9</v>
          </cell>
          <cell r="I131" t="str">
            <v>FL</v>
          </cell>
          <cell r="J131" t="str">
            <v>LILONGWE</v>
          </cell>
          <cell r="K131" t="str">
            <v>LILONGWE</v>
          </cell>
        </row>
        <row r="132">
          <cell r="A132" t="str">
            <v>RS 566</v>
          </cell>
          <cell r="B132">
            <v>388</v>
          </cell>
          <cell r="C132" t="str">
            <v>C</v>
          </cell>
          <cell r="D132" t="str">
            <v>F</v>
          </cell>
          <cell r="E132" t="str">
            <v>Njoka - Malingunde (junction S124)</v>
          </cell>
          <cell r="F132" t="str">
            <v>T345</v>
          </cell>
          <cell r="G132">
            <v>4</v>
          </cell>
          <cell r="H132">
            <v>9.6999999999999993</v>
          </cell>
          <cell r="I132" t="str">
            <v>F</v>
          </cell>
          <cell r="J132" t="str">
            <v>LILONGWE</v>
          </cell>
          <cell r="K132" t="str">
            <v>LILONGWE</v>
          </cell>
        </row>
        <row r="133">
          <cell r="A133" t="str">
            <v>RS 671</v>
          </cell>
          <cell r="B133">
            <v>493</v>
          </cell>
          <cell r="C133" t="str">
            <v>C</v>
          </cell>
          <cell r="D133" t="str">
            <v>F</v>
          </cell>
          <cell r="E133" t="str">
            <v>North Ngodzi River - Lake Malawi</v>
          </cell>
          <cell r="F133" t="str">
            <v>PR58</v>
          </cell>
          <cell r="G133">
            <v>1</v>
          </cell>
          <cell r="H133">
            <v>8</v>
          </cell>
          <cell r="I133">
            <v>7</v>
          </cell>
          <cell r="J133" t="str">
            <v>F</v>
          </cell>
          <cell r="K133" t="str">
            <v>SALIMA</v>
          </cell>
          <cell r="L133" t="str">
            <v>Can not locate.  Section not used in Sudy</v>
          </cell>
        </row>
        <row r="134">
          <cell r="A134" t="str">
            <v>RS 672</v>
          </cell>
          <cell r="B134">
            <v>494</v>
          </cell>
          <cell r="C134" t="str">
            <v>C</v>
          </cell>
          <cell r="D134" t="str">
            <v>F</v>
          </cell>
          <cell r="E134" t="str">
            <v>junction T357 - West Chelani</v>
          </cell>
          <cell r="F134" t="str">
            <v>PR92</v>
          </cell>
          <cell r="G134">
            <v>1</v>
          </cell>
          <cell r="H134">
            <v>11.5</v>
          </cell>
          <cell r="I134">
            <v>7</v>
          </cell>
          <cell r="J134" t="str">
            <v>F</v>
          </cell>
          <cell r="K134" t="str">
            <v>SALMA</v>
          </cell>
          <cell r="L134" t="str">
            <v>Can not locate.  Section not used in Sudy</v>
          </cell>
        </row>
        <row r="135">
          <cell r="A135" t="str">
            <v>RS 698</v>
          </cell>
          <cell r="B135">
            <v>520</v>
          </cell>
          <cell r="C135" t="str">
            <v>S</v>
          </cell>
          <cell r="D135" t="str">
            <v>F</v>
          </cell>
          <cell r="E135" t="str">
            <v>Maundani- Machina</v>
          </cell>
          <cell r="F135" t="str">
            <v>T392</v>
          </cell>
          <cell r="G135">
            <v>99</v>
          </cell>
          <cell r="H135">
            <v>12</v>
          </cell>
          <cell r="I135" t="str">
            <v>H</v>
          </cell>
          <cell r="J135" t="str">
            <v>Same as RS 696</v>
          </cell>
          <cell r="K135" t="str">
            <v>Same as RS 696</v>
          </cell>
          <cell r="L135" t="str">
            <v>Section not used in Study</v>
          </cell>
        </row>
        <row r="136">
          <cell r="A136" t="str">
            <v>RS 696</v>
          </cell>
          <cell r="B136">
            <v>518</v>
          </cell>
          <cell r="C136" t="str">
            <v>S</v>
          </cell>
          <cell r="D136" t="str">
            <v>F</v>
          </cell>
          <cell r="E136" t="str">
            <v>Maundani - Machina</v>
          </cell>
          <cell r="F136" t="str">
            <v>T392</v>
          </cell>
          <cell r="G136">
            <v>2</v>
          </cell>
          <cell r="H136">
            <v>17</v>
          </cell>
          <cell r="I136" t="str">
            <v>H</v>
          </cell>
          <cell r="J136" t="str">
            <v>MANGOCHI</v>
          </cell>
          <cell r="K136" t="str">
            <v>MANGOCHI</v>
          </cell>
        </row>
        <row r="137">
          <cell r="A137" t="str">
            <v>RS 790</v>
          </cell>
          <cell r="B137">
            <v>612</v>
          </cell>
          <cell r="C137" t="str">
            <v>S</v>
          </cell>
          <cell r="D137" t="str">
            <v>F</v>
          </cell>
          <cell r="E137" t="str">
            <v>Namikalango River - Ngabu</v>
          </cell>
          <cell r="F137" t="str">
            <v>T424</v>
          </cell>
          <cell r="G137">
            <v>99</v>
          </cell>
          <cell r="H137">
            <v>10</v>
          </cell>
          <cell r="I137">
            <v>10</v>
          </cell>
          <cell r="J137" t="str">
            <v>H</v>
          </cell>
          <cell r="K137" t="str">
            <v>Same as RS 785</v>
          </cell>
          <cell r="L137" t="str">
            <v>Section not used in Study</v>
          </cell>
        </row>
        <row r="138">
          <cell r="A138" t="str">
            <v>RS 785</v>
          </cell>
          <cell r="B138">
            <v>607</v>
          </cell>
          <cell r="C138" t="str">
            <v>S</v>
          </cell>
          <cell r="D138" t="str">
            <v>F</v>
          </cell>
          <cell r="E138" t="str">
            <v>Namikalango River - Ngabu</v>
          </cell>
          <cell r="F138" t="str">
            <v>T424</v>
          </cell>
          <cell r="G138">
            <v>2</v>
          </cell>
          <cell r="H138">
            <v>7.1</v>
          </cell>
          <cell r="I138">
            <v>10</v>
          </cell>
          <cell r="J138" t="str">
            <v>FL</v>
          </cell>
          <cell r="K138" t="str">
            <v>CHIKWAWA</v>
          </cell>
        </row>
        <row r="139">
          <cell r="A139" t="str">
            <v>RS 800</v>
          </cell>
          <cell r="B139">
            <v>622</v>
          </cell>
          <cell r="C139" t="str">
            <v>S</v>
          </cell>
          <cell r="D139" t="str">
            <v>F</v>
          </cell>
          <cell r="E139" t="str">
            <v>Mwanza Admarc - West Chipondeni</v>
          </cell>
          <cell r="F139" t="str">
            <v>S135</v>
          </cell>
          <cell r="G139">
            <v>99</v>
          </cell>
          <cell r="H139">
            <v>21</v>
          </cell>
          <cell r="I139">
            <v>9</v>
          </cell>
          <cell r="J139" t="str">
            <v>F</v>
          </cell>
          <cell r="K139" t="str">
            <v>Contians RS 362, 363 &amp; 364</v>
          </cell>
          <cell r="L139" t="str">
            <v>Changed designation frim D287 to S135. Not used in Study</v>
          </cell>
        </row>
        <row r="140">
          <cell r="A140" t="str">
            <v>RS 362</v>
          </cell>
          <cell r="B140">
            <v>184</v>
          </cell>
          <cell r="C140" t="str">
            <v>S</v>
          </cell>
          <cell r="D140" t="str">
            <v>T</v>
          </cell>
          <cell r="E140" t="str">
            <v>Chipondeni - Kunenekude</v>
          </cell>
          <cell r="F140" t="str">
            <v>S135</v>
          </cell>
          <cell r="G140">
            <v>9</v>
          </cell>
          <cell r="H140">
            <v>5.5</v>
          </cell>
          <cell r="I140" t="str">
            <v>H</v>
          </cell>
          <cell r="J140" t="str">
            <v>MWANZA</v>
          </cell>
          <cell r="K140" t="str">
            <v>MWANZA</v>
          </cell>
        </row>
        <row r="141">
          <cell r="A141" t="str">
            <v>RS 363</v>
          </cell>
          <cell r="B141">
            <v>185</v>
          </cell>
          <cell r="C141" t="str">
            <v>S</v>
          </cell>
          <cell r="D141" t="str">
            <v>T</v>
          </cell>
          <cell r="E141" t="str">
            <v>Kunenekude - Mwanza Admarc</v>
          </cell>
          <cell r="F141" t="str">
            <v>S135</v>
          </cell>
          <cell r="G141">
            <v>10</v>
          </cell>
          <cell r="H141">
            <v>12</v>
          </cell>
          <cell r="I141" t="str">
            <v>H</v>
          </cell>
          <cell r="J141" t="str">
            <v>MWANZA</v>
          </cell>
          <cell r="K141" t="str">
            <v>MWANZA</v>
          </cell>
        </row>
        <row r="142">
          <cell r="A142" t="str">
            <v>RS 364</v>
          </cell>
          <cell r="B142">
            <v>186</v>
          </cell>
          <cell r="C142" t="str">
            <v>S</v>
          </cell>
          <cell r="D142" t="str">
            <v>T</v>
          </cell>
          <cell r="E142" t="str">
            <v>Mwanza Admarc - Liwonde Village (junction M6)</v>
          </cell>
          <cell r="F142" t="str">
            <v>S135</v>
          </cell>
          <cell r="G142">
            <v>11</v>
          </cell>
          <cell r="H142">
            <v>3.8</v>
          </cell>
          <cell r="I142">
            <v>0</v>
          </cell>
          <cell r="J142">
            <v>0</v>
          </cell>
          <cell r="K142" t="str">
            <v>MWANZA</v>
          </cell>
        </row>
      </sheetData>
      <sheetData sheetId="3" refreshError="1">
        <row r="1">
          <cell r="A1">
            <v>0</v>
          </cell>
          <cell r="B1">
            <v>0</v>
          </cell>
          <cell r="C1">
            <v>0</v>
          </cell>
          <cell r="D1">
            <v>0</v>
          </cell>
          <cell r="E1">
            <v>0</v>
          </cell>
          <cell r="F1">
            <v>0</v>
          </cell>
          <cell r="G1">
            <v>0</v>
          </cell>
          <cell r="H1">
            <v>0</v>
          </cell>
          <cell r="I1">
            <v>0</v>
          </cell>
          <cell r="J1">
            <v>0</v>
          </cell>
          <cell r="K1">
            <v>0</v>
          </cell>
          <cell r="L1">
            <v>0</v>
          </cell>
          <cell r="W1" t="str">
            <v>Origional</v>
          </cell>
          <cell r="X1">
            <v>0</v>
          </cell>
          <cell r="Y1">
            <v>0</v>
          </cell>
          <cell r="Z1">
            <v>0</v>
          </cell>
          <cell r="AA1">
            <v>0</v>
          </cell>
          <cell r="AB1">
            <v>0</v>
          </cell>
          <cell r="AC1">
            <v>0</v>
          </cell>
          <cell r="AD1">
            <v>0</v>
          </cell>
          <cell r="AE1" t="str">
            <v>Treatment 1</v>
          </cell>
          <cell r="AF1">
            <v>0</v>
          </cell>
          <cell r="AG1">
            <v>0</v>
          </cell>
          <cell r="AH1">
            <v>0</v>
          </cell>
          <cell r="AI1" t="str">
            <v>Treatment 2</v>
          </cell>
          <cell r="AJ1">
            <v>0</v>
          </cell>
          <cell r="AK1">
            <v>0</v>
          </cell>
          <cell r="AL1">
            <v>0</v>
          </cell>
          <cell r="AM1">
            <v>0</v>
          </cell>
          <cell r="AN1">
            <v>0</v>
          </cell>
          <cell r="BO1" t="str">
            <v>HDM III INPUT DATA</v>
          </cell>
          <cell r="BP1">
            <v>0</v>
          </cell>
          <cell r="BQ1">
            <v>0</v>
          </cell>
          <cell r="BR1" t="str">
            <v>x</v>
          </cell>
          <cell r="BS1">
            <v>0</v>
          </cell>
          <cell r="BT1" t="str">
            <v>x</v>
          </cell>
          <cell r="BU1">
            <v>0</v>
          </cell>
          <cell r="BV1">
            <v>0</v>
          </cell>
          <cell r="BW1">
            <v>1</v>
          </cell>
          <cell r="BX1">
            <v>2</v>
          </cell>
          <cell r="BY1">
            <v>3</v>
          </cell>
          <cell r="BZ1">
            <v>4</v>
          </cell>
          <cell r="CA1">
            <v>5</v>
          </cell>
          <cell r="CB1">
            <v>6</v>
          </cell>
          <cell r="CC1">
            <v>7</v>
          </cell>
          <cell r="CD1" t="str">
            <v>x</v>
          </cell>
          <cell r="CE1" t="str">
            <v>x</v>
          </cell>
          <cell r="CF1" t="str">
            <v>x</v>
          </cell>
          <cell r="CG1">
            <v>8</v>
          </cell>
          <cell r="CH1">
            <v>9</v>
          </cell>
          <cell r="CI1">
            <v>0</v>
          </cell>
          <cell r="CJ1">
            <v>10</v>
          </cell>
          <cell r="CK1" t="str">
            <v xml:space="preserve">IRI change </v>
          </cell>
          <cell r="CL1">
            <v>0</v>
          </cell>
          <cell r="CM1">
            <v>0</v>
          </cell>
          <cell r="CN1">
            <v>0</v>
          </cell>
          <cell r="CO1">
            <v>0</v>
          </cell>
          <cell r="CP1">
            <v>0</v>
          </cell>
          <cell r="CQ1" t="str">
            <v>x</v>
          </cell>
          <cell r="CR1">
            <v>11</v>
          </cell>
          <cell r="CS1">
            <v>0</v>
          </cell>
          <cell r="CT1">
            <v>12</v>
          </cell>
          <cell r="CU1">
            <v>13</v>
          </cell>
          <cell r="CV1">
            <v>14</v>
          </cell>
          <cell r="CW1">
            <v>15</v>
          </cell>
          <cell r="CX1">
            <v>16</v>
          </cell>
          <cell r="CY1" t="str">
            <v>x</v>
          </cell>
          <cell r="CZ1" t="str">
            <v>x</v>
          </cell>
          <cell r="DA1" t="str">
            <v>x</v>
          </cell>
          <cell r="DB1">
            <v>0</v>
          </cell>
          <cell r="DC1">
            <v>17</v>
          </cell>
          <cell r="DD1">
            <v>18</v>
          </cell>
          <cell r="DE1">
            <v>19</v>
          </cell>
          <cell r="DF1">
            <v>20</v>
          </cell>
          <cell r="DG1">
            <v>21</v>
          </cell>
          <cell r="DH1">
            <v>22</v>
          </cell>
          <cell r="DI1">
            <v>23</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Terrain</v>
          </cell>
          <cell r="J2" t="str">
            <v>District</v>
          </cell>
          <cell r="K2" t="str">
            <v>Map sheet No.</v>
          </cell>
          <cell r="L2" t="str">
            <v>Comments</v>
          </cell>
          <cell r="W2" t="str">
            <v>Year constructed</v>
          </cell>
          <cell r="X2" t="str">
            <v>Surface type</v>
          </cell>
          <cell r="Y2" t="str">
            <v>Base thickness</v>
          </cell>
          <cell r="Z2" t="str">
            <v>Base type</v>
          </cell>
          <cell r="AA2" t="str">
            <v>Sub base thick</v>
          </cell>
          <cell r="AB2" t="str">
            <v>Sub base type</v>
          </cell>
          <cell r="AC2" t="str">
            <v>Sub grade CBR</v>
          </cell>
          <cell r="AD2" t="str">
            <v>Basis of data</v>
          </cell>
          <cell r="AE2" t="str">
            <v>Year treated</v>
          </cell>
          <cell r="AF2" t="str">
            <v>Treatment type</v>
          </cell>
          <cell r="AG2" t="str">
            <v>Surface type</v>
          </cell>
          <cell r="AH2" t="str">
            <v>Surface thickness</v>
          </cell>
          <cell r="AI2" t="str">
            <v>Year treated</v>
          </cell>
          <cell r="AJ2" t="str">
            <v>Treatment type</v>
          </cell>
          <cell r="AK2" t="str">
            <v>Surface type</v>
          </cell>
          <cell r="AL2" t="str">
            <v>Surface thickness</v>
          </cell>
          <cell r="AM2" t="str">
            <v>HDM surface code</v>
          </cell>
          <cell r="AN2" t="str">
            <v>Comments</v>
          </cell>
          <cell r="BO2" t="str">
            <v>Road Section No.</v>
          </cell>
          <cell r="BP2" t="str">
            <v>Length (km)</v>
          </cell>
          <cell r="BQ2" t="str">
            <v>Bitumen width (m)</v>
          </cell>
          <cell r="BR2" t="str">
            <v>Terrain</v>
          </cell>
          <cell r="BS2" t="str">
            <v>Surface type (field)</v>
          </cell>
          <cell r="BT2" t="str">
            <v>Gravel (% length)</v>
          </cell>
          <cell r="BU2" t="str">
            <v>Current surf. type</v>
          </cell>
          <cell r="BV2" t="str">
            <v>Prev. surface type</v>
          </cell>
          <cell r="BW2" t="str">
            <v>HDM surface code</v>
          </cell>
          <cell r="BX2" t="str">
            <v>Current surf. thick</v>
          </cell>
          <cell r="BY2" t="str">
            <v>Prev. surface thick</v>
          </cell>
          <cell r="BZ2" t="str">
            <v>Base mat'l code</v>
          </cell>
          <cell r="CA2" t="str">
            <v>Subgrade CBR</v>
          </cell>
          <cell r="CB2" t="str">
            <v>Structural No.</v>
          </cell>
          <cell r="CC2" t="str">
            <v>Roughness (IRI)</v>
          </cell>
          <cell r="CD2" t="str">
            <v xml:space="preserve">All cracks (%area) </v>
          </cell>
          <cell r="CE2" t="str">
            <v>Wide c'ks (%area)</v>
          </cell>
          <cell r="CF2" t="str">
            <v>Wide crack &gt;15%</v>
          </cell>
          <cell r="CG2" t="str">
            <v>All crack (end 98)</v>
          </cell>
          <cell r="CH2" t="str">
            <v>Wide c'ks (end 98)</v>
          </cell>
          <cell r="CI2" t="str">
            <v>Pothole /km</v>
          </cell>
          <cell r="CJ2" t="str">
            <v>Pothole (%area)</v>
          </cell>
          <cell r="CK2" t="str">
            <v>Delta minASPm</v>
          </cell>
          <cell r="CL2" t="str">
            <v>Delta CRXm</v>
          </cell>
          <cell r="CM2" t="str">
            <v>Delta IRIm</v>
          </cell>
          <cell r="CN2" t="str">
            <v>Min Delta IRIm</v>
          </cell>
          <cell r="CO2" t="str">
            <v>Patch /km</v>
          </cell>
          <cell r="CP2" t="str">
            <v>Patch (%area)</v>
          </cell>
          <cell r="CQ2" t="str">
            <v>IRI after patch</v>
          </cell>
          <cell r="CR2" t="str">
            <v xml:space="preserve">Ravelling (%area) </v>
          </cell>
          <cell r="CS2" t="str">
            <v>Ruts rating</v>
          </cell>
          <cell r="CT2" t="str">
            <v>Mean rut (mm)</v>
          </cell>
          <cell r="CU2" t="str">
            <v>S.D. rut (mm)</v>
          </cell>
          <cell r="CV2" t="str">
            <v>Surface age (yrs)</v>
          </cell>
          <cell r="CW2" t="str">
            <v xml:space="preserve">Const. Age (yrs) </v>
          </cell>
          <cell r="CX2" t="str">
            <v>Previous wide c'ks</v>
          </cell>
          <cell r="CY2" t="str">
            <v>Edge break rating</v>
          </cell>
          <cell r="CZ2" t="str">
            <v>Shoulder rating</v>
          </cell>
          <cell r="DA2" t="str">
            <v>Side drain rating</v>
          </cell>
          <cell r="DB2" t="str">
            <v>ADT total</v>
          </cell>
          <cell r="DC2" t="str">
            <v>ADT car</v>
          </cell>
          <cell r="DD2" t="str">
            <v>ADT pickup</v>
          </cell>
          <cell r="DE2" t="str">
            <v>ADT bus</v>
          </cell>
          <cell r="DF2" t="str">
            <v>ADT light truck</v>
          </cell>
          <cell r="DG2" t="str">
            <v>ADT med. Truck</v>
          </cell>
          <cell r="DH2" t="str">
            <v>ADT heavy truck</v>
          </cell>
          <cell r="DI2" t="str">
            <v>ADT artic truck</v>
          </cell>
        </row>
        <row r="3">
          <cell r="A3" t="str">
            <v>RS 839</v>
          </cell>
          <cell r="B3" t="str">
            <v>n.a</v>
          </cell>
          <cell r="C3" t="str">
            <v>N</v>
          </cell>
          <cell r="D3" t="str">
            <v>T</v>
          </cell>
          <cell r="E3" t="str">
            <v>Songwe - Karonga</v>
          </cell>
          <cell r="F3" t="str">
            <v>M01</v>
          </cell>
          <cell r="G3">
            <v>1</v>
          </cell>
          <cell r="H3">
            <v>43</v>
          </cell>
          <cell r="I3" t="str">
            <v>F</v>
          </cell>
          <cell r="J3" t="str">
            <v>KARONGA</v>
          </cell>
          <cell r="K3">
            <v>1</v>
          </cell>
          <cell r="L3" t="str">
            <v>Part of RS1</v>
          </cell>
          <cell r="W3">
            <v>92</v>
          </cell>
          <cell r="X3" t="str">
            <v>DS</v>
          </cell>
          <cell r="Y3">
            <v>150</v>
          </cell>
          <cell r="Z3" t="str">
            <v>SB</v>
          </cell>
          <cell r="AA3">
            <v>100</v>
          </cell>
          <cell r="AB3" t="str">
            <v>GR</v>
          </cell>
          <cell r="AC3">
            <v>12</v>
          </cell>
          <cell r="AD3" t="str">
            <v>VR</v>
          </cell>
          <cell r="AE3">
            <v>0</v>
          </cell>
          <cell r="AF3">
            <v>0</v>
          </cell>
          <cell r="AG3">
            <v>0</v>
          </cell>
          <cell r="AH3">
            <v>0</v>
          </cell>
          <cell r="AI3">
            <v>0</v>
          </cell>
          <cell r="AJ3">
            <v>0</v>
          </cell>
          <cell r="AK3">
            <v>0</v>
          </cell>
          <cell r="AL3">
            <v>0</v>
          </cell>
          <cell r="AM3">
            <v>1</v>
          </cell>
          <cell r="AN3" t="str">
            <v>never resealed</v>
          </cell>
          <cell r="BO3" t="str">
            <v>RS 839</v>
          </cell>
          <cell r="BP3">
            <v>43</v>
          </cell>
          <cell r="BQ3">
            <v>6.7</v>
          </cell>
          <cell r="BR3" t="str">
            <v>F</v>
          </cell>
          <cell r="BS3" t="str">
            <v>C</v>
          </cell>
          <cell r="BT3">
            <v>11</v>
          </cell>
          <cell r="BU3" t="str">
            <v>DS</v>
          </cell>
          <cell r="BV3" t="str">
            <v/>
          </cell>
          <cell r="BW3">
            <v>1</v>
          </cell>
          <cell r="BX3">
            <v>15</v>
          </cell>
          <cell r="BY3" t="str">
            <v xml:space="preserve"> </v>
          </cell>
          <cell r="BZ3">
            <v>1</v>
          </cell>
          <cell r="CA3">
            <v>12</v>
          </cell>
          <cell r="CB3">
            <v>1.177</v>
          </cell>
          <cell r="CC3">
            <v>3.85</v>
          </cell>
          <cell r="CD3">
            <v>12.5</v>
          </cell>
          <cell r="CE3">
            <v>2</v>
          </cell>
          <cell r="CF3">
            <v>0</v>
          </cell>
          <cell r="CG3">
            <v>12.5</v>
          </cell>
          <cell r="CH3">
            <v>2</v>
          </cell>
          <cell r="CI3">
            <v>0</v>
          </cell>
          <cell r="CJ3">
            <v>0</v>
          </cell>
          <cell r="CK3">
            <v>0</v>
          </cell>
          <cell r="CL3">
            <v>0</v>
          </cell>
          <cell r="CM3">
            <v>0</v>
          </cell>
          <cell r="CN3">
            <v>0</v>
          </cell>
          <cell r="CO3">
            <v>0</v>
          </cell>
          <cell r="CP3">
            <v>0</v>
          </cell>
          <cell r="CQ3">
            <v>3.85</v>
          </cell>
          <cell r="CR3">
            <v>0</v>
          </cell>
          <cell r="CS3">
            <v>1</v>
          </cell>
          <cell r="CT3">
            <v>0</v>
          </cell>
          <cell r="CU3">
            <v>0</v>
          </cell>
          <cell r="CV3">
            <v>6</v>
          </cell>
          <cell r="CW3">
            <v>6</v>
          </cell>
          <cell r="CX3" t="str">
            <v xml:space="preserve"> </v>
          </cell>
          <cell r="CY3">
            <v>1</v>
          </cell>
          <cell r="CZ3">
            <v>1</v>
          </cell>
          <cell r="DA3">
            <v>1</v>
          </cell>
          <cell r="DB3">
            <v>220</v>
          </cell>
          <cell r="DC3">
            <v>104</v>
          </cell>
          <cell r="DD3">
            <v>58</v>
          </cell>
          <cell r="DE3">
            <v>17</v>
          </cell>
          <cell r="DF3">
            <v>26</v>
          </cell>
          <cell r="DG3">
            <v>5</v>
          </cell>
          <cell r="DH3">
            <v>3</v>
          </cell>
          <cell r="DI3">
            <v>11</v>
          </cell>
        </row>
        <row r="4">
          <cell r="A4" t="str">
            <v>RS 840</v>
          </cell>
          <cell r="B4" t="str">
            <v>n.a</v>
          </cell>
          <cell r="C4" t="str">
            <v>N</v>
          </cell>
          <cell r="D4" t="str">
            <v>T</v>
          </cell>
          <cell r="E4" t="str">
            <v>Karonga - Chitimba River</v>
          </cell>
          <cell r="F4" t="str">
            <v>M01</v>
          </cell>
          <cell r="G4">
            <v>2</v>
          </cell>
          <cell r="H4">
            <v>77</v>
          </cell>
          <cell r="I4" t="str">
            <v>F</v>
          </cell>
          <cell r="J4" t="str">
            <v>KARONGA</v>
          </cell>
          <cell r="K4">
            <v>1</v>
          </cell>
          <cell r="L4" t="str">
            <v>Part of RS1</v>
          </cell>
          <cell r="W4">
            <v>79</v>
          </cell>
          <cell r="X4" t="str">
            <v>DS</v>
          </cell>
          <cell r="Y4">
            <v>150</v>
          </cell>
          <cell r="Z4" t="str">
            <v>SB</v>
          </cell>
          <cell r="AA4">
            <v>100</v>
          </cell>
          <cell r="AB4" t="str">
            <v>GR</v>
          </cell>
          <cell r="AC4">
            <v>12</v>
          </cell>
          <cell r="AD4" t="str">
            <v>VR</v>
          </cell>
          <cell r="AE4">
            <v>0</v>
          </cell>
          <cell r="AF4">
            <v>0</v>
          </cell>
          <cell r="AG4">
            <v>0</v>
          </cell>
          <cell r="AH4">
            <v>0</v>
          </cell>
          <cell r="AI4">
            <v>0</v>
          </cell>
          <cell r="AJ4">
            <v>0</v>
          </cell>
          <cell r="AK4">
            <v>0</v>
          </cell>
          <cell r="AL4">
            <v>0</v>
          </cell>
          <cell r="AM4">
            <v>1</v>
          </cell>
          <cell r="AN4" t="str">
            <v>never resealed</v>
          </cell>
          <cell r="BO4" t="str">
            <v>RS 840</v>
          </cell>
          <cell r="BP4">
            <v>77</v>
          </cell>
          <cell r="BQ4">
            <v>6.7</v>
          </cell>
          <cell r="BR4" t="str">
            <v>F</v>
          </cell>
          <cell r="BS4" t="str">
            <v>C</v>
          </cell>
          <cell r="BT4">
            <v>11</v>
          </cell>
          <cell r="BU4" t="str">
            <v>DS</v>
          </cell>
          <cell r="BV4" t="str">
            <v/>
          </cell>
          <cell r="BW4">
            <v>1</v>
          </cell>
          <cell r="BX4">
            <v>15</v>
          </cell>
          <cell r="BY4" t="str">
            <v xml:space="preserve"> </v>
          </cell>
          <cell r="BZ4">
            <v>1</v>
          </cell>
          <cell r="CA4">
            <v>12</v>
          </cell>
          <cell r="CB4">
            <v>1.177</v>
          </cell>
          <cell r="CC4">
            <v>5.36</v>
          </cell>
          <cell r="CD4">
            <v>40</v>
          </cell>
          <cell r="CE4">
            <v>30</v>
          </cell>
          <cell r="CF4">
            <v>15</v>
          </cell>
          <cell r="CG4">
            <v>25</v>
          </cell>
          <cell r="CH4">
            <v>15</v>
          </cell>
          <cell r="CI4">
            <v>100</v>
          </cell>
          <cell r="CJ4">
            <v>0.29850746268656719</v>
          </cell>
          <cell r="CK4">
            <v>10</v>
          </cell>
          <cell r="CL4">
            <v>15</v>
          </cell>
          <cell r="CM4">
            <v>0.31197474167623418</v>
          </cell>
          <cell r="CN4">
            <v>0.31197474167623418</v>
          </cell>
          <cell r="CO4">
            <v>0</v>
          </cell>
          <cell r="CP4">
            <v>0</v>
          </cell>
          <cell r="CQ4">
            <v>5.6719747416762347</v>
          </cell>
          <cell r="CR4">
            <v>0</v>
          </cell>
          <cell r="CS4">
            <v>1.1000000000000001</v>
          </cell>
          <cell r="CT4">
            <v>0.50000000000000044</v>
          </cell>
          <cell r="CU4">
            <v>0.20000000000000018</v>
          </cell>
          <cell r="CV4">
            <v>19</v>
          </cell>
          <cell r="CW4">
            <v>19</v>
          </cell>
          <cell r="CX4" t="str">
            <v xml:space="preserve"> </v>
          </cell>
          <cell r="CY4">
            <v>2.5</v>
          </cell>
          <cell r="CZ4">
            <v>1.8</v>
          </cell>
          <cell r="DA4">
            <v>1.3</v>
          </cell>
          <cell r="DB4">
            <v>220</v>
          </cell>
          <cell r="DC4">
            <v>104</v>
          </cell>
          <cell r="DD4">
            <v>58</v>
          </cell>
          <cell r="DE4">
            <v>17</v>
          </cell>
          <cell r="DF4">
            <v>26</v>
          </cell>
          <cell r="DG4">
            <v>5</v>
          </cell>
          <cell r="DH4">
            <v>3</v>
          </cell>
          <cell r="DI4">
            <v>11</v>
          </cell>
        </row>
        <row r="5">
          <cell r="A5" t="str">
            <v>RS 002</v>
          </cell>
          <cell r="B5" t="str">
            <v>2</v>
          </cell>
          <cell r="C5" t="str">
            <v>N</v>
          </cell>
          <cell r="D5" t="str">
            <v>T</v>
          </cell>
          <cell r="E5" t="str">
            <v>Chitimba River - Luzi River</v>
          </cell>
          <cell r="F5" t="str">
            <v>M01</v>
          </cell>
          <cell r="G5">
            <v>2</v>
          </cell>
          <cell r="H5">
            <v>52</v>
          </cell>
          <cell r="I5" t="str">
            <v>R</v>
          </cell>
          <cell r="J5" t="str">
            <v>MZIMBA</v>
          </cell>
          <cell r="K5">
            <v>2</v>
          </cell>
          <cell r="L5">
            <v>0</v>
          </cell>
          <cell r="W5">
            <v>75</v>
          </cell>
          <cell r="X5" t="str">
            <v>ST</v>
          </cell>
          <cell r="Y5">
            <v>150</v>
          </cell>
          <cell r="Z5" t="str">
            <v>GR</v>
          </cell>
          <cell r="AA5">
            <v>100</v>
          </cell>
          <cell r="AB5" t="str">
            <v>GR</v>
          </cell>
          <cell r="AC5">
            <v>12</v>
          </cell>
          <cell r="AD5" t="str">
            <v>VR</v>
          </cell>
          <cell r="AE5">
            <v>98</v>
          </cell>
          <cell r="AF5" t="str">
            <v>SR</v>
          </cell>
          <cell r="AG5" t="str">
            <v>ST</v>
          </cell>
          <cell r="AH5">
            <v>10</v>
          </cell>
          <cell r="AI5">
            <v>0</v>
          </cell>
          <cell r="AJ5">
            <v>0</v>
          </cell>
          <cell r="AK5">
            <v>0</v>
          </cell>
          <cell r="AL5">
            <v>0</v>
          </cell>
          <cell r="AM5">
            <v>4</v>
          </cell>
          <cell r="AN5" t="str">
            <v>To be resealed 1998</v>
          </cell>
          <cell r="BO5" t="str">
            <v>RS 002</v>
          </cell>
          <cell r="BP5">
            <v>52</v>
          </cell>
          <cell r="BQ5">
            <v>6</v>
          </cell>
          <cell r="BR5" t="str">
            <v>R</v>
          </cell>
          <cell r="BS5" t="str">
            <v>C</v>
          </cell>
          <cell r="BT5">
            <v>7</v>
          </cell>
          <cell r="BU5" t="str">
            <v>ST</v>
          </cell>
          <cell r="BV5" t="str">
            <v>ST</v>
          </cell>
          <cell r="BW5">
            <v>4</v>
          </cell>
          <cell r="BX5">
            <v>10</v>
          </cell>
          <cell r="BY5">
            <v>10</v>
          </cell>
          <cell r="BZ5">
            <v>1</v>
          </cell>
          <cell r="CA5">
            <v>12</v>
          </cell>
          <cell r="CB5">
            <v>1.085</v>
          </cell>
          <cell r="CC5">
            <v>4.6900000000000004</v>
          </cell>
          <cell r="CD5" t="str">
            <v>To be re-sealed 1998</v>
          </cell>
          <cell r="CE5">
            <v>0</v>
          </cell>
          <cell r="CF5">
            <v>0</v>
          </cell>
          <cell r="CG5">
            <v>0</v>
          </cell>
          <cell r="CH5">
            <v>0</v>
          </cell>
          <cell r="CI5">
            <v>0</v>
          </cell>
          <cell r="CJ5">
            <v>0</v>
          </cell>
          <cell r="CK5">
            <v>0</v>
          </cell>
          <cell r="CL5">
            <v>0</v>
          </cell>
          <cell r="CM5">
            <v>0</v>
          </cell>
          <cell r="CN5">
            <v>0</v>
          </cell>
          <cell r="CO5">
            <v>0</v>
          </cell>
          <cell r="CP5">
            <v>0</v>
          </cell>
          <cell r="CQ5">
            <v>0</v>
          </cell>
          <cell r="CR5">
            <v>0</v>
          </cell>
          <cell r="CS5">
            <v>1.3</v>
          </cell>
          <cell r="CT5">
            <v>0</v>
          </cell>
          <cell r="CU5">
            <v>0</v>
          </cell>
          <cell r="CV5">
            <v>0</v>
          </cell>
          <cell r="CW5">
            <v>0</v>
          </cell>
          <cell r="CX5" t="str">
            <v xml:space="preserve"> </v>
          </cell>
          <cell r="CY5">
            <v>2.5</v>
          </cell>
          <cell r="CZ5">
            <v>1.5</v>
          </cell>
          <cell r="DA5">
            <v>1.6</v>
          </cell>
          <cell r="DB5">
            <v>300</v>
          </cell>
          <cell r="DC5">
            <v>141</v>
          </cell>
          <cell r="DD5">
            <v>78</v>
          </cell>
          <cell r="DE5">
            <v>23</v>
          </cell>
          <cell r="DF5">
            <v>35</v>
          </cell>
          <cell r="DG5">
            <v>6</v>
          </cell>
          <cell r="DH5">
            <v>3</v>
          </cell>
          <cell r="DI5">
            <v>15</v>
          </cell>
        </row>
        <row r="6">
          <cell r="A6" t="str">
            <v>RS 003</v>
          </cell>
          <cell r="B6" t="str">
            <v>3</v>
          </cell>
          <cell r="C6" t="str">
            <v>N</v>
          </cell>
          <cell r="D6" t="str">
            <v>T</v>
          </cell>
          <cell r="E6" t="str">
            <v>Luzi River - Mzuzu  - Mtangatanga</v>
          </cell>
          <cell r="F6" t="str">
            <v>M01</v>
          </cell>
          <cell r="G6">
            <v>3</v>
          </cell>
          <cell r="H6">
            <v>107.5</v>
          </cell>
          <cell r="I6" t="str">
            <v>F</v>
          </cell>
          <cell r="J6" t="str">
            <v>RUMPHI &amp; MZIMBA</v>
          </cell>
          <cell r="K6">
            <v>3</v>
          </cell>
          <cell r="L6">
            <v>0</v>
          </cell>
          <cell r="W6">
            <v>86</v>
          </cell>
          <cell r="X6" t="str">
            <v>DS</v>
          </cell>
          <cell r="Y6">
            <v>150</v>
          </cell>
          <cell r="Z6" t="str">
            <v>SB</v>
          </cell>
          <cell r="AA6">
            <v>100</v>
          </cell>
          <cell r="AB6" t="str">
            <v>GR</v>
          </cell>
          <cell r="AC6">
            <v>13</v>
          </cell>
          <cell r="AD6" t="str">
            <v>VR</v>
          </cell>
          <cell r="AE6">
            <v>98</v>
          </cell>
          <cell r="AF6" t="str">
            <v>SR</v>
          </cell>
          <cell r="AG6" t="str">
            <v>ST</v>
          </cell>
          <cell r="AH6">
            <v>10</v>
          </cell>
          <cell r="AI6">
            <v>0</v>
          </cell>
          <cell r="AJ6">
            <v>0</v>
          </cell>
          <cell r="AK6">
            <v>0</v>
          </cell>
          <cell r="AL6">
            <v>0</v>
          </cell>
          <cell r="AM6">
            <v>4</v>
          </cell>
          <cell r="AN6" t="str">
            <v>To be resealed 1998</v>
          </cell>
          <cell r="BO6" t="str">
            <v>RS 003</v>
          </cell>
          <cell r="BP6">
            <v>107.5</v>
          </cell>
          <cell r="BQ6">
            <v>6.7</v>
          </cell>
          <cell r="BR6" t="str">
            <v>F</v>
          </cell>
          <cell r="BS6" t="str">
            <v>C</v>
          </cell>
          <cell r="BT6">
            <v>0</v>
          </cell>
          <cell r="BU6" t="str">
            <v>ST</v>
          </cell>
          <cell r="BV6" t="str">
            <v>DS</v>
          </cell>
          <cell r="BW6">
            <v>4</v>
          </cell>
          <cell r="BX6">
            <v>10</v>
          </cell>
          <cell r="BY6">
            <v>15</v>
          </cell>
          <cell r="BZ6">
            <v>1</v>
          </cell>
          <cell r="CA6">
            <v>13</v>
          </cell>
          <cell r="CB6">
            <v>1.3540000000000001</v>
          </cell>
          <cell r="CC6">
            <v>4.1399999999999997</v>
          </cell>
          <cell r="CD6" t="str">
            <v>To be re-sealed 1998</v>
          </cell>
          <cell r="CE6">
            <v>0</v>
          </cell>
          <cell r="CF6">
            <v>0</v>
          </cell>
          <cell r="CG6">
            <v>0</v>
          </cell>
          <cell r="CH6">
            <v>0</v>
          </cell>
          <cell r="CI6">
            <v>0</v>
          </cell>
          <cell r="CJ6">
            <v>0</v>
          </cell>
          <cell r="CK6">
            <v>0</v>
          </cell>
          <cell r="CL6">
            <v>0</v>
          </cell>
          <cell r="CM6">
            <v>0</v>
          </cell>
          <cell r="CN6">
            <v>0</v>
          </cell>
          <cell r="CO6">
            <v>0</v>
          </cell>
          <cell r="CP6">
            <v>0</v>
          </cell>
          <cell r="CQ6">
            <v>0</v>
          </cell>
          <cell r="CR6">
            <v>0</v>
          </cell>
          <cell r="CS6">
            <v>1.3</v>
          </cell>
          <cell r="CT6">
            <v>0</v>
          </cell>
          <cell r="CU6">
            <v>0</v>
          </cell>
          <cell r="CV6">
            <v>0</v>
          </cell>
          <cell r="CW6">
            <v>0</v>
          </cell>
          <cell r="CX6">
            <v>0</v>
          </cell>
          <cell r="CY6">
            <v>2</v>
          </cell>
          <cell r="CZ6">
            <v>1.8</v>
          </cell>
          <cell r="DA6">
            <v>1</v>
          </cell>
          <cell r="DB6">
            <v>450</v>
          </cell>
          <cell r="DC6">
            <v>212</v>
          </cell>
          <cell r="DD6">
            <v>117</v>
          </cell>
          <cell r="DE6">
            <v>34</v>
          </cell>
          <cell r="DF6">
            <v>52</v>
          </cell>
          <cell r="DG6">
            <v>9</v>
          </cell>
          <cell r="DH6">
            <v>5</v>
          </cell>
          <cell r="DI6">
            <v>23</v>
          </cell>
        </row>
        <row r="7">
          <cell r="A7" t="str">
            <v>RS 004</v>
          </cell>
          <cell r="B7" t="str">
            <v>4</v>
          </cell>
          <cell r="C7" t="str">
            <v>N</v>
          </cell>
          <cell r="D7" t="str">
            <v>T</v>
          </cell>
          <cell r="E7" t="str">
            <v>Mtangatanga - Jenda</v>
          </cell>
          <cell r="F7" t="str">
            <v>M01</v>
          </cell>
          <cell r="G7">
            <v>4</v>
          </cell>
          <cell r="H7">
            <v>62.1</v>
          </cell>
          <cell r="I7" t="str">
            <v>R</v>
          </cell>
          <cell r="J7" t="str">
            <v>MZIMBA</v>
          </cell>
          <cell r="K7">
            <v>4</v>
          </cell>
          <cell r="L7">
            <v>0</v>
          </cell>
          <cell r="W7">
            <v>86</v>
          </cell>
          <cell r="X7" t="str">
            <v>DS</v>
          </cell>
          <cell r="Y7">
            <v>150</v>
          </cell>
          <cell r="Z7" t="str">
            <v>SB</v>
          </cell>
          <cell r="AA7">
            <v>100</v>
          </cell>
          <cell r="AB7" t="str">
            <v>GR</v>
          </cell>
          <cell r="AC7">
            <v>13</v>
          </cell>
          <cell r="AD7" t="str">
            <v>VR</v>
          </cell>
          <cell r="AE7">
            <v>0</v>
          </cell>
          <cell r="AF7">
            <v>0</v>
          </cell>
          <cell r="AG7">
            <v>0</v>
          </cell>
          <cell r="AH7">
            <v>0</v>
          </cell>
          <cell r="AI7">
            <v>0</v>
          </cell>
          <cell r="AJ7">
            <v>0</v>
          </cell>
          <cell r="AK7">
            <v>0</v>
          </cell>
          <cell r="AL7">
            <v>0</v>
          </cell>
          <cell r="AM7">
            <v>1</v>
          </cell>
          <cell r="AN7" t="str">
            <v>never resealed</v>
          </cell>
          <cell r="BO7" t="str">
            <v>RS 004</v>
          </cell>
          <cell r="BP7">
            <v>62.1</v>
          </cell>
          <cell r="BQ7">
            <v>6</v>
          </cell>
          <cell r="BR7" t="str">
            <v>R</v>
          </cell>
          <cell r="BS7" t="str">
            <v>C</v>
          </cell>
          <cell r="BT7">
            <v>0</v>
          </cell>
          <cell r="BU7" t="str">
            <v>DS</v>
          </cell>
          <cell r="BV7" t="str">
            <v/>
          </cell>
          <cell r="BW7">
            <v>1</v>
          </cell>
          <cell r="BX7">
            <v>15</v>
          </cell>
          <cell r="BY7" t="str">
            <v xml:space="preserve"> </v>
          </cell>
          <cell r="BZ7">
            <v>1</v>
          </cell>
          <cell r="CA7">
            <v>13</v>
          </cell>
          <cell r="CB7">
            <v>1.177</v>
          </cell>
          <cell r="CC7">
            <v>4.3</v>
          </cell>
          <cell r="CD7">
            <v>29</v>
          </cell>
          <cell r="CE7">
            <v>23</v>
          </cell>
          <cell r="CF7">
            <v>8</v>
          </cell>
          <cell r="CG7">
            <v>21</v>
          </cell>
          <cell r="CH7">
            <v>15</v>
          </cell>
          <cell r="CI7">
            <v>1.1000000000000001</v>
          </cell>
          <cell r="CJ7">
            <v>3.666666666666667E-3</v>
          </cell>
          <cell r="CK7">
            <v>8.0036666666666658</v>
          </cell>
          <cell r="CL7">
            <v>8</v>
          </cell>
          <cell r="CM7">
            <v>0.13434461538461537</v>
          </cell>
          <cell r="CN7">
            <v>0.13434461538461537</v>
          </cell>
          <cell r="CO7">
            <v>0</v>
          </cell>
          <cell r="CP7">
            <v>0</v>
          </cell>
          <cell r="CQ7">
            <v>4.4343446153846156</v>
          </cell>
          <cell r="CR7">
            <v>0</v>
          </cell>
          <cell r="CS7">
            <v>1.2</v>
          </cell>
          <cell r="CT7">
            <v>0.99999999999999978</v>
          </cell>
          <cell r="CU7">
            <v>0.39999999999999991</v>
          </cell>
          <cell r="CV7">
            <v>12</v>
          </cell>
          <cell r="CW7">
            <v>12</v>
          </cell>
          <cell r="CX7" t="str">
            <v xml:space="preserve"> </v>
          </cell>
          <cell r="CY7">
            <v>1.3</v>
          </cell>
          <cell r="CZ7">
            <v>1.5</v>
          </cell>
          <cell r="DA7">
            <v>1</v>
          </cell>
          <cell r="DB7">
            <v>300</v>
          </cell>
          <cell r="DC7">
            <v>141</v>
          </cell>
          <cell r="DD7">
            <v>78</v>
          </cell>
          <cell r="DE7">
            <v>23</v>
          </cell>
          <cell r="DF7">
            <v>35</v>
          </cell>
          <cell r="DG7">
            <v>6</v>
          </cell>
          <cell r="DH7">
            <v>3</v>
          </cell>
          <cell r="DI7">
            <v>15</v>
          </cell>
        </row>
        <row r="8">
          <cell r="A8" t="str">
            <v>RS 031</v>
          </cell>
          <cell r="B8">
            <v>31</v>
          </cell>
          <cell r="C8" t="str">
            <v>C</v>
          </cell>
          <cell r="D8" t="str">
            <v>T</v>
          </cell>
          <cell r="E8" t="str">
            <v>Jenda - Chimaliro Forest Camp</v>
          </cell>
          <cell r="F8" t="str">
            <v>M01</v>
          </cell>
          <cell r="G8">
            <v>5</v>
          </cell>
          <cell r="H8">
            <v>11.6</v>
          </cell>
          <cell r="I8" t="str">
            <v>F</v>
          </cell>
          <cell r="J8" t="str">
            <v>KASUNGU</v>
          </cell>
          <cell r="K8">
            <v>4</v>
          </cell>
          <cell r="L8">
            <v>0</v>
          </cell>
          <cell r="W8">
            <v>83</v>
          </cell>
          <cell r="X8" t="str">
            <v>DS</v>
          </cell>
          <cell r="Y8">
            <v>150</v>
          </cell>
          <cell r="Z8" t="str">
            <v>SB</v>
          </cell>
          <cell r="AA8">
            <v>100</v>
          </cell>
          <cell r="AB8" t="str">
            <v>GR</v>
          </cell>
          <cell r="AC8">
            <v>9</v>
          </cell>
          <cell r="AD8" t="str">
            <v>VR</v>
          </cell>
          <cell r="AE8">
            <v>0</v>
          </cell>
          <cell r="AF8">
            <v>0</v>
          </cell>
          <cell r="AG8">
            <v>0</v>
          </cell>
          <cell r="AH8">
            <v>0</v>
          </cell>
          <cell r="AI8">
            <v>0</v>
          </cell>
          <cell r="AJ8">
            <v>0</v>
          </cell>
          <cell r="AK8">
            <v>0</v>
          </cell>
          <cell r="AL8">
            <v>0</v>
          </cell>
          <cell r="AM8">
            <v>1</v>
          </cell>
          <cell r="AN8" t="str">
            <v>never resealed</v>
          </cell>
          <cell r="BO8" t="str">
            <v>RS 031</v>
          </cell>
          <cell r="BP8">
            <v>11.6</v>
          </cell>
          <cell r="BQ8">
            <v>6</v>
          </cell>
          <cell r="BR8" t="str">
            <v>F</v>
          </cell>
          <cell r="BS8" t="str">
            <v>C</v>
          </cell>
          <cell r="BT8">
            <v>0</v>
          </cell>
          <cell r="BU8" t="str">
            <v>DS</v>
          </cell>
          <cell r="BV8" t="str">
            <v/>
          </cell>
          <cell r="BW8">
            <v>1</v>
          </cell>
          <cell r="BX8">
            <v>15</v>
          </cell>
          <cell r="BY8" t="str">
            <v xml:space="preserve"> </v>
          </cell>
          <cell r="BZ8">
            <v>1</v>
          </cell>
          <cell r="CA8">
            <v>9</v>
          </cell>
          <cell r="CB8">
            <v>1.177</v>
          </cell>
          <cell r="CC8">
            <v>3.23</v>
          </cell>
          <cell r="CD8">
            <v>20</v>
          </cell>
          <cell r="CE8">
            <v>15</v>
          </cell>
          <cell r="CF8">
            <v>0</v>
          </cell>
          <cell r="CG8">
            <v>20</v>
          </cell>
          <cell r="CH8">
            <v>15</v>
          </cell>
          <cell r="CI8">
            <v>1.5</v>
          </cell>
          <cell r="CJ8">
            <v>5.000000000000001E-3</v>
          </cell>
          <cell r="CK8">
            <v>5.000000000000001E-3</v>
          </cell>
          <cell r="CL8">
            <v>0</v>
          </cell>
          <cell r="CM8">
            <v>1.9384615384615391E-3</v>
          </cell>
          <cell r="CN8">
            <v>1.9384615384615391E-3</v>
          </cell>
          <cell r="CO8">
            <v>0</v>
          </cell>
          <cell r="CP8">
            <v>0</v>
          </cell>
          <cell r="CQ8">
            <v>3.2319384615384616</v>
          </cell>
          <cell r="CR8">
            <v>0</v>
          </cell>
          <cell r="CS8">
            <v>1.1000000000000001</v>
          </cell>
          <cell r="CT8">
            <v>0.50000000000000044</v>
          </cell>
          <cell r="CU8">
            <v>0.20000000000000018</v>
          </cell>
          <cell r="CV8">
            <v>15</v>
          </cell>
          <cell r="CW8">
            <v>15</v>
          </cell>
          <cell r="CX8" t="str">
            <v xml:space="preserve"> </v>
          </cell>
          <cell r="CY8">
            <v>1.2</v>
          </cell>
          <cell r="CZ8">
            <v>1.5</v>
          </cell>
          <cell r="DA8">
            <v>1</v>
          </cell>
          <cell r="DB8">
            <v>600</v>
          </cell>
          <cell r="DC8">
            <v>282</v>
          </cell>
          <cell r="DD8">
            <v>156</v>
          </cell>
          <cell r="DE8">
            <v>45</v>
          </cell>
          <cell r="DF8">
            <v>69</v>
          </cell>
          <cell r="DG8">
            <v>12</v>
          </cell>
          <cell r="DH8">
            <v>6</v>
          </cell>
          <cell r="DI8">
            <v>30</v>
          </cell>
        </row>
        <row r="9">
          <cell r="A9" t="str">
            <v>RS 022</v>
          </cell>
          <cell r="B9">
            <v>22</v>
          </cell>
          <cell r="C9" t="str">
            <v>C</v>
          </cell>
          <cell r="D9" t="str">
            <v>T</v>
          </cell>
          <cell r="E9" t="str">
            <v>Chimaliro Forest Camp - Chatoloma</v>
          </cell>
          <cell r="F9" t="str">
            <v>M01</v>
          </cell>
          <cell r="G9">
            <v>7</v>
          </cell>
          <cell r="H9">
            <v>26.6</v>
          </cell>
          <cell r="I9" t="str">
            <v>R</v>
          </cell>
          <cell r="J9" t="str">
            <v>KASUNGU</v>
          </cell>
          <cell r="K9">
            <v>4</v>
          </cell>
          <cell r="L9">
            <v>0</v>
          </cell>
          <cell r="W9">
            <v>83</v>
          </cell>
          <cell r="X9" t="str">
            <v>DS</v>
          </cell>
          <cell r="Y9">
            <v>150</v>
          </cell>
          <cell r="Z9" t="str">
            <v>GR</v>
          </cell>
          <cell r="AA9">
            <v>100</v>
          </cell>
          <cell r="AB9" t="str">
            <v>GR</v>
          </cell>
          <cell r="AC9">
            <v>14</v>
          </cell>
          <cell r="AD9" t="str">
            <v>VR</v>
          </cell>
          <cell r="AE9">
            <v>0</v>
          </cell>
          <cell r="AF9">
            <v>0</v>
          </cell>
          <cell r="AG9">
            <v>0</v>
          </cell>
          <cell r="AH9">
            <v>0</v>
          </cell>
          <cell r="AI9">
            <v>0</v>
          </cell>
          <cell r="AJ9">
            <v>0</v>
          </cell>
          <cell r="AK9">
            <v>0</v>
          </cell>
          <cell r="AL9">
            <v>0</v>
          </cell>
          <cell r="AM9">
            <v>1</v>
          </cell>
          <cell r="AN9" t="str">
            <v>never resealed</v>
          </cell>
          <cell r="BO9" t="str">
            <v>RS 022</v>
          </cell>
          <cell r="BP9">
            <v>26.6</v>
          </cell>
          <cell r="BQ9">
            <v>6</v>
          </cell>
          <cell r="BR9" t="str">
            <v>R</v>
          </cell>
          <cell r="BS9" t="str">
            <v>C</v>
          </cell>
          <cell r="BT9">
            <v>0</v>
          </cell>
          <cell r="BU9" t="str">
            <v>DS</v>
          </cell>
          <cell r="BV9" t="str">
            <v/>
          </cell>
          <cell r="BW9">
            <v>1</v>
          </cell>
          <cell r="BX9">
            <v>15</v>
          </cell>
          <cell r="BY9" t="str">
            <v xml:space="preserve"> </v>
          </cell>
          <cell r="BZ9">
            <v>1</v>
          </cell>
          <cell r="CA9">
            <v>14</v>
          </cell>
          <cell r="CB9">
            <v>1.077</v>
          </cell>
          <cell r="CC9">
            <v>3.6480386194450714</v>
          </cell>
          <cell r="CD9">
            <v>12</v>
          </cell>
          <cell r="CE9">
            <v>10</v>
          </cell>
          <cell r="CF9">
            <v>0</v>
          </cell>
          <cell r="CG9">
            <v>12</v>
          </cell>
          <cell r="CH9">
            <v>10</v>
          </cell>
          <cell r="CI9">
            <v>1.2</v>
          </cell>
          <cell r="CJ9">
            <v>4.0000000000000001E-3</v>
          </cell>
          <cell r="CK9">
            <v>4.0000000000000001E-3</v>
          </cell>
          <cell r="CL9">
            <v>0</v>
          </cell>
          <cell r="CM9">
            <v>1.5507692307692308E-3</v>
          </cell>
          <cell r="CN9">
            <v>1.5507692307692308E-3</v>
          </cell>
          <cell r="CO9">
            <v>0</v>
          </cell>
          <cell r="CP9">
            <v>0</v>
          </cell>
          <cell r="CQ9">
            <v>3.6495893886758406</v>
          </cell>
          <cell r="CR9">
            <v>0</v>
          </cell>
          <cell r="CS9">
            <v>1.1000000000000001</v>
          </cell>
          <cell r="CT9">
            <v>0.50000000000000044</v>
          </cell>
          <cell r="CU9">
            <v>0.20000000000000018</v>
          </cell>
          <cell r="CV9">
            <v>15</v>
          </cell>
          <cell r="CW9">
            <v>15</v>
          </cell>
          <cell r="CX9" t="str">
            <v xml:space="preserve"> </v>
          </cell>
          <cell r="CY9">
            <v>1.1000000000000001</v>
          </cell>
          <cell r="CZ9">
            <v>1.5</v>
          </cell>
          <cell r="DA9">
            <v>1</v>
          </cell>
          <cell r="DB9">
            <v>600</v>
          </cell>
          <cell r="DC9">
            <v>282</v>
          </cell>
          <cell r="DD9">
            <v>156</v>
          </cell>
          <cell r="DE9">
            <v>45</v>
          </cell>
          <cell r="DF9">
            <v>69</v>
          </cell>
          <cell r="DG9">
            <v>12</v>
          </cell>
          <cell r="DH9">
            <v>6</v>
          </cell>
          <cell r="DI9">
            <v>30</v>
          </cell>
        </row>
        <row r="10">
          <cell r="A10" t="str">
            <v>RS 035</v>
          </cell>
          <cell r="B10">
            <v>35</v>
          </cell>
          <cell r="C10" t="str">
            <v>C</v>
          </cell>
          <cell r="D10" t="str">
            <v>T</v>
          </cell>
          <cell r="E10" t="str">
            <v>Chatoloma - Mphomwa</v>
          </cell>
          <cell r="F10" t="str">
            <v>M01</v>
          </cell>
          <cell r="G10">
            <v>8</v>
          </cell>
          <cell r="H10">
            <v>23</v>
          </cell>
          <cell r="I10" t="str">
            <v>F</v>
          </cell>
          <cell r="J10" t="str">
            <v>KASUNGU</v>
          </cell>
          <cell r="K10">
            <v>5</v>
          </cell>
          <cell r="L10">
            <v>0</v>
          </cell>
          <cell r="W10">
            <v>83</v>
          </cell>
          <cell r="X10" t="str">
            <v>DS</v>
          </cell>
          <cell r="Y10">
            <v>150</v>
          </cell>
          <cell r="Z10" t="str">
            <v>GR</v>
          </cell>
          <cell r="AA10">
            <v>100</v>
          </cell>
          <cell r="AB10" t="str">
            <v>GR</v>
          </cell>
          <cell r="AC10">
            <v>14</v>
          </cell>
          <cell r="AD10" t="str">
            <v>VR</v>
          </cell>
          <cell r="AE10">
            <v>0</v>
          </cell>
          <cell r="AF10">
            <v>0</v>
          </cell>
          <cell r="AG10">
            <v>0</v>
          </cell>
          <cell r="AH10">
            <v>0</v>
          </cell>
          <cell r="AI10">
            <v>0</v>
          </cell>
          <cell r="AJ10">
            <v>0</v>
          </cell>
          <cell r="AK10">
            <v>0</v>
          </cell>
          <cell r="AL10">
            <v>0</v>
          </cell>
          <cell r="AM10">
            <v>1</v>
          </cell>
          <cell r="AN10" t="str">
            <v>never resealed</v>
          </cell>
          <cell r="BO10" t="str">
            <v>RS 035</v>
          </cell>
          <cell r="BP10">
            <v>23</v>
          </cell>
          <cell r="BQ10">
            <v>6</v>
          </cell>
          <cell r="BR10" t="str">
            <v>F</v>
          </cell>
          <cell r="BS10" t="str">
            <v>C</v>
          </cell>
          <cell r="BT10">
            <v>0</v>
          </cell>
          <cell r="BU10" t="str">
            <v>DS</v>
          </cell>
          <cell r="BV10" t="str">
            <v/>
          </cell>
          <cell r="BW10">
            <v>1</v>
          </cell>
          <cell r="BX10">
            <v>15</v>
          </cell>
          <cell r="BY10" t="str">
            <v xml:space="preserve"> </v>
          </cell>
          <cell r="BZ10">
            <v>1</v>
          </cell>
          <cell r="CA10">
            <v>14</v>
          </cell>
          <cell r="CB10">
            <v>1.077</v>
          </cell>
          <cell r="CC10">
            <v>3.305719648093842</v>
          </cell>
          <cell r="CD10">
            <v>45</v>
          </cell>
          <cell r="CE10">
            <v>32</v>
          </cell>
          <cell r="CF10">
            <v>17</v>
          </cell>
          <cell r="CG10">
            <v>28</v>
          </cell>
          <cell r="CH10">
            <v>15</v>
          </cell>
          <cell r="CI10">
            <v>0.9</v>
          </cell>
          <cell r="CJ10">
            <v>3.0000000000000005E-3</v>
          </cell>
          <cell r="CK10">
            <v>10</v>
          </cell>
          <cell r="CL10">
            <v>17</v>
          </cell>
          <cell r="CM10">
            <v>0.21359461538461538</v>
          </cell>
          <cell r="CN10">
            <v>0.21359461538461538</v>
          </cell>
          <cell r="CO10">
            <v>0</v>
          </cell>
          <cell r="CP10">
            <v>0</v>
          </cell>
          <cell r="CQ10">
            <v>3.5193142634784573</v>
          </cell>
          <cell r="CR10">
            <v>0</v>
          </cell>
          <cell r="CS10">
            <v>1.2</v>
          </cell>
          <cell r="CT10">
            <v>0.99999999999999978</v>
          </cell>
          <cell r="CU10">
            <v>0.39999999999999991</v>
          </cell>
          <cell r="CV10">
            <v>15</v>
          </cell>
          <cell r="CW10">
            <v>15</v>
          </cell>
          <cell r="CX10" t="str">
            <v xml:space="preserve"> </v>
          </cell>
          <cell r="CY10">
            <v>1.5</v>
          </cell>
          <cell r="CZ10">
            <v>1.5</v>
          </cell>
          <cell r="DA10">
            <v>1</v>
          </cell>
          <cell r="DB10">
            <v>600</v>
          </cell>
          <cell r="DC10">
            <v>282</v>
          </cell>
          <cell r="DD10">
            <v>156</v>
          </cell>
          <cell r="DE10">
            <v>45</v>
          </cell>
          <cell r="DF10">
            <v>69</v>
          </cell>
          <cell r="DG10">
            <v>12</v>
          </cell>
          <cell r="DH10">
            <v>6</v>
          </cell>
          <cell r="DI10">
            <v>30</v>
          </cell>
        </row>
        <row r="11">
          <cell r="A11" t="str">
            <v>RS 026</v>
          </cell>
          <cell r="B11">
            <v>26</v>
          </cell>
          <cell r="C11" t="str">
            <v>C</v>
          </cell>
          <cell r="D11" t="str">
            <v>T</v>
          </cell>
          <cell r="E11" t="str">
            <v>Kasungu Boma - Bua River</v>
          </cell>
          <cell r="F11" t="str">
            <v>M01</v>
          </cell>
          <cell r="G11">
            <v>9</v>
          </cell>
          <cell r="H11">
            <v>31.6</v>
          </cell>
          <cell r="I11" t="str">
            <v>F</v>
          </cell>
          <cell r="J11" t="str">
            <v>KASUNGU</v>
          </cell>
          <cell r="K11">
            <v>5</v>
          </cell>
          <cell r="L11">
            <v>0</v>
          </cell>
          <cell r="W11">
            <v>80</v>
          </cell>
          <cell r="X11" t="str">
            <v>DS</v>
          </cell>
          <cell r="Y11">
            <v>150</v>
          </cell>
          <cell r="Z11" t="str">
            <v>GR</v>
          </cell>
          <cell r="AA11">
            <v>100</v>
          </cell>
          <cell r="AB11" t="str">
            <v>GR</v>
          </cell>
          <cell r="AC11">
            <v>14</v>
          </cell>
          <cell r="AD11" t="str">
            <v>VR</v>
          </cell>
          <cell r="AE11">
            <v>0</v>
          </cell>
          <cell r="AF11">
            <v>0</v>
          </cell>
          <cell r="AG11">
            <v>0</v>
          </cell>
          <cell r="AH11">
            <v>0</v>
          </cell>
          <cell r="AI11">
            <v>0</v>
          </cell>
          <cell r="AJ11">
            <v>0</v>
          </cell>
          <cell r="AK11">
            <v>0</v>
          </cell>
          <cell r="AL11">
            <v>0</v>
          </cell>
          <cell r="AM11">
            <v>1</v>
          </cell>
          <cell r="AN11" t="str">
            <v>never resealed</v>
          </cell>
          <cell r="BO11" t="str">
            <v>RS 026</v>
          </cell>
          <cell r="BP11">
            <v>31.6</v>
          </cell>
          <cell r="BQ11">
            <v>6</v>
          </cell>
          <cell r="BR11" t="str">
            <v>F</v>
          </cell>
          <cell r="BS11" t="str">
            <v>C</v>
          </cell>
          <cell r="BT11">
            <v>0</v>
          </cell>
          <cell r="BU11" t="str">
            <v>DS</v>
          </cell>
          <cell r="BV11" t="str">
            <v/>
          </cell>
          <cell r="BW11">
            <v>1</v>
          </cell>
          <cell r="BX11">
            <v>15</v>
          </cell>
          <cell r="BY11" t="str">
            <v xml:space="preserve"> </v>
          </cell>
          <cell r="BZ11">
            <v>1</v>
          </cell>
          <cell r="CA11">
            <v>14</v>
          </cell>
          <cell r="CB11">
            <v>1.077</v>
          </cell>
          <cell r="CC11">
            <v>4.4826839518657096</v>
          </cell>
          <cell r="CD11">
            <v>57</v>
          </cell>
          <cell r="CE11">
            <v>26</v>
          </cell>
          <cell r="CF11">
            <v>11</v>
          </cell>
          <cell r="CG11">
            <v>46</v>
          </cell>
          <cell r="CH11">
            <v>15</v>
          </cell>
          <cell r="CI11">
            <v>7.9</v>
          </cell>
          <cell r="CJ11">
            <v>2.6333333333333337E-2</v>
          </cell>
          <cell r="CK11">
            <v>10</v>
          </cell>
          <cell r="CL11">
            <v>11</v>
          </cell>
          <cell r="CM11">
            <v>0.18271512820512822</v>
          </cell>
          <cell r="CN11">
            <v>0.18271512820512822</v>
          </cell>
          <cell r="CO11">
            <v>0</v>
          </cell>
          <cell r="CP11">
            <v>0</v>
          </cell>
          <cell r="CQ11">
            <v>4.6653990800708378</v>
          </cell>
          <cell r="CR11">
            <v>0</v>
          </cell>
          <cell r="CS11">
            <v>2.5</v>
          </cell>
          <cell r="CT11">
            <v>10</v>
          </cell>
          <cell r="CU11">
            <v>4</v>
          </cell>
          <cell r="CV11">
            <v>18</v>
          </cell>
          <cell r="CW11">
            <v>18</v>
          </cell>
          <cell r="CX11" t="str">
            <v xml:space="preserve"> </v>
          </cell>
          <cell r="CY11">
            <v>2.1</v>
          </cell>
          <cell r="CZ11">
            <v>1.5</v>
          </cell>
          <cell r="DA11">
            <v>1</v>
          </cell>
          <cell r="DB11">
            <v>600</v>
          </cell>
          <cell r="DC11">
            <v>282</v>
          </cell>
          <cell r="DD11">
            <v>156</v>
          </cell>
          <cell r="DE11">
            <v>45</v>
          </cell>
          <cell r="DF11">
            <v>69</v>
          </cell>
          <cell r="DG11">
            <v>12</v>
          </cell>
          <cell r="DH11">
            <v>6</v>
          </cell>
          <cell r="DI11">
            <v>30</v>
          </cell>
        </row>
        <row r="12">
          <cell r="A12" t="str">
            <v>RS 011</v>
          </cell>
          <cell r="B12">
            <v>11</v>
          </cell>
          <cell r="C12" t="str">
            <v>C</v>
          </cell>
          <cell r="D12" t="str">
            <v>T</v>
          </cell>
          <cell r="E12" t="str">
            <v>Bua river - Madisi</v>
          </cell>
          <cell r="F12" t="str">
            <v>M01</v>
          </cell>
          <cell r="G12">
            <v>10</v>
          </cell>
          <cell r="H12">
            <v>17.100000000000001</v>
          </cell>
          <cell r="I12" t="str">
            <v>F</v>
          </cell>
          <cell r="J12" t="str">
            <v>DOWA</v>
          </cell>
          <cell r="K12">
            <v>5</v>
          </cell>
          <cell r="L12">
            <v>0</v>
          </cell>
          <cell r="W12">
            <v>80</v>
          </cell>
          <cell r="X12" t="str">
            <v>DS</v>
          </cell>
          <cell r="Y12">
            <v>150</v>
          </cell>
          <cell r="Z12" t="str">
            <v>GR</v>
          </cell>
          <cell r="AA12">
            <v>100</v>
          </cell>
          <cell r="AB12" t="str">
            <v>GR</v>
          </cell>
          <cell r="AC12">
            <v>14</v>
          </cell>
          <cell r="AD12" t="str">
            <v>VR</v>
          </cell>
          <cell r="AE12">
            <v>87</v>
          </cell>
          <cell r="AF12" t="str">
            <v>RC</v>
          </cell>
          <cell r="AG12" t="str">
            <v>ST</v>
          </cell>
          <cell r="AH12">
            <v>15</v>
          </cell>
          <cell r="AI12">
            <v>0</v>
          </cell>
          <cell r="AJ12">
            <v>0</v>
          </cell>
          <cell r="AK12">
            <v>0</v>
          </cell>
          <cell r="AL12">
            <v>0</v>
          </cell>
          <cell r="AM12">
            <v>1</v>
          </cell>
          <cell r="AN12" t="str">
            <v>5km reseal</v>
          </cell>
          <cell r="BO12" t="str">
            <v>RS 011</v>
          </cell>
          <cell r="BP12">
            <v>17.100000000000001</v>
          </cell>
          <cell r="BQ12">
            <v>6.7</v>
          </cell>
          <cell r="BR12" t="str">
            <v>F</v>
          </cell>
          <cell r="BS12" t="str">
            <v>C</v>
          </cell>
          <cell r="BT12">
            <v>0</v>
          </cell>
          <cell r="BU12" t="str">
            <v>ST</v>
          </cell>
          <cell r="BV12" t="str">
            <v/>
          </cell>
          <cell r="BW12">
            <v>1</v>
          </cell>
          <cell r="BX12">
            <v>10</v>
          </cell>
          <cell r="BY12" t="str">
            <v xml:space="preserve"> </v>
          </cell>
          <cell r="BZ12">
            <v>1</v>
          </cell>
          <cell r="CA12">
            <v>14</v>
          </cell>
          <cell r="CB12">
            <v>1.254</v>
          </cell>
          <cell r="CC12">
            <v>4.8099999999999996</v>
          </cell>
          <cell r="CD12">
            <v>64</v>
          </cell>
          <cell r="CE12">
            <v>41</v>
          </cell>
          <cell r="CF12">
            <v>26</v>
          </cell>
          <cell r="CG12">
            <v>38</v>
          </cell>
          <cell r="CH12">
            <v>15</v>
          </cell>
          <cell r="CI12">
            <v>13.6</v>
          </cell>
          <cell r="CJ12">
            <v>4.0597014925373133E-2</v>
          </cell>
          <cell r="CK12">
            <v>10</v>
          </cell>
          <cell r="CL12">
            <v>26</v>
          </cell>
          <cell r="CM12">
            <v>0.2873331802525832</v>
          </cell>
          <cell r="CN12">
            <v>0.2873331802525832</v>
          </cell>
          <cell r="CO12">
            <v>0</v>
          </cell>
          <cell r="CP12">
            <v>0</v>
          </cell>
          <cell r="CQ12">
            <v>5.0973331802525825</v>
          </cell>
          <cell r="CR12">
            <v>0</v>
          </cell>
          <cell r="CS12">
            <v>2.5</v>
          </cell>
          <cell r="CT12">
            <v>10</v>
          </cell>
          <cell r="CU12">
            <v>4</v>
          </cell>
          <cell r="CV12">
            <v>11</v>
          </cell>
          <cell r="CW12">
            <v>11</v>
          </cell>
          <cell r="CX12" t="str">
            <v xml:space="preserve"> </v>
          </cell>
          <cell r="CY12">
            <v>2</v>
          </cell>
          <cell r="CZ12">
            <v>2</v>
          </cell>
          <cell r="DA12">
            <v>1</v>
          </cell>
          <cell r="DB12">
            <v>600</v>
          </cell>
          <cell r="DC12">
            <v>282</v>
          </cell>
          <cell r="DD12">
            <v>156</v>
          </cell>
          <cell r="DE12">
            <v>45</v>
          </cell>
          <cell r="DF12">
            <v>69</v>
          </cell>
          <cell r="DG12">
            <v>12</v>
          </cell>
          <cell r="DH12">
            <v>6</v>
          </cell>
          <cell r="DI12">
            <v>30</v>
          </cell>
        </row>
        <row r="13">
          <cell r="A13" t="str">
            <v>RS 014</v>
          </cell>
          <cell r="B13">
            <v>14</v>
          </cell>
          <cell r="C13" t="str">
            <v>C</v>
          </cell>
          <cell r="D13" t="str">
            <v>T</v>
          </cell>
          <cell r="E13" t="str">
            <v>Madisi - Mponela</v>
          </cell>
          <cell r="F13" t="str">
            <v>M01</v>
          </cell>
          <cell r="G13">
            <v>11</v>
          </cell>
          <cell r="H13">
            <v>21</v>
          </cell>
          <cell r="I13" t="str">
            <v>F</v>
          </cell>
          <cell r="J13" t="str">
            <v>DOWA</v>
          </cell>
          <cell r="K13">
            <v>5</v>
          </cell>
          <cell r="L13">
            <v>0</v>
          </cell>
          <cell r="W13">
            <v>80</v>
          </cell>
          <cell r="X13" t="str">
            <v>DS</v>
          </cell>
          <cell r="Y13">
            <v>150</v>
          </cell>
          <cell r="Z13" t="str">
            <v>GR</v>
          </cell>
          <cell r="AA13">
            <v>100</v>
          </cell>
          <cell r="AB13" t="str">
            <v>GR</v>
          </cell>
          <cell r="AC13">
            <v>14</v>
          </cell>
          <cell r="AD13" t="str">
            <v>VR</v>
          </cell>
          <cell r="AE13">
            <v>87</v>
          </cell>
          <cell r="AF13" t="str">
            <v>RC</v>
          </cell>
          <cell r="AG13" t="str">
            <v>ST</v>
          </cell>
          <cell r="AH13">
            <v>15</v>
          </cell>
          <cell r="AI13">
            <v>0</v>
          </cell>
          <cell r="AJ13">
            <v>0</v>
          </cell>
          <cell r="AK13">
            <v>0</v>
          </cell>
          <cell r="AL13">
            <v>0</v>
          </cell>
          <cell r="AM13">
            <v>1</v>
          </cell>
          <cell r="AN13" t="str">
            <v>5km reseal</v>
          </cell>
          <cell r="BO13" t="str">
            <v>RS 014</v>
          </cell>
          <cell r="BP13">
            <v>21</v>
          </cell>
          <cell r="BQ13">
            <v>6.7</v>
          </cell>
          <cell r="BR13" t="str">
            <v>F</v>
          </cell>
          <cell r="BS13" t="str">
            <v>C</v>
          </cell>
          <cell r="BT13">
            <v>0</v>
          </cell>
          <cell r="BU13" t="str">
            <v>ST</v>
          </cell>
          <cell r="BV13" t="str">
            <v/>
          </cell>
          <cell r="BW13">
            <v>1</v>
          </cell>
          <cell r="BX13">
            <v>10</v>
          </cell>
          <cell r="BY13" t="str">
            <v xml:space="preserve"> </v>
          </cell>
          <cell r="BZ13">
            <v>1</v>
          </cell>
          <cell r="CA13">
            <v>14</v>
          </cell>
          <cell r="CB13">
            <v>1.254</v>
          </cell>
          <cell r="CC13">
            <v>6.474208051186352</v>
          </cell>
          <cell r="CD13">
            <v>32.5</v>
          </cell>
          <cell r="CE13">
            <v>13</v>
          </cell>
          <cell r="CF13">
            <v>0</v>
          </cell>
          <cell r="CG13">
            <v>32.5</v>
          </cell>
          <cell r="CH13">
            <v>13</v>
          </cell>
          <cell r="CI13">
            <v>5.9</v>
          </cell>
          <cell r="CJ13">
            <v>1.7611940298507465E-2</v>
          </cell>
          <cell r="CK13">
            <v>1.7611940298507465E-2</v>
          </cell>
          <cell r="CL13">
            <v>0</v>
          </cell>
          <cell r="CM13">
            <v>6.8280137772675099E-3</v>
          </cell>
          <cell r="CN13">
            <v>6.8280137772675099E-3</v>
          </cell>
          <cell r="CO13">
            <v>0</v>
          </cell>
          <cell r="CP13">
            <v>0</v>
          </cell>
          <cell r="CQ13">
            <v>6.4810360649636198</v>
          </cell>
          <cell r="CR13">
            <v>0</v>
          </cell>
          <cell r="CS13">
            <v>1.5</v>
          </cell>
          <cell r="CT13">
            <v>2.5</v>
          </cell>
          <cell r="CU13">
            <v>1</v>
          </cell>
          <cell r="CV13">
            <v>11</v>
          </cell>
          <cell r="CW13">
            <v>11</v>
          </cell>
          <cell r="CX13" t="str">
            <v xml:space="preserve"> </v>
          </cell>
          <cell r="CY13">
            <v>2</v>
          </cell>
          <cell r="CZ13">
            <v>1.8</v>
          </cell>
          <cell r="DA13">
            <v>1</v>
          </cell>
          <cell r="DB13">
            <v>600</v>
          </cell>
          <cell r="DC13">
            <v>282</v>
          </cell>
          <cell r="DD13">
            <v>156</v>
          </cell>
          <cell r="DE13">
            <v>45</v>
          </cell>
          <cell r="DF13">
            <v>69</v>
          </cell>
          <cell r="DG13">
            <v>12</v>
          </cell>
          <cell r="DH13">
            <v>6</v>
          </cell>
          <cell r="DI13">
            <v>30</v>
          </cell>
        </row>
        <row r="14">
          <cell r="A14" t="str">
            <v>RS 017</v>
          </cell>
          <cell r="B14">
            <v>17</v>
          </cell>
          <cell r="C14" t="str">
            <v>C</v>
          </cell>
          <cell r="D14" t="str">
            <v>T</v>
          </cell>
          <cell r="E14" t="str">
            <v>Mponela - Senga</v>
          </cell>
          <cell r="F14" t="str">
            <v>M01</v>
          </cell>
          <cell r="G14">
            <v>12</v>
          </cell>
          <cell r="H14">
            <v>17.2</v>
          </cell>
          <cell r="I14" t="str">
            <v>R</v>
          </cell>
          <cell r="J14" t="str">
            <v>DOWA</v>
          </cell>
          <cell r="K14" t="str">
            <v>5,6</v>
          </cell>
          <cell r="L14">
            <v>0</v>
          </cell>
          <cell r="W14">
            <v>80</v>
          </cell>
          <cell r="X14" t="str">
            <v>DS</v>
          </cell>
          <cell r="Y14">
            <v>100</v>
          </cell>
          <cell r="Z14" t="str">
            <v>GR</v>
          </cell>
          <cell r="AA14">
            <v>150</v>
          </cell>
          <cell r="AB14" t="str">
            <v>GR</v>
          </cell>
          <cell r="AC14">
            <v>14</v>
          </cell>
          <cell r="AD14" t="str">
            <v>VR</v>
          </cell>
          <cell r="AE14">
            <v>0</v>
          </cell>
          <cell r="AF14">
            <v>0</v>
          </cell>
          <cell r="AG14">
            <v>0</v>
          </cell>
          <cell r="AH14">
            <v>0</v>
          </cell>
          <cell r="AI14">
            <v>0</v>
          </cell>
          <cell r="AJ14">
            <v>0</v>
          </cell>
          <cell r="AK14">
            <v>0</v>
          </cell>
          <cell r="AL14">
            <v>0</v>
          </cell>
          <cell r="AM14">
            <v>1</v>
          </cell>
          <cell r="AN14" t="str">
            <v>never resealed</v>
          </cell>
          <cell r="BO14" t="str">
            <v>RS 017</v>
          </cell>
          <cell r="BP14">
            <v>17.2</v>
          </cell>
          <cell r="BQ14">
            <v>6</v>
          </cell>
          <cell r="BR14" t="str">
            <v>R</v>
          </cell>
          <cell r="BS14" t="str">
            <v>C</v>
          </cell>
          <cell r="BT14">
            <v>0</v>
          </cell>
          <cell r="BU14" t="str">
            <v>DS</v>
          </cell>
          <cell r="BV14" t="str">
            <v/>
          </cell>
          <cell r="BW14">
            <v>1</v>
          </cell>
          <cell r="BX14">
            <v>15</v>
          </cell>
          <cell r="BY14" t="str">
            <v xml:space="preserve"> </v>
          </cell>
          <cell r="BZ14">
            <v>1</v>
          </cell>
          <cell r="CA14">
            <v>14</v>
          </cell>
          <cell r="CB14">
            <v>1.5270000000000001</v>
          </cell>
          <cell r="CC14">
            <v>3.8169610948191601</v>
          </cell>
          <cell r="CD14">
            <v>43</v>
          </cell>
          <cell r="CE14">
            <v>30</v>
          </cell>
          <cell r="CF14">
            <v>15</v>
          </cell>
          <cell r="CG14">
            <v>28</v>
          </cell>
          <cell r="CH14">
            <v>15</v>
          </cell>
          <cell r="CI14">
            <v>10.4</v>
          </cell>
          <cell r="CJ14">
            <v>3.4666666666666665E-2</v>
          </cell>
          <cell r="CK14">
            <v>10</v>
          </cell>
          <cell r="CL14">
            <v>15</v>
          </cell>
          <cell r="CM14">
            <v>0.21232410256410256</v>
          </cell>
          <cell r="CN14">
            <v>0.21232410256410256</v>
          </cell>
          <cell r="CO14">
            <v>0</v>
          </cell>
          <cell r="CP14">
            <v>0</v>
          </cell>
          <cell r="CQ14">
            <v>4.0292851973832624</v>
          </cell>
          <cell r="CR14">
            <v>0</v>
          </cell>
          <cell r="CS14">
            <v>1.5</v>
          </cell>
          <cell r="CT14">
            <v>2.5</v>
          </cell>
          <cell r="CU14">
            <v>1</v>
          </cell>
          <cell r="CV14">
            <v>18</v>
          </cell>
          <cell r="CW14">
            <v>18</v>
          </cell>
          <cell r="CX14" t="str">
            <v xml:space="preserve"> </v>
          </cell>
          <cell r="CY14">
            <v>2.5</v>
          </cell>
          <cell r="CZ14">
            <v>2</v>
          </cell>
          <cell r="DA14">
            <v>1</v>
          </cell>
          <cell r="DB14">
            <v>400</v>
          </cell>
          <cell r="DC14">
            <v>188</v>
          </cell>
          <cell r="DD14">
            <v>104</v>
          </cell>
          <cell r="DE14">
            <v>30</v>
          </cell>
          <cell r="DF14">
            <v>46</v>
          </cell>
          <cell r="DG14">
            <v>8</v>
          </cell>
          <cell r="DH14">
            <v>4</v>
          </cell>
          <cell r="DI14">
            <v>20</v>
          </cell>
        </row>
        <row r="15">
          <cell r="A15" t="str">
            <v>RS 013</v>
          </cell>
          <cell r="B15">
            <v>13</v>
          </cell>
          <cell r="C15" t="str">
            <v>C</v>
          </cell>
          <cell r="D15" t="str">
            <v>T</v>
          </cell>
          <cell r="E15" t="str">
            <v>Senga - Othambwe</v>
          </cell>
          <cell r="F15" t="str">
            <v>M01</v>
          </cell>
          <cell r="G15">
            <v>13</v>
          </cell>
          <cell r="H15">
            <v>9.5</v>
          </cell>
          <cell r="I15" t="str">
            <v>F</v>
          </cell>
          <cell r="J15" t="str">
            <v>LILONGWE</v>
          </cell>
          <cell r="K15">
            <v>6</v>
          </cell>
          <cell r="L15">
            <v>0</v>
          </cell>
          <cell r="W15">
            <v>80</v>
          </cell>
          <cell r="X15" t="str">
            <v>DS</v>
          </cell>
          <cell r="Y15">
            <v>150</v>
          </cell>
          <cell r="Z15" t="str">
            <v>GR</v>
          </cell>
          <cell r="AA15">
            <v>100</v>
          </cell>
          <cell r="AB15" t="str">
            <v>GR</v>
          </cell>
          <cell r="AC15">
            <v>14</v>
          </cell>
          <cell r="AD15" t="str">
            <v>VR</v>
          </cell>
          <cell r="AE15">
            <v>87</v>
          </cell>
          <cell r="AF15" t="str">
            <v>RC</v>
          </cell>
          <cell r="AG15" t="str">
            <v>ST</v>
          </cell>
          <cell r="AH15">
            <v>15</v>
          </cell>
          <cell r="AI15">
            <v>0</v>
          </cell>
          <cell r="AJ15">
            <v>0</v>
          </cell>
          <cell r="AK15">
            <v>0</v>
          </cell>
          <cell r="AL15">
            <v>0</v>
          </cell>
          <cell r="AM15">
            <v>1</v>
          </cell>
          <cell r="AN15">
            <v>0</v>
          </cell>
          <cell r="BO15" t="str">
            <v>RS 013</v>
          </cell>
          <cell r="BP15">
            <v>9.5</v>
          </cell>
          <cell r="BQ15">
            <v>6</v>
          </cell>
          <cell r="BR15" t="str">
            <v>F</v>
          </cell>
          <cell r="BS15" t="str">
            <v>C</v>
          </cell>
          <cell r="BT15">
            <v>0</v>
          </cell>
          <cell r="BU15" t="str">
            <v>ST</v>
          </cell>
          <cell r="BV15" t="str">
            <v/>
          </cell>
          <cell r="BW15">
            <v>1</v>
          </cell>
          <cell r="BX15">
            <v>10</v>
          </cell>
          <cell r="BY15" t="str">
            <v xml:space="preserve"> </v>
          </cell>
          <cell r="BZ15">
            <v>1</v>
          </cell>
          <cell r="CA15">
            <v>14</v>
          </cell>
          <cell r="CB15">
            <v>1.254</v>
          </cell>
          <cell r="CC15">
            <v>4.34</v>
          </cell>
          <cell r="CD15">
            <v>75</v>
          </cell>
          <cell r="CE15">
            <v>45</v>
          </cell>
          <cell r="CF15">
            <v>30</v>
          </cell>
          <cell r="CG15">
            <v>45</v>
          </cell>
          <cell r="CH15">
            <v>15</v>
          </cell>
          <cell r="CI15">
            <v>6.2</v>
          </cell>
          <cell r="CJ15">
            <v>2.066666666666667E-2</v>
          </cell>
          <cell r="CK15">
            <v>10</v>
          </cell>
          <cell r="CL15">
            <v>30</v>
          </cell>
          <cell r="CM15">
            <v>0.30626717948717946</v>
          </cell>
          <cell r="CN15">
            <v>0.30626717948717946</v>
          </cell>
          <cell r="CO15">
            <v>0</v>
          </cell>
          <cell r="CP15">
            <v>0</v>
          </cell>
          <cell r="CQ15">
            <v>4.6462671794871797</v>
          </cell>
          <cell r="CR15">
            <v>0</v>
          </cell>
          <cell r="CS15">
            <v>1</v>
          </cell>
          <cell r="CT15">
            <v>0</v>
          </cell>
          <cell r="CU15">
            <v>0</v>
          </cell>
          <cell r="CV15">
            <v>11</v>
          </cell>
          <cell r="CW15">
            <v>11</v>
          </cell>
          <cell r="CX15" t="str">
            <v xml:space="preserve"> </v>
          </cell>
          <cell r="CY15">
            <v>2</v>
          </cell>
          <cell r="CZ15">
            <v>1.8</v>
          </cell>
          <cell r="DA15">
            <v>1</v>
          </cell>
          <cell r="DB15">
            <v>400</v>
          </cell>
          <cell r="DC15">
            <v>188</v>
          </cell>
          <cell r="DD15">
            <v>104</v>
          </cell>
          <cell r="DE15">
            <v>30</v>
          </cell>
          <cell r="DF15">
            <v>46</v>
          </cell>
          <cell r="DG15">
            <v>8</v>
          </cell>
          <cell r="DH15">
            <v>4</v>
          </cell>
          <cell r="DI15">
            <v>20</v>
          </cell>
        </row>
        <row r="16">
          <cell r="A16" t="str">
            <v>RS 024</v>
          </cell>
          <cell r="B16">
            <v>24</v>
          </cell>
          <cell r="C16" t="str">
            <v>C</v>
          </cell>
          <cell r="D16" t="str">
            <v>T</v>
          </cell>
          <cell r="E16" t="str">
            <v>Othambwe - Lumbadzi River Bridge</v>
          </cell>
          <cell r="F16" t="str">
            <v>M01</v>
          </cell>
          <cell r="G16">
            <v>14</v>
          </cell>
          <cell r="H16">
            <v>5.7</v>
          </cell>
          <cell r="I16" t="str">
            <v>F</v>
          </cell>
          <cell r="J16" t="str">
            <v>LILONGWE</v>
          </cell>
          <cell r="K16">
            <v>6</v>
          </cell>
          <cell r="L16">
            <v>0</v>
          </cell>
          <cell r="W16">
            <v>80</v>
          </cell>
          <cell r="X16" t="str">
            <v>DS</v>
          </cell>
          <cell r="Y16">
            <v>150</v>
          </cell>
          <cell r="Z16" t="str">
            <v>GR</v>
          </cell>
          <cell r="AA16">
            <v>100</v>
          </cell>
          <cell r="AB16" t="str">
            <v>GR</v>
          </cell>
          <cell r="AC16">
            <v>14</v>
          </cell>
          <cell r="AD16" t="str">
            <v>VR</v>
          </cell>
          <cell r="AE16">
            <v>87</v>
          </cell>
          <cell r="AF16" t="str">
            <v>RC</v>
          </cell>
          <cell r="AG16" t="str">
            <v>ST</v>
          </cell>
          <cell r="AH16">
            <v>15</v>
          </cell>
          <cell r="AI16">
            <v>0</v>
          </cell>
          <cell r="AJ16">
            <v>0</v>
          </cell>
          <cell r="AK16">
            <v>0</v>
          </cell>
          <cell r="AL16">
            <v>0</v>
          </cell>
          <cell r="AM16">
            <v>1</v>
          </cell>
          <cell r="AN16">
            <v>0</v>
          </cell>
          <cell r="BO16" t="str">
            <v>RS 024</v>
          </cell>
          <cell r="BP16">
            <v>5.7</v>
          </cell>
          <cell r="BQ16">
            <v>6</v>
          </cell>
          <cell r="BR16" t="str">
            <v>F</v>
          </cell>
          <cell r="BS16" t="str">
            <v>C</v>
          </cell>
          <cell r="BT16">
            <v>0</v>
          </cell>
          <cell r="BU16" t="str">
            <v>ST</v>
          </cell>
          <cell r="BV16" t="str">
            <v/>
          </cell>
          <cell r="BW16">
            <v>1</v>
          </cell>
          <cell r="BX16">
            <v>10</v>
          </cell>
          <cell r="BY16" t="str">
            <v xml:space="preserve"> </v>
          </cell>
          <cell r="BZ16">
            <v>1</v>
          </cell>
          <cell r="CA16">
            <v>14</v>
          </cell>
          <cell r="CB16">
            <v>1.254</v>
          </cell>
          <cell r="CC16">
            <v>4</v>
          </cell>
          <cell r="CD16">
            <v>75</v>
          </cell>
          <cell r="CE16">
            <v>45</v>
          </cell>
          <cell r="CF16">
            <v>30</v>
          </cell>
          <cell r="CG16">
            <v>45</v>
          </cell>
          <cell r="CH16">
            <v>15</v>
          </cell>
          <cell r="CI16">
            <v>6.2</v>
          </cell>
          <cell r="CJ16">
            <v>2.066666666666667E-2</v>
          </cell>
          <cell r="CK16">
            <v>10</v>
          </cell>
          <cell r="CL16">
            <v>30</v>
          </cell>
          <cell r="CM16">
            <v>0.30626717948717946</v>
          </cell>
          <cell r="CN16">
            <v>0.30626717948717946</v>
          </cell>
          <cell r="CO16">
            <v>0</v>
          </cell>
          <cell r="CP16">
            <v>0</v>
          </cell>
          <cell r="CQ16">
            <v>4.3062671794871799</v>
          </cell>
          <cell r="CR16">
            <v>0</v>
          </cell>
          <cell r="CS16">
            <v>1</v>
          </cell>
          <cell r="CT16">
            <v>0</v>
          </cell>
          <cell r="CU16">
            <v>0</v>
          </cell>
          <cell r="CV16">
            <v>11</v>
          </cell>
          <cell r="CW16">
            <v>11</v>
          </cell>
          <cell r="CX16" t="str">
            <v xml:space="preserve"> </v>
          </cell>
          <cell r="CY16">
            <v>2</v>
          </cell>
          <cell r="CZ16">
            <v>1.8</v>
          </cell>
          <cell r="DA16">
            <v>1</v>
          </cell>
          <cell r="DB16">
            <v>500</v>
          </cell>
          <cell r="DC16">
            <v>235</v>
          </cell>
          <cell r="DD16">
            <v>130</v>
          </cell>
          <cell r="DE16">
            <v>38</v>
          </cell>
          <cell r="DF16">
            <v>58</v>
          </cell>
          <cell r="DG16">
            <v>10</v>
          </cell>
          <cell r="DH16">
            <v>5</v>
          </cell>
          <cell r="DI16">
            <v>25</v>
          </cell>
        </row>
        <row r="17">
          <cell r="A17" t="str">
            <v>RS 020</v>
          </cell>
          <cell r="B17">
            <v>20</v>
          </cell>
          <cell r="C17" t="str">
            <v>C</v>
          </cell>
          <cell r="D17" t="str">
            <v>T</v>
          </cell>
          <cell r="E17" t="str">
            <v>Lumbadzi River Bridge -  Chitsame</v>
          </cell>
          <cell r="F17" t="str">
            <v>M01</v>
          </cell>
          <cell r="G17">
            <v>15</v>
          </cell>
          <cell r="H17">
            <v>33</v>
          </cell>
          <cell r="I17" t="str">
            <v>F</v>
          </cell>
          <cell r="J17" t="str">
            <v>LILONGWE</v>
          </cell>
          <cell r="K17">
            <v>6</v>
          </cell>
          <cell r="L17">
            <v>0</v>
          </cell>
          <cell r="W17">
            <v>71</v>
          </cell>
          <cell r="X17" t="str">
            <v>DS</v>
          </cell>
          <cell r="Y17">
            <v>150</v>
          </cell>
          <cell r="Z17" t="str">
            <v>GR</v>
          </cell>
          <cell r="AA17">
            <v>100</v>
          </cell>
          <cell r="AB17" t="str">
            <v>CG</v>
          </cell>
          <cell r="AC17">
            <v>14</v>
          </cell>
          <cell r="AD17" t="str">
            <v>VR</v>
          </cell>
          <cell r="AE17">
            <v>87</v>
          </cell>
          <cell r="AF17" t="str">
            <v>AO</v>
          </cell>
          <cell r="AG17" t="str">
            <v>AC</v>
          </cell>
          <cell r="AH17">
            <v>40</v>
          </cell>
          <cell r="AI17">
            <v>0</v>
          </cell>
          <cell r="AJ17">
            <v>0</v>
          </cell>
          <cell r="AK17">
            <v>0</v>
          </cell>
          <cell r="AL17">
            <v>0</v>
          </cell>
          <cell r="AM17">
            <v>6</v>
          </cell>
          <cell r="AN17">
            <v>0</v>
          </cell>
          <cell r="BO17" t="str">
            <v>RS 020</v>
          </cell>
          <cell r="BP17">
            <v>33</v>
          </cell>
          <cell r="BQ17">
            <v>6.7</v>
          </cell>
          <cell r="BR17" t="str">
            <v>F</v>
          </cell>
          <cell r="BS17" t="str">
            <v>C</v>
          </cell>
          <cell r="BT17">
            <v>0</v>
          </cell>
          <cell r="BU17" t="str">
            <v>AC</v>
          </cell>
          <cell r="BV17" t="str">
            <v>DS</v>
          </cell>
          <cell r="BW17">
            <v>6</v>
          </cell>
          <cell r="BX17">
            <v>40</v>
          </cell>
          <cell r="BY17">
            <v>15</v>
          </cell>
          <cell r="BZ17">
            <v>1</v>
          </cell>
          <cell r="CA17">
            <v>14</v>
          </cell>
          <cell r="CB17">
            <v>1.629</v>
          </cell>
          <cell r="CC17">
            <v>2.0467220474540122</v>
          </cell>
          <cell r="CD17">
            <v>28</v>
          </cell>
          <cell r="CE17">
            <v>6</v>
          </cell>
          <cell r="CF17">
            <v>0</v>
          </cell>
          <cell r="CG17">
            <v>28</v>
          </cell>
          <cell r="CH17">
            <v>6</v>
          </cell>
          <cell r="CI17">
            <v>1</v>
          </cell>
          <cell r="CJ17">
            <v>2.9850746268656717E-3</v>
          </cell>
          <cell r="CK17">
            <v>2.9850746268656717E-3</v>
          </cell>
          <cell r="CL17">
            <v>0</v>
          </cell>
          <cell r="CM17">
            <v>1.1572904707233065E-3</v>
          </cell>
          <cell r="CN17">
            <v>1.1572904707233065E-3</v>
          </cell>
          <cell r="CO17">
            <v>0</v>
          </cell>
          <cell r="CP17">
            <v>0</v>
          </cell>
          <cell r="CQ17">
            <v>2.0478793379247353</v>
          </cell>
          <cell r="CR17">
            <v>0</v>
          </cell>
          <cell r="CS17">
            <v>1</v>
          </cell>
          <cell r="CT17">
            <v>0</v>
          </cell>
          <cell r="CU17">
            <v>0</v>
          </cell>
          <cell r="CV17">
            <v>11</v>
          </cell>
          <cell r="CW17">
            <v>27</v>
          </cell>
          <cell r="CX17">
            <v>54</v>
          </cell>
          <cell r="CY17">
            <v>1.5</v>
          </cell>
          <cell r="CZ17">
            <v>2</v>
          </cell>
          <cell r="DA17">
            <v>1.2</v>
          </cell>
          <cell r="DB17">
            <v>575</v>
          </cell>
          <cell r="DC17">
            <v>271</v>
          </cell>
          <cell r="DD17">
            <v>150</v>
          </cell>
          <cell r="DE17">
            <v>44</v>
          </cell>
          <cell r="DF17">
            <v>67</v>
          </cell>
          <cell r="DG17">
            <v>12</v>
          </cell>
          <cell r="DH17">
            <v>6</v>
          </cell>
          <cell r="DI17">
            <v>29</v>
          </cell>
        </row>
        <row r="18">
          <cell r="A18" t="str">
            <v>RS 028</v>
          </cell>
          <cell r="B18">
            <v>28</v>
          </cell>
          <cell r="C18" t="str">
            <v>C</v>
          </cell>
          <cell r="D18" t="str">
            <v>T</v>
          </cell>
          <cell r="E18" t="str">
            <v>Chitsime - Kamchere</v>
          </cell>
          <cell r="F18" t="str">
            <v>M01</v>
          </cell>
          <cell r="G18">
            <v>16</v>
          </cell>
          <cell r="H18">
            <v>8.8000000000000007</v>
          </cell>
          <cell r="I18" t="str">
            <v>F</v>
          </cell>
          <cell r="J18" t="str">
            <v>LILONGWE</v>
          </cell>
          <cell r="K18">
            <v>6</v>
          </cell>
          <cell r="L18">
            <v>0</v>
          </cell>
          <cell r="W18">
            <v>71</v>
          </cell>
          <cell r="X18" t="str">
            <v>AC</v>
          </cell>
          <cell r="Y18">
            <v>125</v>
          </cell>
          <cell r="Z18" t="str">
            <v>SB</v>
          </cell>
          <cell r="AA18">
            <v>100</v>
          </cell>
          <cell r="AB18" t="str">
            <v>GR</v>
          </cell>
          <cell r="AC18">
            <v>4</v>
          </cell>
          <cell r="AD18" t="str">
            <v>VR</v>
          </cell>
          <cell r="AE18">
            <v>87</v>
          </cell>
          <cell r="AF18" t="str">
            <v>AO</v>
          </cell>
          <cell r="AG18" t="str">
            <v>AC</v>
          </cell>
          <cell r="AH18">
            <v>40</v>
          </cell>
          <cell r="AI18">
            <v>0</v>
          </cell>
          <cell r="AJ18">
            <v>0</v>
          </cell>
          <cell r="AK18">
            <v>0</v>
          </cell>
          <cell r="AL18">
            <v>0</v>
          </cell>
          <cell r="AM18">
            <v>6</v>
          </cell>
          <cell r="AN18">
            <v>0</v>
          </cell>
          <cell r="BO18" t="str">
            <v>RS 028</v>
          </cell>
          <cell r="BP18">
            <v>8.8000000000000007</v>
          </cell>
          <cell r="BQ18">
            <v>6.7</v>
          </cell>
          <cell r="BR18" t="str">
            <v>F</v>
          </cell>
          <cell r="BS18" t="str">
            <v>C</v>
          </cell>
          <cell r="BT18">
            <v>0</v>
          </cell>
          <cell r="BU18" t="str">
            <v>AC</v>
          </cell>
          <cell r="BV18" t="str">
            <v>AC</v>
          </cell>
          <cell r="BW18">
            <v>6</v>
          </cell>
          <cell r="BX18">
            <v>40</v>
          </cell>
          <cell r="BY18">
            <v>40</v>
          </cell>
          <cell r="BZ18">
            <v>1</v>
          </cell>
          <cell r="CA18">
            <v>4</v>
          </cell>
          <cell r="CB18">
            <v>2.1040000000000001</v>
          </cell>
          <cell r="CC18">
            <v>2.8208711632453571</v>
          </cell>
          <cell r="CD18">
            <v>80</v>
          </cell>
          <cell r="CE18">
            <v>40</v>
          </cell>
          <cell r="CF18">
            <v>25</v>
          </cell>
          <cell r="CG18">
            <v>55</v>
          </cell>
          <cell r="CH18">
            <v>15</v>
          </cell>
          <cell r="CI18">
            <v>1.6</v>
          </cell>
          <cell r="CJ18">
            <v>4.7761194029850755E-3</v>
          </cell>
          <cell r="CK18">
            <v>10</v>
          </cell>
          <cell r="CL18">
            <v>25</v>
          </cell>
          <cell r="CM18">
            <v>0.26718851894374285</v>
          </cell>
          <cell r="CN18">
            <v>0.26718851894374285</v>
          </cell>
          <cell r="CO18">
            <v>0</v>
          </cell>
          <cell r="CP18">
            <v>0</v>
          </cell>
          <cell r="CQ18">
            <v>3.0880596821891002</v>
          </cell>
          <cell r="CR18">
            <v>0</v>
          </cell>
          <cell r="CS18">
            <v>1</v>
          </cell>
          <cell r="CT18">
            <v>0</v>
          </cell>
          <cell r="CU18">
            <v>0</v>
          </cell>
          <cell r="CV18">
            <v>11</v>
          </cell>
          <cell r="CW18">
            <v>27</v>
          </cell>
          <cell r="CX18">
            <v>54</v>
          </cell>
          <cell r="CY18">
            <v>1.5</v>
          </cell>
          <cell r="CZ18">
            <v>2</v>
          </cell>
          <cell r="DA18">
            <v>2</v>
          </cell>
          <cell r="DB18">
            <v>1000</v>
          </cell>
          <cell r="DC18">
            <v>470</v>
          </cell>
          <cell r="DD18">
            <v>260</v>
          </cell>
          <cell r="DE18">
            <v>75</v>
          </cell>
          <cell r="DF18">
            <v>115</v>
          </cell>
          <cell r="DG18">
            <v>20</v>
          </cell>
          <cell r="DH18">
            <v>10</v>
          </cell>
          <cell r="DI18">
            <v>50</v>
          </cell>
        </row>
        <row r="19">
          <cell r="A19" t="str">
            <v>RS 012</v>
          </cell>
          <cell r="B19">
            <v>12</v>
          </cell>
          <cell r="C19" t="str">
            <v>C</v>
          </cell>
          <cell r="D19" t="str">
            <v>T</v>
          </cell>
          <cell r="E19" t="str">
            <v>Kamchere - Kalumba T/Off</v>
          </cell>
          <cell r="F19" t="str">
            <v>M01</v>
          </cell>
          <cell r="G19">
            <v>17</v>
          </cell>
          <cell r="H19">
            <v>13.4</v>
          </cell>
          <cell r="I19" t="str">
            <v>F</v>
          </cell>
          <cell r="J19" t="str">
            <v>LILONGWE</v>
          </cell>
          <cell r="K19">
            <v>6</v>
          </cell>
          <cell r="L19">
            <v>0</v>
          </cell>
          <cell r="W19">
            <v>71</v>
          </cell>
          <cell r="X19" t="str">
            <v>DS</v>
          </cell>
          <cell r="Y19">
            <v>125</v>
          </cell>
          <cell r="Z19" t="str">
            <v>SB</v>
          </cell>
          <cell r="AA19">
            <v>100</v>
          </cell>
          <cell r="AB19" t="str">
            <v>GR</v>
          </cell>
          <cell r="AC19">
            <v>4</v>
          </cell>
          <cell r="AD19" t="str">
            <v>VR</v>
          </cell>
          <cell r="AE19">
            <v>81</v>
          </cell>
          <cell r="AF19" t="str">
            <v>AO</v>
          </cell>
          <cell r="AG19" t="str">
            <v>AC</v>
          </cell>
          <cell r="AH19">
            <v>40</v>
          </cell>
          <cell r="AI19">
            <v>87</v>
          </cell>
          <cell r="AJ19" t="str">
            <v>AO</v>
          </cell>
          <cell r="AK19" t="str">
            <v>AC</v>
          </cell>
          <cell r="AL19">
            <v>40</v>
          </cell>
          <cell r="AM19">
            <v>6</v>
          </cell>
          <cell r="AN19" t="str">
            <v>spot AO</v>
          </cell>
          <cell r="BO19" t="str">
            <v>RS 012</v>
          </cell>
          <cell r="BP19">
            <v>13.4</v>
          </cell>
          <cell r="BQ19">
            <v>6.7</v>
          </cell>
          <cell r="BR19" t="str">
            <v>F</v>
          </cell>
          <cell r="BS19" t="str">
            <v>C</v>
          </cell>
          <cell r="BT19">
            <v>0</v>
          </cell>
          <cell r="BU19" t="str">
            <v>AC</v>
          </cell>
          <cell r="BV19" t="str">
            <v>AO</v>
          </cell>
          <cell r="BW19">
            <v>6</v>
          </cell>
          <cell r="BX19">
            <v>40</v>
          </cell>
          <cell r="BY19">
            <v>40</v>
          </cell>
          <cell r="BZ19">
            <v>1</v>
          </cell>
          <cell r="CA19">
            <v>4</v>
          </cell>
          <cell r="CB19">
            <v>1.7290000000000001</v>
          </cell>
          <cell r="CC19">
            <v>2.7216531769305963</v>
          </cell>
          <cell r="CD19">
            <v>70</v>
          </cell>
          <cell r="CE19">
            <v>35</v>
          </cell>
          <cell r="CF19">
            <v>20</v>
          </cell>
          <cell r="CG19">
            <v>50</v>
          </cell>
          <cell r="CH19">
            <v>15</v>
          </cell>
          <cell r="CI19">
            <v>2</v>
          </cell>
          <cell r="CJ19">
            <v>5.9701492537313433E-3</v>
          </cell>
          <cell r="CK19">
            <v>10</v>
          </cell>
          <cell r="CL19">
            <v>20</v>
          </cell>
          <cell r="CM19">
            <v>0.23456257175660158</v>
          </cell>
          <cell r="CN19">
            <v>0.23456257175660158</v>
          </cell>
          <cell r="CO19">
            <v>0</v>
          </cell>
          <cell r="CP19">
            <v>0</v>
          </cell>
          <cell r="CQ19">
            <v>2.9562157486871978</v>
          </cell>
          <cell r="CR19">
            <v>0</v>
          </cell>
          <cell r="CS19">
            <v>1</v>
          </cell>
          <cell r="CT19">
            <v>0</v>
          </cell>
          <cell r="CU19">
            <v>0</v>
          </cell>
          <cell r="CV19">
            <v>11</v>
          </cell>
          <cell r="CW19">
            <v>27</v>
          </cell>
          <cell r="CX19">
            <v>54</v>
          </cell>
          <cell r="CY19">
            <v>1.5</v>
          </cell>
          <cell r="CZ19">
            <v>1.8</v>
          </cell>
          <cell r="DA19">
            <v>1.8</v>
          </cell>
          <cell r="DB19">
            <v>600</v>
          </cell>
          <cell r="DC19">
            <v>282</v>
          </cell>
          <cell r="DD19">
            <v>156</v>
          </cell>
          <cell r="DE19">
            <v>45</v>
          </cell>
          <cell r="DF19">
            <v>69</v>
          </cell>
          <cell r="DG19">
            <v>12</v>
          </cell>
          <cell r="DH19">
            <v>6</v>
          </cell>
          <cell r="DI19">
            <v>30</v>
          </cell>
        </row>
        <row r="20">
          <cell r="A20" t="str">
            <v>RS 037</v>
          </cell>
          <cell r="B20">
            <v>37</v>
          </cell>
          <cell r="C20" t="str">
            <v>C</v>
          </cell>
          <cell r="D20" t="str">
            <v>T</v>
          </cell>
          <cell r="E20" t="str">
            <v>Kalumba T/Off - Diamphwe River Bridge</v>
          </cell>
          <cell r="F20" t="str">
            <v>M01</v>
          </cell>
          <cell r="G20">
            <v>18</v>
          </cell>
          <cell r="H20">
            <v>18.7</v>
          </cell>
          <cell r="I20" t="str">
            <v>F</v>
          </cell>
          <cell r="J20" t="str">
            <v>LILONGWE</v>
          </cell>
          <cell r="K20">
            <v>6</v>
          </cell>
          <cell r="L20">
            <v>0</v>
          </cell>
          <cell r="W20">
            <v>71</v>
          </cell>
          <cell r="X20" t="str">
            <v>AC</v>
          </cell>
          <cell r="Y20">
            <v>125</v>
          </cell>
          <cell r="Z20" t="str">
            <v>SB</v>
          </cell>
          <cell r="AA20">
            <v>100</v>
          </cell>
          <cell r="AB20" t="str">
            <v>GR</v>
          </cell>
          <cell r="AC20">
            <v>4</v>
          </cell>
          <cell r="AD20" t="str">
            <v>VR</v>
          </cell>
          <cell r="AE20">
            <v>0</v>
          </cell>
          <cell r="AF20">
            <v>0</v>
          </cell>
          <cell r="AG20">
            <v>0</v>
          </cell>
          <cell r="AH20">
            <v>0</v>
          </cell>
          <cell r="AI20">
            <v>0</v>
          </cell>
          <cell r="AJ20">
            <v>0</v>
          </cell>
          <cell r="AK20">
            <v>0</v>
          </cell>
          <cell r="AL20">
            <v>0</v>
          </cell>
          <cell r="AM20">
            <v>2</v>
          </cell>
          <cell r="AN20" t="str">
            <v>spot AO</v>
          </cell>
          <cell r="BO20" t="str">
            <v>RS 037</v>
          </cell>
          <cell r="BP20">
            <v>18.7</v>
          </cell>
          <cell r="BQ20">
            <v>6.7</v>
          </cell>
          <cell r="BR20" t="str">
            <v>F</v>
          </cell>
          <cell r="BS20" t="str">
            <v>C</v>
          </cell>
          <cell r="BT20">
            <v>0</v>
          </cell>
          <cell r="BU20" t="str">
            <v>AC</v>
          </cell>
          <cell r="BV20" t="str">
            <v/>
          </cell>
          <cell r="BW20">
            <v>2</v>
          </cell>
          <cell r="BX20">
            <v>40</v>
          </cell>
          <cell r="BY20" t="str">
            <v xml:space="preserve"> </v>
          </cell>
          <cell r="BZ20">
            <v>1</v>
          </cell>
          <cell r="CA20">
            <v>4</v>
          </cell>
          <cell r="CB20">
            <v>1.552</v>
          </cell>
          <cell r="CC20">
            <v>3.3922299120234607</v>
          </cell>
          <cell r="CD20">
            <v>80</v>
          </cell>
          <cell r="CE20">
            <v>45</v>
          </cell>
          <cell r="CF20">
            <v>30</v>
          </cell>
          <cell r="CG20">
            <v>50</v>
          </cell>
          <cell r="CH20">
            <v>15</v>
          </cell>
          <cell r="CI20">
            <v>5</v>
          </cell>
          <cell r="CJ20">
            <v>1.4925373134328358E-2</v>
          </cell>
          <cell r="CK20">
            <v>10</v>
          </cell>
          <cell r="CL20">
            <v>30</v>
          </cell>
          <cell r="CM20">
            <v>0.30409873708381169</v>
          </cell>
          <cell r="CN20">
            <v>0.30409873708381169</v>
          </cell>
          <cell r="CO20">
            <v>0</v>
          </cell>
          <cell r="CP20">
            <v>0</v>
          </cell>
          <cell r="CQ20">
            <v>3.6963286491072722</v>
          </cell>
          <cell r="CR20">
            <v>0</v>
          </cell>
          <cell r="CS20">
            <v>1</v>
          </cell>
          <cell r="CT20">
            <v>0</v>
          </cell>
          <cell r="CU20">
            <v>0</v>
          </cell>
          <cell r="CV20">
            <v>27</v>
          </cell>
          <cell r="CW20">
            <v>27</v>
          </cell>
          <cell r="CX20" t="str">
            <v xml:space="preserve"> </v>
          </cell>
          <cell r="CY20">
            <v>2</v>
          </cell>
          <cell r="CZ20">
            <v>1.5</v>
          </cell>
          <cell r="DA20">
            <v>1.5</v>
          </cell>
          <cell r="DB20">
            <v>600</v>
          </cell>
          <cell r="DC20">
            <v>282</v>
          </cell>
          <cell r="DD20">
            <v>156</v>
          </cell>
          <cell r="DE20">
            <v>45</v>
          </cell>
          <cell r="DF20">
            <v>69</v>
          </cell>
          <cell r="DG20">
            <v>12</v>
          </cell>
          <cell r="DH20">
            <v>6</v>
          </cell>
          <cell r="DI20">
            <v>30</v>
          </cell>
        </row>
        <row r="21">
          <cell r="A21" t="str">
            <v>RS 025</v>
          </cell>
          <cell r="B21">
            <v>25</v>
          </cell>
          <cell r="C21" t="str">
            <v>C</v>
          </cell>
          <cell r="D21" t="str">
            <v>T</v>
          </cell>
          <cell r="E21" t="str">
            <v>Diamphwe River - Junction S126</v>
          </cell>
          <cell r="F21" t="str">
            <v>M01</v>
          </cell>
          <cell r="G21">
            <v>19</v>
          </cell>
          <cell r="H21">
            <v>5.4</v>
          </cell>
          <cell r="I21" t="str">
            <v>R</v>
          </cell>
          <cell r="J21" t="str">
            <v>DEDZA</v>
          </cell>
          <cell r="K21">
            <v>6</v>
          </cell>
          <cell r="L21">
            <v>0</v>
          </cell>
          <cell r="W21">
            <v>71</v>
          </cell>
          <cell r="X21" t="str">
            <v>DS</v>
          </cell>
          <cell r="Y21">
            <v>150</v>
          </cell>
          <cell r="Z21" t="str">
            <v>GR</v>
          </cell>
          <cell r="AA21">
            <v>100</v>
          </cell>
          <cell r="AB21" t="str">
            <v>GR</v>
          </cell>
          <cell r="AC21">
            <v>14</v>
          </cell>
          <cell r="AD21" t="str">
            <v>VR</v>
          </cell>
          <cell r="AE21">
            <v>0</v>
          </cell>
          <cell r="AF21">
            <v>0</v>
          </cell>
          <cell r="AG21">
            <v>0</v>
          </cell>
          <cell r="AH21">
            <v>0</v>
          </cell>
          <cell r="AI21">
            <v>0</v>
          </cell>
          <cell r="AJ21">
            <v>0</v>
          </cell>
          <cell r="AK21">
            <v>0</v>
          </cell>
          <cell r="AL21">
            <v>0</v>
          </cell>
          <cell r="AM21">
            <v>1</v>
          </cell>
          <cell r="AN21" t="str">
            <v>spot AO</v>
          </cell>
          <cell r="BO21" t="str">
            <v>RS 025</v>
          </cell>
          <cell r="BP21">
            <v>5.4</v>
          </cell>
          <cell r="BQ21">
            <v>6.7</v>
          </cell>
          <cell r="BR21" t="str">
            <v>R</v>
          </cell>
          <cell r="BS21" t="str">
            <v>C</v>
          </cell>
          <cell r="BT21">
            <v>0</v>
          </cell>
          <cell r="BU21" t="str">
            <v>DS</v>
          </cell>
          <cell r="BV21" t="str">
            <v/>
          </cell>
          <cell r="BW21">
            <v>1</v>
          </cell>
          <cell r="BX21">
            <v>15</v>
          </cell>
          <cell r="BY21" t="str">
            <v xml:space="preserve"> </v>
          </cell>
          <cell r="BZ21">
            <v>1</v>
          </cell>
          <cell r="CA21">
            <v>14</v>
          </cell>
          <cell r="CB21">
            <v>1.077</v>
          </cell>
          <cell r="CC21">
            <v>4.9865603128054747</v>
          </cell>
          <cell r="CD21">
            <v>80</v>
          </cell>
          <cell r="CE21">
            <v>50</v>
          </cell>
          <cell r="CF21">
            <v>35</v>
          </cell>
          <cell r="CG21">
            <v>45</v>
          </cell>
          <cell r="CH21">
            <v>15</v>
          </cell>
          <cell r="CI21">
            <v>117</v>
          </cell>
          <cell r="CJ21">
            <v>0.34925373134328364</v>
          </cell>
          <cell r="CK21">
            <v>10</v>
          </cell>
          <cell r="CL21">
            <v>35</v>
          </cell>
          <cell r="CM21">
            <v>0.4634489092996556</v>
          </cell>
          <cell r="CN21">
            <v>0.4634489092996556</v>
          </cell>
          <cell r="CO21">
            <v>0</v>
          </cell>
          <cell r="CP21">
            <v>0</v>
          </cell>
          <cell r="CQ21">
            <v>5.4500092221051304</v>
          </cell>
          <cell r="CR21">
            <v>80</v>
          </cell>
          <cell r="CS21">
            <v>1</v>
          </cell>
          <cell r="CT21">
            <v>0</v>
          </cell>
          <cell r="CU21">
            <v>0</v>
          </cell>
          <cell r="CV21">
            <v>27</v>
          </cell>
          <cell r="CW21">
            <v>27</v>
          </cell>
          <cell r="CX21" t="str">
            <v xml:space="preserve"> </v>
          </cell>
          <cell r="CY21">
            <v>2</v>
          </cell>
          <cell r="CZ21">
            <v>1.5</v>
          </cell>
          <cell r="DA21">
            <v>1.5</v>
          </cell>
          <cell r="DB21">
            <v>600</v>
          </cell>
          <cell r="DC21">
            <v>282</v>
          </cell>
          <cell r="DD21">
            <v>156</v>
          </cell>
          <cell r="DE21">
            <v>45</v>
          </cell>
          <cell r="DF21">
            <v>69</v>
          </cell>
          <cell r="DG21">
            <v>12</v>
          </cell>
          <cell r="DH21">
            <v>6</v>
          </cell>
          <cell r="DI21">
            <v>30</v>
          </cell>
        </row>
        <row r="22">
          <cell r="A22" t="str">
            <v>RS 010</v>
          </cell>
          <cell r="B22">
            <v>10</v>
          </cell>
          <cell r="C22" t="str">
            <v>C</v>
          </cell>
          <cell r="D22" t="str">
            <v>T</v>
          </cell>
          <cell r="E22" t="str">
            <v>Junction S126 - Linthipe</v>
          </cell>
          <cell r="F22" t="str">
            <v>M01</v>
          </cell>
          <cell r="G22">
            <v>20</v>
          </cell>
          <cell r="H22">
            <v>8.1</v>
          </cell>
          <cell r="I22" t="str">
            <v>R</v>
          </cell>
          <cell r="J22" t="str">
            <v>DEDZA</v>
          </cell>
          <cell r="K22">
            <v>6</v>
          </cell>
          <cell r="L22">
            <v>0</v>
          </cell>
          <cell r="W22">
            <v>71</v>
          </cell>
          <cell r="X22" t="str">
            <v>DS</v>
          </cell>
          <cell r="Y22">
            <v>125</v>
          </cell>
          <cell r="Z22" t="str">
            <v>SB</v>
          </cell>
          <cell r="AA22">
            <v>100</v>
          </cell>
          <cell r="AB22" t="str">
            <v>GR</v>
          </cell>
          <cell r="AC22">
            <v>4</v>
          </cell>
          <cell r="AD22" t="str">
            <v>VR</v>
          </cell>
          <cell r="AE22">
            <v>0</v>
          </cell>
          <cell r="AF22">
            <v>0</v>
          </cell>
          <cell r="AG22">
            <v>0</v>
          </cell>
          <cell r="AH22">
            <v>0</v>
          </cell>
          <cell r="AI22">
            <v>0</v>
          </cell>
          <cell r="AJ22">
            <v>0</v>
          </cell>
          <cell r="AK22">
            <v>0</v>
          </cell>
          <cell r="AL22">
            <v>0</v>
          </cell>
          <cell r="AM22">
            <v>1</v>
          </cell>
          <cell r="AN22" t="str">
            <v>never resealed</v>
          </cell>
          <cell r="BO22" t="str">
            <v>RS 010</v>
          </cell>
          <cell r="BP22">
            <v>8.1</v>
          </cell>
          <cell r="BQ22">
            <v>6.7</v>
          </cell>
          <cell r="BR22" t="str">
            <v>R</v>
          </cell>
          <cell r="BS22" t="str">
            <v>C</v>
          </cell>
          <cell r="BT22">
            <v>0</v>
          </cell>
          <cell r="BU22" t="str">
            <v>DS</v>
          </cell>
          <cell r="BV22" t="str">
            <v/>
          </cell>
          <cell r="BW22">
            <v>1</v>
          </cell>
          <cell r="BX22">
            <v>15</v>
          </cell>
          <cell r="BY22" t="str">
            <v xml:space="preserve"> </v>
          </cell>
          <cell r="BZ22">
            <v>1</v>
          </cell>
          <cell r="CA22">
            <v>4</v>
          </cell>
          <cell r="CB22">
            <v>1.177</v>
          </cell>
          <cell r="CC22">
            <v>3.09</v>
          </cell>
          <cell r="CD22">
            <v>10</v>
          </cell>
          <cell r="CE22">
            <v>7</v>
          </cell>
          <cell r="CF22">
            <v>0</v>
          </cell>
          <cell r="CG22">
            <v>10</v>
          </cell>
          <cell r="CH22">
            <v>7</v>
          </cell>
          <cell r="CI22">
            <v>0.5</v>
          </cell>
          <cell r="CJ22">
            <v>1.4925373134328358E-3</v>
          </cell>
          <cell r="CK22">
            <v>1.4925373134328358E-3</v>
          </cell>
          <cell r="CL22">
            <v>0</v>
          </cell>
          <cell r="CM22">
            <v>5.7864523536165326E-4</v>
          </cell>
          <cell r="CN22">
            <v>5.7864523536165326E-4</v>
          </cell>
          <cell r="CO22">
            <v>0</v>
          </cell>
          <cell r="CP22">
            <v>0</v>
          </cell>
          <cell r="CQ22">
            <v>3.0905786452353614</v>
          </cell>
          <cell r="CR22">
            <v>20</v>
          </cell>
          <cell r="CS22">
            <v>1</v>
          </cell>
          <cell r="CT22">
            <v>0</v>
          </cell>
          <cell r="CU22">
            <v>0</v>
          </cell>
          <cell r="CV22">
            <v>27</v>
          </cell>
          <cell r="CW22">
            <v>27</v>
          </cell>
          <cell r="CX22" t="str">
            <v xml:space="preserve"> </v>
          </cell>
          <cell r="CY22">
            <v>2</v>
          </cell>
          <cell r="CZ22">
            <v>1.5</v>
          </cell>
          <cell r="DA22">
            <v>1.5</v>
          </cell>
          <cell r="DB22">
            <v>600</v>
          </cell>
          <cell r="DC22">
            <v>282</v>
          </cell>
          <cell r="DD22">
            <v>156</v>
          </cell>
          <cell r="DE22">
            <v>45</v>
          </cell>
          <cell r="DF22">
            <v>69</v>
          </cell>
          <cell r="DG22">
            <v>12</v>
          </cell>
          <cell r="DH22">
            <v>6</v>
          </cell>
          <cell r="DI22">
            <v>30</v>
          </cell>
        </row>
        <row r="23">
          <cell r="A23" t="str">
            <v>RS 038</v>
          </cell>
          <cell r="B23">
            <v>38</v>
          </cell>
          <cell r="C23" t="str">
            <v>C</v>
          </cell>
          <cell r="D23" t="str">
            <v>T</v>
          </cell>
          <cell r="E23" t="str">
            <v>Linthipe - Chimbiya</v>
          </cell>
          <cell r="F23" t="str">
            <v>M01</v>
          </cell>
          <cell r="G23">
            <v>21</v>
          </cell>
          <cell r="H23">
            <v>6.3</v>
          </cell>
          <cell r="I23" t="str">
            <v>R</v>
          </cell>
          <cell r="J23" t="str">
            <v>LILONGWE</v>
          </cell>
          <cell r="K23">
            <v>6</v>
          </cell>
          <cell r="L23">
            <v>0</v>
          </cell>
          <cell r="W23">
            <v>71</v>
          </cell>
          <cell r="X23" t="str">
            <v>AC</v>
          </cell>
          <cell r="Y23">
            <v>125</v>
          </cell>
          <cell r="Z23" t="str">
            <v>SB</v>
          </cell>
          <cell r="AA23">
            <v>100</v>
          </cell>
          <cell r="AB23" t="str">
            <v>GR</v>
          </cell>
          <cell r="AC23">
            <v>4</v>
          </cell>
          <cell r="AD23" t="str">
            <v>VR</v>
          </cell>
          <cell r="AE23">
            <v>86</v>
          </cell>
          <cell r="AF23" t="str">
            <v>AO</v>
          </cell>
          <cell r="AG23" t="str">
            <v>AC</v>
          </cell>
          <cell r="AH23">
            <v>40</v>
          </cell>
          <cell r="AI23">
            <v>0</v>
          </cell>
          <cell r="AJ23">
            <v>0</v>
          </cell>
          <cell r="AK23">
            <v>0</v>
          </cell>
          <cell r="AL23">
            <v>0</v>
          </cell>
          <cell r="AM23">
            <v>6</v>
          </cell>
          <cell r="AN23">
            <v>0</v>
          </cell>
          <cell r="BO23" t="str">
            <v>RS 038</v>
          </cell>
          <cell r="BP23">
            <v>6.3</v>
          </cell>
          <cell r="BQ23">
            <v>6</v>
          </cell>
          <cell r="BR23" t="str">
            <v>R</v>
          </cell>
          <cell r="BS23" t="str">
            <v>C</v>
          </cell>
          <cell r="BT23">
            <v>0</v>
          </cell>
          <cell r="BU23" t="str">
            <v>AC</v>
          </cell>
          <cell r="BV23" t="str">
            <v>AC</v>
          </cell>
          <cell r="BW23">
            <v>6</v>
          </cell>
          <cell r="BX23">
            <v>40</v>
          </cell>
          <cell r="BY23">
            <v>40</v>
          </cell>
          <cell r="BZ23">
            <v>1</v>
          </cell>
          <cell r="CA23">
            <v>4</v>
          </cell>
          <cell r="CB23">
            <v>2.1040000000000001</v>
          </cell>
          <cell r="CC23">
            <v>3.53</v>
          </cell>
          <cell r="CD23">
            <v>50</v>
          </cell>
          <cell r="CE23">
            <v>20</v>
          </cell>
          <cell r="CF23">
            <v>5</v>
          </cell>
          <cell r="CG23">
            <v>45</v>
          </cell>
          <cell r="CH23">
            <v>15</v>
          </cell>
          <cell r="CI23">
            <v>0.7</v>
          </cell>
          <cell r="CJ23">
            <v>2.3333333333333331E-3</v>
          </cell>
          <cell r="CK23">
            <v>5.0023333333333335</v>
          </cell>
          <cell r="CL23">
            <v>5</v>
          </cell>
          <cell r="CM23">
            <v>8.3981538461538455E-2</v>
          </cell>
          <cell r="CN23">
            <v>8.3981538461538455E-2</v>
          </cell>
          <cell r="CO23">
            <v>0</v>
          </cell>
          <cell r="CP23">
            <v>0</v>
          </cell>
          <cell r="CQ23">
            <v>3.6139815384615384</v>
          </cell>
          <cell r="CR23">
            <v>10</v>
          </cell>
          <cell r="CS23">
            <v>1</v>
          </cell>
          <cell r="CT23">
            <v>0</v>
          </cell>
          <cell r="CU23">
            <v>0</v>
          </cell>
          <cell r="CV23">
            <v>12</v>
          </cell>
          <cell r="CW23">
            <v>27</v>
          </cell>
          <cell r="CX23">
            <v>54</v>
          </cell>
          <cell r="CY23">
            <v>1.5</v>
          </cell>
          <cell r="CZ23">
            <v>1.5</v>
          </cell>
          <cell r="DA23">
            <v>1.5</v>
          </cell>
          <cell r="DB23">
            <v>600</v>
          </cell>
          <cell r="DC23">
            <v>282</v>
          </cell>
          <cell r="DD23">
            <v>156</v>
          </cell>
          <cell r="DE23">
            <v>45</v>
          </cell>
          <cell r="DF23">
            <v>69</v>
          </cell>
          <cell r="DG23">
            <v>12</v>
          </cell>
          <cell r="DH23">
            <v>6</v>
          </cell>
          <cell r="DI23">
            <v>30</v>
          </cell>
        </row>
        <row r="24">
          <cell r="A24" t="str">
            <v>RS 023</v>
          </cell>
          <cell r="B24">
            <v>23</v>
          </cell>
          <cell r="C24" t="str">
            <v>C</v>
          </cell>
          <cell r="D24" t="str">
            <v>T</v>
          </cell>
          <cell r="E24" t="str">
            <v>Chimbiya - Zuze</v>
          </cell>
          <cell r="F24" t="str">
            <v>M01</v>
          </cell>
          <cell r="G24">
            <v>22</v>
          </cell>
          <cell r="H24">
            <v>31.8</v>
          </cell>
          <cell r="I24" t="str">
            <v>H</v>
          </cell>
          <cell r="J24" t="str">
            <v>DEDZA</v>
          </cell>
          <cell r="K24">
            <v>6</v>
          </cell>
          <cell r="L24">
            <v>0</v>
          </cell>
          <cell r="W24">
            <v>71</v>
          </cell>
          <cell r="X24" t="str">
            <v>AC</v>
          </cell>
          <cell r="Y24">
            <v>125</v>
          </cell>
          <cell r="Z24" t="str">
            <v>SB</v>
          </cell>
          <cell r="AA24">
            <v>150</v>
          </cell>
          <cell r="AB24" t="str">
            <v>GR</v>
          </cell>
          <cell r="AC24">
            <v>4</v>
          </cell>
          <cell r="AD24" t="str">
            <v>VR</v>
          </cell>
          <cell r="AE24">
            <v>81</v>
          </cell>
          <cell r="AF24" t="str">
            <v>SS</v>
          </cell>
          <cell r="AG24" t="str">
            <v>SS</v>
          </cell>
          <cell r="AH24">
            <v>5</v>
          </cell>
          <cell r="AI24">
            <v>86</v>
          </cell>
          <cell r="AJ24" t="str">
            <v>AO</v>
          </cell>
          <cell r="AK24" t="str">
            <v>AC</v>
          </cell>
          <cell r="AL24">
            <v>40</v>
          </cell>
          <cell r="AM24">
            <v>6</v>
          </cell>
          <cell r="AN24">
            <v>0</v>
          </cell>
          <cell r="BO24" t="str">
            <v>RS 023</v>
          </cell>
          <cell r="BP24">
            <v>31.8</v>
          </cell>
          <cell r="BQ24">
            <v>6</v>
          </cell>
          <cell r="BR24" t="str">
            <v>H</v>
          </cell>
          <cell r="BS24" t="str">
            <v>S</v>
          </cell>
          <cell r="BT24">
            <v>0</v>
          </cell>
          <cell r="BU24" t="str">
            <v>AC</v>
          </cell>
          <cell r="BV24" t="str">
            <v>AO</v>
          </cell>
          <cell r="BW24">
            <v>6</v>
          </cell>
          <cell r="BX24">
            <v>40</v>
          </cell>
          <cell r="BY24">
            <v>40</v>
          </cell>
          <cell r="BZ24">
            <v>1</v>
          </cell>
          <cell r="CA24">
            <v>4</v>
          </cell>
          <cell r="CB24">
            <v>2.6040000000000001</v>
          </cell>
          <cell r="CC24">
            <v>2.5019690693008183</v>
          </cell>
          <cell r="CD24">
            <v>10</v>
          </cell>
          <cell r="CE24">
            <v>7</v>
          </cell>
          <cell r="CF24">
            <v>0</v>
          </cell>
          <cell r="CG24">
            <v>10</v>
          </cell>
          <cell r="CH24">
            <v>7</v>
          </cell>
          <cell r="CI24">
            <v>0.3</v>
          </cell>
          <cell r="CJ24">
            <v>1E-3</v>
          </cell>
          <cell r="CK24">
            <v>1E-3</v>
          </cell>
          <cell r="CL24">
            <v>0</v>
          </cell>
          <cell r="CM24">
            <v>3.876923076923077E-4</v>
          </cell>
          <cell r="CN24">
            <v>3.876923076923077E-4</v>
          </cell>
          <cell r="CO24">
            <v>0</v>
          </cell>
          <cell r="CP24">
            <v>0</v>
          </cell>
          <cell r="CQ24">
            <v>2.5023567616085107</v>
          </cell>
          <cell r="CR24">
            <v>5</v>
          </cell>
          <cell r="CS24">
            <v>1</v>
          </cell>
          <cell r="CT24">
            <v>0</v>
          </cell>
          <cell r="CU24">
            <v>0</v>
          </cell>
          <cell r="CV24">
            <v>12</v>
          </cell>
          <cell r="CW24">
            <v>27</v>
          </cell>
          <cell r="CX24">
            <v>54</v>
          </cell>
          <cell r="CY24">
            <v>2</v>
          </cell>
          <cell r="CZ24">
            <v>2</v>
          </cell>
          <cell r="DA24">
            <v>2</v>
          </cell>
          <cell r="DB24">
            <v>600</v>
          </cell>
          <cell r="DC24">
            <v>282</v>
          </cell>
          <cell r="DD24">
            <v>156</v>
          </cell>
          <cell r="DE24">
            <v>45</v>
          </cell>
          <cell r="DF24">
            <v>69</v>
          </cell>
          <cell r="DG24">
            <v>12</v>
          </cell>
          <cell r="DH24">
            <v>6</v>
          </cell>
          <cell r="DI24">
            <v>30</v>
          </cell>
        </row>
        <row r="25">
          <cell r="A25" t="str">
            <v>RS 033</v>
          </cell>
          <cell r="B25">
            <v>33</v>
          </cell>
          <cell r="C25" t="str">
            <v>C</v>
          </cell>
          <cell r="D25" t="str">
            <v>T</v>
          </cell>
          <cell r="E25" t="str">
            <v>Dauya - Kapesi</v>
          </cell>
          <cell r="F25" t="str">
            <v>M01</v>
          </cell>
          <cell r="G25">
            <v>23</v>
          </cell>
          <cell r="H25">
            <v>12.5</v>
          </cell>
          <cell r="I25" t="str">
            <v>F</v>
          </cell>
          <cell r="J25" t="str">
            <v>DEDZA</v>
          </cell>
          <cell r="K25">
            <v>7</v>
          </cell>
          <cell r="L25">
            <v>0</v>
          </cell>
          <cell r="W25">
            <v>71</v>
          </cell>
          <cell r="X25" t="str">
            <v>AC</v>
          </cell>
          <cell r="Y25">
            <v>125</v>
          </cell>
          <cell r="Z25" t="str">
            <v>SB</v>
          </cell>
          <cell r="AA25">
            <v>100</v>
          </cell>
          <cell r="AB25" t="str">
            <v>GR</v>
          </cell>
          <cell r="AC25">
            <v>4</v>
          </cell>
          <cell r="AD25" t="str">
            <v>VR</v>
          </cell>
          <cell r="AE25">
            <v>81</v>
          </cell>
          <cell r="AF25" t="str">
            <v>AO</v>
          </cell>
          <cell r="AG25" t="str">
            <v>AC</v>
          </cell>
          <cell r="AH25">
            <v>40</v>
          </cell>
          <cell r="AI25">
            <v>87</v>
          </cell>
          <cell r="AJ25" t="str">
            <v>AO</v>
          </cell>
          <cell r="AK25" t="str">
            <v>AC</v>
          </cell>
          <cell r="AL25">
            <v>40</v>
          </cell>
          <cell r="AM25">
            <v>6</v>
          </cell>
          <cell r="AN25">
            <v>0</v>
          </cell>
          <cell r="BO25" t="str">
            <v>RS 033</v>
          </cell>
          <cell r="BP25">
            <v>12.5</v>
          </cell>
          <cell r="BQ25">
            <v>6</v>
          </cell>
          <cell r="BR25" t="str">
            <v>F</v>
          </cell>
          <cell r="BS25" t="str">
            <v>C</v>
          </cell>
          <cell r="BT25">
            <v>0</v>
          </cell>
          <cell r="BU25" t="str">
            <v>AC</v>
          </cell>
          <cell r="BV25" t="str">
            <v>AO</v>
          </cell>
          <cell r="BW25">
            <v>6</v>
          </cell>
          <cell r="BX25">
            <v>40</v>
          </cell>
          <cell r="BY25">
            <v>40</v>
          </cell>
          <cell r="BZ25">
            <v>1</v>
          </cell>
          <cell r="CA25">
            <v>4</v>
          </cell>
          <cell r="CB25">
            <v>2.1040000000000001</v>
          </cell>
          <cell r="CC25">
            <v>2.7620246334310852</v>
          </cell>
          <cell r="CD25">
            <v>20</v>
          </cell>
          <cell r="CE25">
            <v>8</v>
          </cell>
          <cell r="CF25">
            <v>0</v>
          </cell>
          <cell r="CG25">
            <v>20</v>
          </cell>
          <cell r="CH25">
            <v>8</v>
          </cell>
          <cell r="CI25">
            <v>0.1</v>
          </cell>
          <cell r="CJ25">
            <v>3.3333333333333343E-4</v>
          </cell>
          <cell r="CK25">
            <v>3.3333333333333343E-4</v>
          </cell>
          <cell r="CL25">
            <v>0</v>
          </cell>
          <cell r="CM25">
            <v>1.2923076923076926E-4</v>
          </cell>
          <cell r="CN25">
            <v>1.2923076923076926E-4</v>
          </cell>
          <cell r="CO25">
            <v>0</v>
          </cell>
          <cell r="CP25">
            <v>0</v>
          </cell>
          <cell r="CQ25">
            <v>2.7621538642003158</v>
          </cell>
          <cell r="CR25">
            <v>0</v>
          </cell>
          <cell r="CS25">
            <v>1</v>
          </cell>
          <cell r="CT25">
            <v>0</v>
          </cell>
          <cell r="CU25">
            <v>0</v>
          </cell>
          <cell r="CV25">
            <v>11</v>
          </cell>
          <cell r="CW25">
            <v>27</v>
          </cell>
          <cell r="CX25">
            <v>54</v>
          </cell>
          <cell r="CY25">
            <v>3</v>
          </cell>
          <cell r="CZ25">
            <v>2</v>
          </cell>
          <cell r="DA25">
            <v>1.5</v>
          </cell>
          <cell r="DB25">
            <v>600</v>
          </cell>
          <cell r="DC25">
            <v>282</v>
          </cell>
          <cell r="DD25">
            <v>156</v>
          </cell>
          <cell r="DE25">
            <v>45</v>
          </cell>
          <cell r="DF25">
            <v>69</v>
          </cell>
          <cell r="DG25">
            <v>12</v>
          </cell>
          <cell r="DH25">
            <v>6</v>
          </cell>
          <cell r="DI25">
            <v>30</v>
          </cell>
        </row>
        <row r="26">
          <cell r="A26" t="str">
            <v>RS 034</v>
          </cell>
          <cell r="B26">
            <v>34</v>
          </cell>
          <cell r="C26" t="str">
            <v>C</v>
          </cell>
          <cell r="D26" t="str">
            <v>T</v>
          </cell>
          <cell r="E26" t="str">
            <v>Nkutu - Bembeke</v>
          </cell>
          <cell r="F26" t="str">
            <v>M01</v>
          </cell>
          <cell r="G26">
            <v>24</v>
          </cell>
          <cell r="H26">
            <v>9</v>
          </cell>
          <cell r="I26" t="str">
            <v>H</v>
          </cell>
          <cell r="J26" t="str">
            <v>DEDZA</v>
          </cell>
          <cell r="K26">
            <v>7</v>
          </cell>
          <cell r="L26">
            <v>0</v>
          </cell>
          <cell r="W26">
            <v>71</v>
          </cell>
          <cell r="X26" t="str">
            <v>AC</v>
          </cell>
          <cell r="Y26">
            <v>125</v>
          </cell>
          <cell r="Z26" t="str">
            <v>SB</v>
          </cell>
          <cell r="AA26">
            <v>150</v>
          </cell>
          <cell r="AB26" t="str">
            <v>GR</v>
          </cell>
          <cell r="AC26">
            <v>10</v>
          </cell>
          <cell r="AD26" t="str">
            <v>VR</v>
          </cell>
          <cell r="AE26">
            <v>0</v>
          </cell>
          <cell r="AF26">
            <v>0</v>
          </cell>
          <cell r="AG26">
            <v>0</v>
          </cell>
          <cell r="AH26">
            <v>0</v>
          </cell>
          <cell r="AI26">
            <v>0</v>
          </cell>
          <cell r="AJ26">
            <v>0</v>
          </cell>
          <cell r="AK26">
            <v>0</v>
          </cell>
          <cell r="AL26">
            <v>0</v>
          </cell>
          <cell r="AM26">
            <v>2</v>
          </cell>
          <cell r="AN26" t="str">
            <v>never resealed</v>
          </cell>
          <cell r="BO26" t="str">
            <v>RS 034</v>
          </cell>
          <cell r="BP26">
            <v>9</v>
          </cell>
          <cell r="BQ26">
            <v>6</v>
          </cell>
          <cell r="BR26" t="str">
            <v>H</v>
          </cell>
          <cell r="BS26" t="str">
            <v>C</v>
          </cell>
          <cell r="BT26">
            <v>0</v>
          </cell>
          <cell r="BU26" t="str">
            <v>AC</v>
          </cell>
          <cell r="BV26" t="str">
            <v/>
          </cell>
          <cell r="BW26">
            <v>2</v>
          </cell>
          <cell r="BX26">
            <v>40</v>
          </cell>
          <cell r="BY26" t="str">
            <v xml:space="preserve"> </v>
          </cell>
          <cell r="BZ26">
            <v>1</v>
          </cell>
          <cell r="CA26">
            <v>10</v>
          </cell>
          <cell r="CB26">
            <v>2.052</v>
          </cell>
          <cell r="CC26">
            <v>2.8482416422287393</v>
          </cell>
          <cell r="CD26">
            <v>40</v>
          </cell>
          <cell r="CE26">
            <v>18</v>
          </cell>
          <cell r="CF26">
            <v>3</v>
          </cell>
          <cell r="CG26">
            <v>37</v>
          </cell>
          <cell r="CH26">
            <v>15</v>
          </cell>
          <cell r="CI26">
            <v>2.2999999999999998</v>
          </cell>
          <cell r="CJ26">
            <v>7.6666666666666654E-3</v>
          </cell>
          <cell r="CK26">
            <v>3.0076666666666667</v>
          </cell>
          <cell r="CL26">
            <v>3</v>
          </cell>
          <cell r="CM26">
            <v>5.2818461538461543E-2</v>
          </cell>
          <cell r="CN26">
            <v>5.2818461538461543E-2</v>
          </cell>
          <cell r="CO26">
            <v>0</v>
          </cell>
          <cell r="CP26">
            <v>0</v>
          </cell>
          <cell r="CQ26">
            <v>2.9010601037672008</v>
          </cell>
          <cell r="CR26">
            <v>0</v>
          </cell>
          <cell r="CS26">
            <v>1</v>
          </cell>
          <cell r="CT26">
            <v>0</v>
          </cell>
          <cell r="CU26">
            <v>0</v>
          </cell>
          <cell r="CV26">
            <v>27</v>
          </cell>
          <cell r="CW26">
            <v>27</v>
          </cell>
          <cell r="CX26" t="str">
            <v xml:space="preserve"> </v>
          </cell>
          <cell r="CY26">
            <v>2</v>
          </cell>
          <cell r="CZ26">
            <v>2</v>
          </cell>
          <cell r="DA26">
            <v>1.5</v>
          </cell>
          <cell r="DB26">
            <v>400</v>
          </cell>
          <cell r="DC26">
            <v>188</v>
          </cell>
          <cell r="DD26">
            <v>104</v>
          </cell>
          <cell r="DE26">
            <v>30</v>
          </cell>
          <cell r="DF26">
            <v>46</v>
          </cell>
          <cell r="DG26">
            <v>8</v>
          </cell>
          <cell r="DH26">
            <v>4</v>
          </cell>
          <cell r="DI26">
            <v>20</v>
          </cell>
        </row>
        <row r="27">
          <cell r="A27" t="str">
            <v>RS 030</v>
          </cell>
          <cell r="B27">
            <v>30</v>
          </cell>
          <cell r="C27" t="str">
            <v>C</v>
          </cell>
          <cell r="D27" t="str">
            <v>T</v>
          </cell>
          <cell r="E27" t="str">
            <v>Nkutu - Masasa</v>
          </cell>
          <cell r="F27" t="str">
            <v>M01</v>
          </cell>
          <cell r="G27">
            <v>25</v>
          </cell>
          <cell r="H27">
            <v>2.8</v>
          </cell>
          <cell r="I27" t="str">
            <v>H</v>
          </cell>
          <cell r="J27" t="str">
            <v>DEDZA</v>
          </cell>
          <cell r="K27">
            <v>7</v>
          </cell>
          <cell r="L27">
            <v>0</v>
          </cell>
          <cell r="W27">
            <v>71</v>
          </cell>
          <cell r="X27" t="str">
            <v>AC</v>
          </cell>
          <cell r="Y27">
            <v>125</v>
          </cell>
          <cell r="Z27" t="str">
            <v>SB</v>
          </cell>
          <cell r="AA27">
            <v>150</v>
          </cell>
          <cell r="AB27" t="str">
            <v>GR</v>
          </cell>
          <cell r="AC27">
            <v>10</v>
          </cell>
          <cell r="AD27" t="str">
            <v>VR</v>
          </cell>
          <cell r="AE27">
            <v>0</v>
          </cell>
          <cell r="AF27">
            <v>0</v>
          </cell>
          <cell r="AG27">
            <v>0</v>
          </cell>
          <cell r="AH27">
            <v>0</v>
          </cell>
          <cell r="AI27">
            <v>0</v>
          </cell>
          <cell r="AJ27">
            <v>0</v>
          </cell>
          <cell r="AK27">
            <v>0</v>
          </cell>
          <cell r="AL27">
            <v>0</v>
          </cell>
          <cell r="AM27">
            <v>2</v>
          </cell>
          <cell r="AN27" t="str">
            <v>never resealed</v>
          </cell>
          <cell r="BO27" t="str">
            <v>RS 030</v>
          </cell>
          <cell r="BP27">
            <v>2.8</v>
          </cell>
          <cell r="BQ27">
            <v>6</v>
          </cell>
          <cell r="BR27" t="str">
            <v>H</v>
          </cell>
          <cell r="BS27" t="str">
            <v>C</v>
          </cell>
          <cell r="BT27">
            <v>0</v>
          </cell>
          <cell r="BU27" t="str">
            <v>AC</v>
          </cell>
          <cell r="BV27" t="str">
            <v/>
          </cell>
          <cell r="BW27">
            <v>2</v>
          </cell>
          <cell r="BX27">
            <v>40</v>
          </cell>
          <cell r="BY27" t="str">
            <v xml:space="preserve"> </v>
          </cell>
          <cell r="BZ27">
            <v>1</v>
          </cell>
          <cell r="CA27">
            <v>10</v>
          </cell>
          <cell r="CB27">
            <v>2.052</v>
          </cell>
          <cell r="CC27">
            <v>3.8643706744868038</v>
          </cell>
          <cell r="CD27">
            <v>80</v>
          </cell>
          <cell r="CE27">
            <v>56</v>
          </cell>
          <cell r="CF27">
            <v>41</v>
          </cell>
          <cell r="CG27">
            <v>39</v>
          </cell>
          <cell r="CH27">
            <v>15</v>
          </cell>
          <cell r="CI27">
            <v>3.1</v>
          </cell>
          <cell r="CJ27">
            <v>1.0333333333333335E-2</v>
          </cell>
          <cell r="CK27">
            <v>10</v>
          </cell>
          <cell r="CL27">
            <v>41</v>
          </cell>
          <cell r="CM27">
            <v>0.37513358974358968</v>
          </cell>
          <cell r="CN27">
            <v>0.37513358974358968</v>
          </cell>
          <cell r="CO27">
            <v>0</v>
          </cell>
          <cell r="CP27">
            <v>0</v>
          </cell>
          <cell r="CQ27">
            <v>4.2395042642303933</v>
          </cell>
          <cell r="CR27">
            <v>0</v>
          </cell>
          <cell r="CS27">
            <v>1</v>
          </cell>
          <cell r="CT27">
            <v>0</v>
          </cell>
          <cell r="CU27">
            <v>0</v>
          </cell>
          <cell r="CV27">
            <v>27</v>
          </cell>
          <cell r="CW27">
            <v>27</v>
          </cell>
          <cell r="CX27" t="str">
            <v xml:space="preserve"> </v>
          </cell>
          <cell r="CY27">
            <v>2</v>
          </cell>
          <cell r="CZ27">
            <v>2</v>
          </cell>
          <cell r="DA27">
            <v>1.5</v>
          </cell>
          <cell r="DB27">
            <v>400</v>
          </cell>
          <cell r="DC27">
            <v>188</v>
          </cell>
          <cell r="DD27">
            <v>104</v>
          </cell>
          <cell r="DE27">
            <v>30</v>
          </cell>
          <cell r="DF27">
            <v>46</v>
          </cell>
          <cell r="DG27">
            <v>8</v>
          </cell>
          <cell r="DH27">
            <v>4</v>
          </cell>
          <cell r="DI27">
            <v>20</v>
          </cell>
        </row>
        <row r="28">
          <cell r="A28" t="str">
            <v>RS 015</v>
          </cell>
          <cell r="B28">
            <v>15</v>
          </cell>
          <cell r="C28" t="str">
            <v>C</v>
          </cell>
          <cell r="D28" t="str">
            <v>T</v>
          </cell>
          <cell r="E28" t="str">
            <v>Masasa - Kalitsilo</v>
          </cell>
          <cell r="F28" t="str">
            <v>M01</v>
          </cell>
          <cell r="G28">
            <v>26</v>
          </cell>
          <cell r="H28">
            <v>20.9</v>
          </cell>
          <cell r="I28" t="str">
            <v>R</v>
          </cell>
          <cell r="J28" t="str">
            <v>NTCHEU</v>
          </cell>
          <cell r="K28">
            <v>8</v>
          </cell>
          <cell r="L28">
            <v>0</v>
          </cell>
          <cell r="W28">
            <v>71</v>
          </cell>
          <cell r="X28" t="str">
            <v>DS</v>
          </cell>
          <cell r="Y28">
            <v>150</v>
          </cell>
          <cell r="Z28" t="str">
            <v>SB</v>
          </cell>
          <cell r="AA28">
            <v>125</v>
          </cell>
          <cell r="AB28" t="str">
            <v>GR</v>
          </cell>
          <cell r="AC28">
            <v>10</v>
          </cell>
          <cell r="AD28" t="str">
            <v>VR</v>
          </cell>
          <cell r="AE28">
            <v>0</v>
          </cell>
          <cell r="AF28">
            <v>0</v>
          </cell>
          <cell r="AG28">
            <v>0</v>
          </cell>
          <cell r="AH28">
            <v>0</v>
          </cell>
          <cell r="AI28">
            <v>0</v>
          </cell>
          <cell r="AJ28">
            <v>0</v>
          </cell>
          <cell r="AK28">
            <v>0</v>
          </cell>
          <cell r="AL28">
            <v>0</v>
          </cell>
          <cell r="AM28">
            <v>1</v>
          </cell>
          <cell r="AN28" t="str">
            <v>never resealed</v>
          </cell>
          <cell r="BO28" t="str">
            <v>RS 015</v>
          </cell>
          <cell r="BP28">
            <v>20.9</v>
          </cell>
          <cell r="BQ28">
            <v>6</v>
          </cell>
          <cell r="BR28" t="str">
            <v>R</v>
          </cell>
          <cell r="BS28" t="str">
            <v>C</v>
          </cell>
          <cell r="BT28">
            <v>0</v>
          </cell>
          <cell r="BU28" t="str">
            <v>DS</v>
          </cell>
          <cell r="BV28" t="str">
            <v/>
          </cell>
          <cell r="BW28">
            <v>1</v>
          </cell>
          <cell r="BX28">
            <v>15</v>
          </cell>
          <cell r="BY28" t="str">
            <v xml:space="preserve"> </v>
          </cell>
          <cell r="BZ28">
            <v>1</v>
          </cell>
          <cell r="CA28">
            <v>10</v>
          </cell>
          <cell r="CB28">
            <v>1.427</v>
          </cell>
          <cell r="CC28">
            <v>3.3221936863895123</v>
          </cell>
          <cell r="CD28">
            <v>95</v>
          </cell>
          <cell r="CE28">
            <v>86</v>
          </cell>
          <cell r="CF28">
            <v>71</v>
          </cell>
          <cell r="CG28">
            <v>24</v>
          </cell>
          <cell r="CH28">
            <v>15</v>
          </cell>
          <cell r="CI28">
            <v>18.7</v>
          </cell>
          <cell r="CJ28">
            <v>6.2333333333333338E-2</v>
          </cell>
          <cell r="CK28">
            <v>10</v>
          </cell>
          <cell r="CL28">
            <v>71</v>
          </cell>
          <cell r="CM28">
            <v>0.59323512820512814</v>
          </cell>
          <cell r="CN28">
            <v>0.59323512820512814</v>
          </cell>
          <cell r="CO28">
            <v>0</v>
          </cell>
          <cell r="CP28">
            <v>0</v>
          </cell>
          <cell r="CQ28">
            <v>3.9154288145946405</v>
          </cell>
          <cell r="CR28">
            <v>5</v>
          </cell>
          <cell r="CS28">
            <v>1</v>
          </cell>
          <cell r="CT28">
            <v>0</v>
          </cell>
          <cell r="CU28">
            <v>0</v>
          </cell>
          <cell r="CV28">
            <v>27</v>
          </cell>
          <cell r="CW28">
            <v>27</v>
          </cell>
          <cell r="CX28" t="str">
            <v xml:space="preserve"> </v>
          </cell>
          <cell r="CY28">
            <v>2</v>
          </cell>
          <cell r="CZ28">
            <v>2</v>
          </cell>
          <cell r="DA28">
            <v>1.3</v>
          </cell>
          <cell r="DB28">
            <v>400</v>
          </cell>
          <cell r="DC28">
            <v>188</v>
          </cell>
          <cell r="DD28">
            <v>104</v>
          </cell>
          <cell r="DE28">
            <v>30</v>
          </cell>
          <cell r="DF28">
            <v>46</v>
          </cell>
          <cell r="DG28">
            <v>8</v>
          </cell>
          <cell r="DH28">
            <v>4</v>
          </cell>
          <cell r="DI28">
            <v>20</v>
          </cell>
        </row>
        <row r="29">
          <cell r="A29" t="str">
            <v>RS 027</v>
          </cell>
          <cell r="B29">
            <v>27</v>
          </cell>
          <cell r="C29" t="str">
            <v>C</v>
          </cell>
          <cell r="D29" t="str">
            <v>T</v>
          </cell>
          <cell r="E29" t="str">
            <v>Kalitsilo - Mlangeni</v>
          </cell>
          <cell r="F29" t="str">
            <v>M01</v>
          </cell>
          <cell r="G29">
            <v>27</v>
          </cell>
          <cell r="H29">
            <v>14.7</v>
          </cell>
          <cell r="I29" t="str">
            <v>R</v>
          </cell>
          <cell r="J29" t="str">
            <v>DEDZA</v>
          </cell>
          <cell r="K29">
            <v>8</v>
          </cell>
          <cell r="L29">
            <v>0</v>
          </cell>
          <cell r="W29">
            <v>71</v>
          </cell>
          <cell r="X29" t="str">
            <v>AC</v>
          </cell>
          <cell r="Y29">
            <v>125</v>
          </cell>
          <cell r="Z29" t="str">
            <v>SB</v>
          </cell>
          <cell r="AA29">
            <v>150</v>
          </cell>
          <cell r="AB29" t="str">
            <v>GR</v>
          </cell>
          <cell r="AC29">
            <v>10</v>
          </cell>
          <cell r="AD29" t="str">
            <v>VR</v>
          </cell>
          <cell r="AE29">
            <v>0</v>
          </cell>
          <cell r="AF29">
            <v>0</v>
          </cell>
          <cell r="AG29">
            <v>0</v>
          </cell>
          <cell r="AH29">
            <v>0</v>
          </cell>
          <cell r="AI29">
            <v>0</v>
          </cell>
          <cell r="AJ29">
            <v>0</v>
          </cell>
          <cell r="AK29">
            <v>0</v>
          </cell>
          <cell r="AL29">
            <v>0</v>
          </cell>
          <cell r="AM29">
            <v>2</v>
          </cell>
          <cell r="AN29" t="str">
            <v>never resealed</v>
          </cell>
          <cell r="BO29" t="str">
            <v>RS 027</v>
          </cell>
          <cell r="BP29">
            <v>14.7</v>
          </cell>
          <cell r="BQ29">
            <v>6</v>
          </cell>
          <cell r="BR29" t="str">
            <v>R</v>
          </cell>
          <cell r="BS29" t="str">
            <v>C</v>
          </cell>
          <cell r="BT29">
            <v>0</v>
          </cell>
          <cell r="BU29" t="str">
            <v>AC</v>
          </cell>
          <cell r="BV29" t="str">
            <v/>
          </cell>
          <cell r="BW29">
            <v>2</v>
          </cell>
          <cell r="BX29">
            <v>40</v>
          </cell>
          <cell r="BY29" t="str">
            <v xml:space="preserve"> </v>
          </cell>
          <cell r="BZ29">
            <v>1</v>
          </cell>
          <cell r="CA29">
            <v>10</v>
          </cell>
          <cell r="CB29">
            <v>2.052</v>
          </cell>
          <cell r="CC29">
            <v>3.1289903053303436</v>
          </cell>
          <cell r="CD29">
            <v>50</v>
          </cell>
          <cell r="CE29">
            <v>15</v>
          </cell>
          <cell r="CF29">
            <v>0</v>
          </cell>
          <cell r="CG29">
            <v>50</v>
          </cell>
          <cell r="CH29">
            <v>15</v>
          </cell>
          <cell r="CI29">
            <v>17.5</v>
          </cell>
          <cell r="CJ29">
            <v>5.8333333333333341E-2</v>
          </cell>
          <cell r="CK29">
            <v>5.8333333333333341E-2</v>
          </cell>
          <cell r="CL29">
            <v>0</v>
          </cell>
          <cell r="CM29">
            <v>2.2615384615384617E-2</v>
          </cell>
          <cell r="CN29">
            <v>2.2615384615384617E-2</v>
          </cell>
          <cell r="CO29">
            <v>0</v>
          </cell>
          <cell r="CP29">
            <v>0</v>
          </cell>
          <cell r="CQ29">
            <v>3.1516056899457281</v>
          </cell>
          <cell r="CR29">
            <v>0</v>
          </cell>
          <cell r="CS29">
            <v>1</v>
          </cell>
          <cell r="CT29">
            <v>0</v>
          </cell>
          <cell r="CU29">
            <v>0</v>
          </cell>
          <cell r="CV29">
            <v>27</v>
          </cell>
          <cell r="CW29">
            <v>27</v>
          </cell>
          <cell r="CX29" t="str">
            <v xml:space="preserve"> </v>
          </cell>
          <cell r="CY29">
            <v>1.8</v>
          </cell>
          <cell r="CZ29">
            <v>1.5</v>
          </cell>
          <cell r="DA29">
            <v>1.5</v>
          </cell>
          <cell r="DB29">
            <v>400</v>
          </cell>
          <cell r="DC29">
            <v>188</v>
          </cell>
          <cell r="DD29">
            <v>104</v>
          </cell>
          <cell r="DE29">
            <v>30</v>
          </cell>
          <cell r="DF29">
            <v>46</v>
          </cell>
          <cell r="DG29">
            <v>8</v>
          </cell>
          <cell r="DH29">
            <v>4</v>
          </cell>
          <cell r="DI29">
            <v>20</v>
          </cell>
        </row>
        <row r="30">
          <cell r="A30" t="str">
            <v>RS 032</v>
          </cell>
          <cell r="B30">
            <v>32</v>
          </cell>
          <cell r="C30" t="str">
            <v>C</v>
          </cell>
          <cell r="D30" t="str">
            <v>T</v>
          </cell>
          <cell r="E30" t="str">
            <v>Mlangeni - Biriwiri</v>
          </cell>
          <cell r="F30" t="str">
            <v>M01</v>
          </cell>
          <cell r="G30">
            <v>28</v>
          </cell>
          <cell r="H30">
            <v>13.1</v>
          </cell>
          <cell r="I30" t="str">
            <v>R</v>
          </cell>
          <cell r="J30" t="str">
            <v>NTCHEU</v>
          </cell>
          <cell r="K30">
            <v>8</v>
          </cell>
          <cell r="L30">
            <v>0</v>
          </cell>
          <cell r="W30">
            <v>71</v>
          </cell>
          <cell r="X30" t="str">
            <v>AC</v>
          </cell>
          <cell r="Y30">
            <v>125</v>
          </cell>
          <cell r="Z30" t="str">
            <v>SB</v>
          </cell>
          <cell r="AA30">
            <v>150</v>
          </cell>
          <cell r="AB30" t="str">
            <v>GR</v>
          </cell>
          <cell r="AC30">
            <v>10</v>
          </cell>
          <cell r="AD30" t="str">
            <v>VR</v>
          </cell>
          <cell r="AE30">
            <v>0</v>
          </cell>
          <cell r="AF30">
            <v>0</v>
          </cell>
          <cell r="AG30">
            <v>0</v>
          </cell>
          <cell r="AH30">
            <v>0</v>
          </cell>
          <cell r="AI30">
            <v>0</v>
          </cell>
          <cell r="AJ30">
            <v>0</v>
          </cell>
          <cell r="AK30">
            <v>0</v>
          </cell>
          <cell r="AL30">
            <v>0</v>
          </cell>
          <cell r="AM30">
            <v>2</v>
          </cell>
          <cell r="AN30" t="str">
            <v>never resealed</v>
          </cell>
          <cell r="BO30" t="str">
            <v>RS 032</v>
          </cell>
          <cell r="BP30">
            <v>13.1</v>
          </cell>
          <cell r="BQ30">
            <v>6</v>
          </cell>
          <cell r="BR30" t="str">
            <v>R</v>
          </cell>
          <cell r="BS30" t="str">
            <v>C</v>
          </cell>
          <cell r="BT30">
            <v>0</v>
          </cell>
          <cell r="BU30" t="str">
            <v>AC</v>
          </cell>
          <cell r="BV30" t="str">
            <v/>
          </cell>
          <cell r="BW30">
            <v>2</v>
          </cell>
          <cell r="BX30">
            <v>40</v>
          </cell>
          <cell r="BY30" t="str">
            <v xml:space="preserve"> </v>
          </cell>
          <cell r="BZ30">
            <v>1</v>
          </cell>
          <cell r="CA30">
            <v>10</v>
          </cell>
          <cell r="CB30">
            <v>2.052</v>
          </cell>
          <cell r="CC30">
            <v>2.21</v>
          </cell>
          <cell r="CD30">
            <v>50</v>
          </cell>
          <cell r="CE30">
            <v>30</v>
          </cell>
          <cell r="CF30">
            <v>15</v>
          </cell>
          <cell r="CG30">
            <v>35</v>
          </cell>
          <cell r="CH30">
            <v>15</v>
          </cell>
          <cell r="CI30">
            <v>0</v>
          </cell>
          <cell r="CJ30">
            <v>0</v>
          </cell>
          <cell r="CK30">
            <v>10</v>
          </cell>
          <cell r="CL30">
            <v>15</v>
          </cell>
          <cell r="CM30">
            <v>0.19923076923076921</v>
          </cell>
          <cell r="CN30">
            <v>0.19923076923076921</v>
          </cell>
          <cell r="CO30">
            <v>0</v>
          </cell>
          <cell r="CP30">
            <v>0</v>
          </cell>
          <cell r="CQ30">
            <v>2.4092307692307693</v>
          </cell>
          <cell r="CR30">
            <v>0</v>
          </cell>
          <cell r="CS30">
            <v>1</v>
          </cell>
          <cell r="CT30">
            <v>0</v>
          </cell>
          <cell r="CU30">
            <v>0</v>
          </cell>
          <cell r="CV30">
            <v>27</v>
          </cell>
          <cell r="CW30">
            <v>27</v>
          </cell>
          <cell r="CX30" t="str">
            <v xml:space="preserve"> </v>
          </cell>
          <cell r="CY30">
            <v>1.5</v>
          </cell>
          <cell r="CZ30">
            <v>1.5</v>
          </cell>
          <cell r="DA30">
            <v>1.5</v>
          </cell>
          <cell r="DB30">
            <v>400</v>
          </cell>
          <cell r="DC30">
            <v>188</v>
          </cell>
          <cell r="DD30">
            <v>104</v>
          </cell>
          <cell r="DE30">
            <v>30</v>
          </cell>
          <cell r="DF30">
            <v>46</v>
          </cell>
          <cell r="DG30">
            <v>8</v>
          </cell>
          <cell r="DH30">
            <v>4</v>
          </cell>
          <cell r="DI30">
            <v>20</v>
          </cell>
        </row>
        <row r="31">
          <cell r="A31" t="str">
            <v>RS 021</v>
          </cell>
          <cell r="B31">
            <v>21</v>
          </cell>
          <cell r="C31" t="str">
            <v>C</v>
          </cell>
          <cell r="D31" t="str">
            <v>T</v>
          </cell>
          <cell r="E31" t="str">
            <v>Biriwiri - Ntcheu</v>
          </cell>
          <cell r="F31" t="str">
            <v>M01</v>
          </cell>
          <cell r="G31">
            <v>29</v>
          </cell>
          <cell r="H31">
            <v>6.7</v>
          </cell>
          <cell r="I31" t="str">
            <v>F</v>
          </cell>
          <cell r="J31" t="str">
            <v>NTCHEU</v>
          </cell>
          <cell r="K31">
            <v>8</v>
          </cell>
          <cell r="L31">
            <v>0</v>
          </cell>
          <cell r="W31">
            <v>71</v>
          </cell>
          <cell r="X31" t="str">
            <v>DS</v>
          </cell>
          <cell r="Y31">
            <v>125</v>
          </cell>
          <cell r="Z31" t="str">
            <v>SB</v>
          </cell>
          <cell r="AA31">
            <v>150</v>
          </cell>
          <cell r="AB31" t="str">
            <v>GR</v>
          </cell>
          <cell r="AC31">
            <v>10</v>
          </cell>
          <cell r="AD31" t="str">
            <v>VR</v>
          </cell>
          <cell r="AE31">
            <v>0</v>
          </cell>
          <cell r="AF31">
            <v>0</v>
          </cell>
          <cell r="AG31">
            <v>0</v>
          </cell>
          <cell r="AH31">
            <v>0</v>
          </cell>
          <cell r="AI31">
            <v>0</v>
          </cell>
          <cell r="AJ31">
            <v>0</v>
          </cell>
          <cell r="AK31">
            <v>0</v>
          </cell>
          <cell r="AL31">
            <v>0</v>
          </cell>
          <cell r="AM31">
            <v>1</v>
          </cell>
          <cell r="AN31" t="str">
            <v>never resealed</v>
          </cell>
          <cell r="BO31" t="str">
            <v>RS 021</v>
          </cell>
          <cell r="BP31">
            <v>6.7</v>
          </cell>
          <cell r="BQ31">
            <v>6</v>
          </cell>
          <cell r="BR31" t="str">
            <v>F</v>
          </cell>
          <cell r="BS31" t="str">
            <v>C</v>
          </cell>
          <cell r="BT31">
            <v>0</v>
          </cell>
          <cell r="BU31" t="str">
            <v>DS</v>
          </cell>
          <cell r="BV31" t="str">
            <v/>
          </cell>
          <cell r="BW31">
            <v>1</v>
          </cell>
          <cell r="BX31">
            <v>15</v>
          </cell>
          <cell r="BY31" t="str">
            <v xml:space="preserve"> </v>
          </cell>
          <cell r="BZ31">
            <v>1</v>
          </cell>
          <cell r="CA31">
            <v>10</v>
          </cell>
          <cell r="CB31">
            <v>1.677</v>
          </cell>
          <cell r="CC31">
            <v>2.4494146627565985</v>
          </cell>
          <cell r="CD31">
            <v>40</v>
          </cell>
          <cell r="CE31">
            <v>5</v>
          </cell>
          <cell r="CF31">
            <v>0</v>
          </cell>
          <cell r="CG31">
            <v>40</v>
          </cell>
          <cell r="CH31">
            <v>5</v>
          </cell>
          <cell r="CI31">
            <v>0.4</v>
          </cell>
          <cell r="CJ31">
            <v>1.3333333333333337E-3</v>
          </cell>
          <cell r="CK31">
            <v>1.3333333333333337E-3</v>
          </cell>
          <cell r="CL31">
            <v>0</v>
          </cell>
          <cell r="CM31">
            <v>5.1692307692307704E-4</v>
          </cell>
          <cell r="CN31">
            <v>5.1692307692307704E-4</v>
          </cell>
          <cell r="CO31">
            <v>0</v>
          </cell>
          <cell r="CP31">
            <v>0</v>
          </cell>
          <cell r="CQ31">
            <v>2.4499315858335216</v>
          </cell>
          <cell r="CR31">
            <v>0</v>
          </cell>
          <cell r="CS31">
            <v>1</v>
          </cell>
          <cell r="CT31">
            <v>0</v>
          </cell>
          <cell r="CU31">
            <v>0</v>
          </cell>
          <cell r="CV31">
            <v>27</v>
          </cell>
          <cell r="CW31">
            <v>27</v>
          </cell>
          <cell r="CX31" t="str">
            <v xml:space="preserve"> </v>
          </cell>
          <cell r="CY31">
            <v>2</v>
          </cell>
          <cell r="CZ31">
            <v>1.5</v>
          </cell>
          <cell r="DA31">
            <v>1.5</v>
          </cell>
          <cell r="DB31">
            <v>400</v>
          </cell>
          <cell r="DC31">
            <v>188</v>
          </cell>
          <cell r="DD31">
            <v>104</v>
          </cell>
          <cell r="DE31">
            <v>30</v>
          </cell>
          <cell r="DF31">
            <v>46</v>
          </cell>
          <cell r="DG31">
            <v>8</v>
          </cell>
          <cell r="DH31">
            <v>4</v>
          </cell>
          <cell r="DI31">
            <v>20</v>
          </cell>
        </row>
        <row r="32">
          <cell r="A32" t="str">
            <v>RS 019</v>
          </cell>
          <cell r="B32">
            <v>19</v>
          </cell>
          <cell r="C32" t="str">
            <v>C</v>
          </cell>
          <cell r="D32" t="str">
            <v>T</v>
          </cell>
          <cell r="E32" t="str">
            <v>Ntcheu - Bemvu</v>
          </cell>
          <cell r="F32" t="str">
            <v>M01</v>
          </cell>
          <cell r="G32">
            <v>30</v>
          </cell>
          <cell r="H32">
            <v>11.8</v>
          </cell>
          <cell r="I32" t="str">
            <v>F</v>
          </cell>
          <cell r="J32" t="str">
            <v>NTCHEU</v>
          </cell>
          <cell r="K32">
            <v>8</v>
          </cell>
          <cell r="L32">
            <v>0</v>
          </cell>
          <cell r="W32">
            <v>71</v>
          </cell>
          <cell r="X32" t="str">
            <v>DS</v>
          </cell>
          <cell r="Y32">
            <v>125</v>
          </cell>
          <cell r="Z32" t="str">
            <v>SB</v>
          </cell>
          <cell r="AA32">
            <v>150</v>
          </cell>
          <cell r="AB32" t="str">
            <v>CG</v>
          </cell>
          <cell r="AC32">
            <v>10</v>
          </cell>
          <cell r="AD32" t="str">
            <v>VR</v>
          </cell>
          <cell r="AE32">
            <v>89</v>
          </cell>
          <cell r="AF32" t="str">
            <v>AO</v>
          </cell>
          <cell r="AG32" t="str">
            <v>AC</v>
          </cell>
          <cell r="AH32">
            <v>50</v>
          </cell>
          <cell r="AI32">
            <v>0</v>
          </cell>
          <cell r="AJ32">
            <v>0</v>
          </cell>
          <cell r="AK32">
            <v>0</v>
          </cell>
          <cell r="AL32">
            <v>0</v>
          </cell>
          <cell r="AM32">
            <v>7</v>
          </cell>
          <cell r="AN32">
            <v>0</v>
          </cell>
          <cell r="BO32" t="str">
            <v>RS 019</v>
          </cell>
          <cell r="BP32">
            <v>11.8</v>
          </cell>
          <cell r="BQ32">
            <v>6</v>
          </cell>
          <cell r="BR32" t="str">
            <v>F</v>
          </cell>
          <cell r="BS32" t="str">
            <v>C</v>
          </cell>
          <cell r="BT32">
            <v>0</v>
          </cell>
          <cell r="BU32" t="str">
            <v>AC</v>
          </cell>
          <cell r="BV32" t="str">
            <v>DS</v>
          </cell>
          <cell r="BW32">
            <v>7</v>
          </cell>
          <cell r="BX32">
            <v>40</v>
          </cell>
          <cell r="BY32">
            <v>15</v>
          </cell>
          <cell r="BZ32">
            <v>1</v>
          </cell>
          <cell r="CA32">
            <v>10</v>
          </cell>
          <cell r="CB32">
            <v>2.2290000000000001</v>
          </cell>
          <cell r="CC32">
            <v>2.2000000000000002</v>
          </cell>
          <cell r="CD32">
            <v>70</v>
          </cell>
          <cell r="CE32">
            <v>4</v>
          </cell>
          <cell r="CF32">
            <v>0</v>
          </cell>
          <cell r="CG32">
            <v>70</v>
          </cell>
          <cell r="CH32">
            <v>4</v>
          </cell>
          <cell r="CI32">
            <v>0.5</v>
          </cell>
          <cell r="CJ32">
            <v>1.6666666666666668E-3</v>
          </cell>
          <cell r="CK32">
            <v>1.6666666666666668E-3</v>
          </cell>
          <cell r="CL32">
            <v>0</v>
          </cell>
          <cell r="CM32">
            <v>6.4615384615384621E-4</v>
          </cell>
          <cell r="CN32">
            <v>6.4615384615384621E-4</v>
          </cell>
          <cell r="CO32">
            <v>0</v>
          </cell>
          <cell r="CP32">
            <v>0</v>
          </cell>
          <cell r="CQ32">
            <v>2.2006461538461539</v>
          </cell>
          <cell r="CR32">
            <v>0</v>
          </cell>
          <cell r="CS32">
            <v>1</v>
          </cell>
          <cell r="CT32">
            <v>0</v>
          </cell>
          <cell r="CU32">
            <v>0</v>
          </cell>
          <cell r="CV32">
            <v>9</v>
          </cell>
          <cell r="CW32">
            <v>27</v>
          </cell>
          <cell r="CX32">
            <v>54</v>
          </cell>
          <cell r="CY32">
            <v>1.5</v>
          </cell>
          <cell r="CZ32">
            <v>1.3</v>
          </cell>
          <cell r="DA32">
            <v>1.3</v>
          </cell>
          <cell r="DB32">
            <v>440</v>
          </cell>
          <cell r="DC32">
            <v>207</v>
          </cell>
          <cell r="DD32">
            <v>115</v>
          </cell>
          <cell r="DE32">
            <v>33</v>
          </cell>
          <cell r="DF32">
            <v>51</v>
          </cell>
          <cell r="DG32">
            <v>9</v>
          </cell>
          <cell r="DH32">
            <v>5</v>
          </cell>
          <cell r="DI32">
            <v>22</v>
          </cell>
        </row>
        <row r="33">
          <cell r="A33" t="str">
            <v>RS 029</v>
          </cell>
          <cell r="B33">
            <v>29</v>
          </cell>
          <cell r="C33" t="str">
            <v>C</v>
          </cell>
          <cell r="D33" t="str">
            <v>T</v>
          </cell>
          <cell r="E33" t="str">
            <v>Bemvu - Njereza</v>
          </cell>
          <cell r="F33" t="str">
            <v>M01</v>
          </cell>
          <cell r="G33">
            <v>31</v>
          </cell>
          <cell r="H33">
            <v>8.8000000000000007</v>
          </cell>
          <cell r="I33" t="str">
            <v>R</v>
          </cell>
          <cell r="J33" t="str">
            <v>NTCHEU</v>
          </cell>
          <cell r="K33">
            <v>8</v>
          </cell>
          <cell r="L33">
            <v>0</v>
          </cell>
          <cell r="W33">
            <v>71</v>
          </cell>
          <cell r="X33" t="str">
            <v>AC</v>
          </cell>
          <cell r="Y33">
            <v>125</v>
          </cell>
          <cell r="Z33" t="str">
            <v>SB</v>
          </cell>
          <cell r="AA33">
            <v>150</v>
          </cell>
          <cell r="AB33" t="str">
            <v>GR</v>
          </cell>
          <cell r="AC33">
            <v>10</v>
          </cell>
          <cell r="AD33" t="str">
            <v>VR</v>
          </cell>
          <cell r="AE33">
            <v>89</v>
          </cell>
          <cell r="AF33" t="str">
            <v>AO</v>
          </cell>
          <cell r="AG33" t="str">
            <v>AC</v>
          </cell>
          <cell r="AH33">
            <v>50</v>
          </cell>
          <cell r="AI33">
            <v>0</v>
          </cell>
          <cell r="AJ33">
            <v>0</v>
          </cell>
          <cell r="AK33">
            <v>0</v>
          </cell>
          <cell r="AL33">
            <v>0</v>
          </cell>
          <cell r="AM33">
            <v>6</v>
          </cell>
          <cell r="AN33">
            <v>0</v>
          </cell>
          <cell r="BO33" t="str">
            <v>RS 029</v>
          </cell>
          <cell r="BP33">
            <v>8.8000000000000007</v>
          </cell>
          <cell r="BQ33">
            <v>6</v>
          </cell>
          <cell r="BR33" t="str">
            <v>R</v>
          </cell>
          <cell r="BS33" t="str">
            <v>C</v>
          </cell>
          <cell r="BT33">
            <v>0</v>
          </cell>
          <cell r="BU33" t="str">
            <v>AC</v>
          </cell>
          <cell r="BV33" t="str">
            <v>AC</v>
          </cell>
          <cell r="BW33">
            <v>6</v>
          </cell>
          <cell r="BX33">
            <v>40</v>
          </cell>
          <cell r="BY33">
            <v>40</v>
          </cell>
          <cell r="BZ33">
            <v>1</v>
          </cell>
          <cell r="CA33">
            <v>10</v>
          </cell>
          <cell r="CB33">
            <v>2.6040000000000001</v>
          </cell>
          <cell r="CC33">
            <v>2.3115847507331377</v>
          </cell>
          <cell r="CD33">
            <v>1</v>
          </cell>
          <cell r="CE33">
            <v>0</v>
          </cell>
          <cell r="CF33">
            <v>0</v>
          </cell>
          <cell r="CG33">
            <v>1</v>
          </cell>
          <cell r="CH33">
            <v>0</v>
          </cell>
          <cell r="CI33">
            <v>0</v>
          </cell>
          <cell r="CJ33">
            <v>0</v>
          </cell>
          <cell r="CK33">
            <v>0</v>
          </cell>
          <cell r="CL33">
            <v>0</v>
          </cell>
          <cell r="CM33">
            <v>0</v>
          </cell>
          <cell r="CN33">
            <v>0</v>
          </cell>
          <cell r="CO33">
            <v>0</v>
          </cell>
          <cell r="CP33">
            <v>0</v>
          </cell>
          <cell r="CQ33">
            <v>2.3115847507331377</v>
          </cell>
          <cell r="CR33">
            <v>0</v>
          </cell>
          <cell r="CS33">
            <v>1</v>
          </cell>
          <cell r="CT33">
            <v>0</v>
          </cell>
          <cell r="CU33">
            <v>0</v>
          </cell>
          <cell r="CV33">
            <v>9</v>
          </cell>
          <cell r="CW33">
            <v>27</v>
          </cell>
          <cell r="CX33">
            <v>54</v>
          </cell>
          <cell r="CY33">
            <v>1.1000000000000001</v>
          </cell>
          <cell r="CZ33">
            <v>1.2</v>
          </cell>
          <cell r="DA33">
            <v>1.1000000000000001</v>
          </cell>
          <cell r="DB33">
            <v>440</v>
          </cell>
          <cell r="DC33">
            <v>207</v>
          </cell>
          <cell r="DD33">
            <v>115</v>
          </cell>
          <cell r="DE33">
            <v>33</v>
          </cell>
          <cell r="DF33">
            <v>51</v>
          </cell>
          <cell r="DG33">
            <v>9</v>
          </cell>
          <cell r="DH33">
            <v>5</v>
          </cell>
          <cell r="DI33">
            <v>22</v>
          </cell>
        </row>
        <row r="34">
          <cell r="A34" t="str">
            <v>RS 016</v>
          </cell>
          <cell r="B34">
            <v>16</v>
          </cell>
          <cell r="C34" t="str">
            <v>C</v>
          </cell>
          <cell r="D34" t="str">
            <v>T</v>
          </cell>
          <cell r="E34" t="str">
            <v>Njereza - Balaka Market</v>
          </cell>
          <cell r="F34" t="str">
            <v>M01</v>
          </cell>
          <cell r="G34">
            <v>32</v>
          </cell>
          <cell r="H34">
            <v>12</v>
          </cell>
          <cell r="I34" t="str">
            <v>R</v>
          </cell>
          <cell r="J34" t="str">
            <v>NTCHEU</v>
          </cell>
          <cell r="K34">
            <v>8</v>
          </cell>
          <cell r="L34">
            <v>0</v>
          </cell>
          <cell r="W34">
            <v>71</v>
          </cell>
          <cell r="X34" t="str">
            <v>DS</v>
          </cell>
          <cell r="Y34">
            <v>150</v>
          </cell>
          <cell r="Z34" t="str">
            <v>SB</v>
          </cell>
          <cell r="AA34">
            <v>125</v>
          </cell>
          <cell r="AB34" t="str">
            <v>GR</v>
          </cell>
          <cell r="AC34">
            <v>10</v>
          </cell>
          <cell r="AD34" t="str">
            <v>VR</v>
          </cell>
          <cell r="AE34">
            <v>89</v>
          </cell>
          <cell r="AF34" t="str">
            <v>AO</v>
          </cell>
          <cell r="AG34" t="str">
            <v>AC</v>
          </cell>
          <cell r="AH34">
            <v>50</v>
          </cell>
          <cell r="AI34">
            <v>0</v>
          </cell>
          <cell r="AJ34">
            <v>0</v>
          </cell>
          <cell r="AK34">
            <v>0</v>
          </cell>
          <cell r="AL34">
            <v>0</v>
          </cell>
          <cell r="AM34">
            <v>7</v>
          </cell>
          <cell r="AN34">
            <v>0</v>
          </cell>
          <cell r="BO34" t="str">
            <v>RS 016</v>
          </cell>
          <cell r="BP34">
            <v>12</v>
          </cell>
          <cell r="BQ34">
            <v>6</v>
          </cell>
          <cell r="BR34" t="str">
            <v>R</v>
          </cell>
          <cell r="BS34" t="str">
            <v>S</v>
          </cell>
          <cell r="BT34">
            <v>0</v>
          </cell>
          <cell r="BU34" t="str">
            <v>AC</v>
          </cell>
          <cell r="BV34" t="str">
            <v>DS</v>
          </cell>
          <cell r="BW34">
            <v>7</v>
          </cell>
          <cell r="BX34">
            <v>40</v>
          </cell>
          <cell r="BY34">
            <v>15</v>
          </cell>
          <cell r="BZ34">
            <v>1</v>
          </cell>
          <cell r="CA34">
            <v>10</v>
          </cell>
          <cell r="CB34">
            <v>1.9790000000000001</v>
          </cell>
          <cell r="CC34">
            <v>1.8983616102372702</v>
          </cell>
          <cell r="CD34">
            <v>0</v>
          </cell>
          <cell r="CE34">
            <v>0</v>
          </cell>
          <cell r="CF34">
            <v>0</v>
          </cell>
          <cell r="CG34">
            <v>0</v>
          </cell>
          <cell r="CH34">
            <v>0</v>
          </cell>
          <cell r="CI34">
            <v>0</v>
          </cell>
          <cell r="CJ34">
            <v>0</v>
          </cell>
          <cell r="CK34">
            <v>0</v>
          </cell>
          <cell r="CL34">
            <v>0</v>
          </cell>
          <cell r="CM34">
            <v>0</v>
          </cell>
          <cell r="CN34">
            <v>0</v>
          </cell>
          <cell r="CO34">
            <v>0</v>
          </cell>
          <cell r="CP34">
            <v>0</v>
          </cell>
          <cell r="CQ34">
            <v>1.8983616102372702</v>
          </cell>
          <cell r="CR34">
            <v>0</v>
          </cell>
          <cell r="CS34">
            <v>1</v>
          </cell>
          <cell r="CT34">
            <v>0</v>
          </cell>
          <cell r="CU34">
            <v>0</v>
          </cell>
          <cell r="CV34">
            <v>9</v>
          </cell>
          <cell r="CW34">
            <v>27</v>
          </cell>
          <cell r="CX34">
            <v>54</v>
          </cell>
          <cell r="CY34">
            <v>1.1000000000000001</v>
          </cell>
          <cell r="CZ34">
            <v>1.2</v>
          </cell>
          <cell r="DA34">
            <v>1.1000000000000001</v>
          </cell>
          <cell r="DB34">
            <v>400</v>
          </cell>
          <cell r="DC34">
            <v>188</v>
          </cell>
          <cell r="DD34">
            <v>104</v>
          </cell>
          <cell r="DE34">
            <v>30</v>
          </cell>
          <cell r="DF34">
            <v>46</v>
          </cell>
          <cell r="DG34">
            <v>8</v>
          </cell>
          <cell r="DH34">
            <v>4</v>
          </cell>
          <cell r="DI34">
            <v>20</v>
          </cell>
        </row>
        <row r="35">
          <cell r="A35" t="str">
            <v>RS 036</v>
          </cell>
          <cell r="B35">
            <v>36</v>
          </cell>
          <cell r="C35" t="str">
            <v>C</v>
          </cell>
          <cell r="D35" t="str">
            <v>T</v>
          </cell>
          <cell r="E35" t="str">
            <v>Balaka Market - Chingeni</v>
          </cell>
          <cell r="F35" t="str">
            <v>M01</v>
          </cell>
          <cell r="G35">
            <v>33</v>
          </cell>
          <cell r="H35">
            <v>4.7</v>
          </cell>
          <cell r="I35" t="str">
            <v>F</v>
          </cell>
          <cell r="J35" t="str">
            <v>MACHINGA</v>
          </cell>
          <cell r="K35">
            <v>8</v>
          </cell>
          <cell r="L35">
            <v>0</v>
          </cell>
          <cell r="W35">
            <v>71</v>
          </cell>
          <cell r="X35" t="str">
            <v>AC</v>
          </cell>
          <cell r="Y35">
            <v>125</v>
          </cell>
          <cell r="Z35" t="str">
            <v>SB</v>
          </cell>
          <cell r="AA35">
            <v>150</v>
          </cell>
          <cell r="AB35" t="str">
            <v>GR</v>
          </cell>
          <cell r="AC35">
            <v>10</v>
          </cell>
          <cell r="AD35" t="str">
            <v>VR</v>
          </cell>
          <cell r="AE35">
            <v>89</v>
          </cell>
          <cell r="AF35" t="str">
            <v>AO</v>
          </cell>
          <cell r="AG35" t="str">
            <v>AC</v>
          </cell>
          <cell r="AH35">
            <v>50</v>
          </cell>
          <cell r="AI35">
            <v>0</v>
          </cell>
          <cell r="AJ35">
            <v>0</v>
          </cell>
          <cell r="AK35">
            <v>0</v>
          </cell>
          <cell r="AL35">
            <v>0</v>
          </cell>
          <cell r="AM35">
            <v>6</v>
          </cell>
          <cell r="AN35">
            <v>0</v>
          </cell>
          <cell r="BO35" t="str">
            <v>RS 036</v>
          </cell>
          <cell r="BP35">
            <v>4.7</v>
          </cell>
          <cell r="BQ35">
            <v>6</v>
          </cell>
          <cell r="BR35" t="str">
            <v>F</v>
          </cell>
          <cell r="BS35" t="str">
            <v>C</v>
          </cell>
          <cell r="BT35">
            <v>0</v>
          </cell>
          <cell r="BU35" t="str">
            <v>AC</v>
          </cell>
          <cell r="BV35" t="str">
            <v>AC</v>
          </cell>
          <cell r="BW35">
            <v>6</v>
          </cell>
          <cell r="BX35">
            <v>40</v>
          </cell>
          <cell r="BY35">
            <v>40</v>
          </cell>
          <cell r="BZ35">
            <v>1</v>
          </cell>
          <cell r="CA35">
            <v>10</v>
          </cell>
          <cell r="CB35">
            <v>2.6040000000000001</v>
          </cell>
          <cell r="CC35">
            <v>3.05</v>
          </cell>
          <cell r="CD35">
            <v>60</v>
          </cell>
          <cell r="CE35">
            <v>25</v>
          </cell>
          <cell r="CF35">
            <v>10</v>
          </cell>
          <cell r="CG35">
            <v>50</v>
          </cell>
          <cell r="CH35">
            <v>15</v>
          </cell>
          <cell r="CI35">
            <v>0.3</v>
          </cell>
          <cell r="CJ35">
            <v>1E-3</v>
          </cell>
          <cell r="CK35">
            <v>10</v>
          </cell>
          <cell r="CL35">
            <v>10</v>
          </cell>
          <cell r="CM35">
            <v>0.16653153846153848</v>
          </cell>
          <cell r="CN35">
            <v>0.16653153846153848</v>
          </cell>
          <cell r="CO35">
            <v>0</v>
          </cell>
          <cell r="CP35">
            <v>0</v>
          </cell>
          <cell r="CQ35">
            <v>3.2165315384615383</v>
          </cell>
          <cell r="CR35">
            <v>10</v>
          </cell>
          <cell r="CS35">
            <v>1</v>
          </cell>
          <cell r="CT35">
            <v>0</v>
          </cell>
          <cell r="CU35">
            <v>0</v>
          </cell>
          <cell r="CV35">
            <v>9</v>
          </cell>
          <cell r="CW35">
            <v>27</v>
          </cell>
          <cell r="CX35">
            <v>54</v>
          </cell>
          <cell r="CY35">
            <v>2</v>
          </cell>
          <cell r="CZ35">
            <v>1.5</v>
          </cell>
          <cell r="DA35">
            <v>1.3</v>
          </cell>
          <cell r="DB35">
            <v>500</v>
          </cell>
          <cell r="DC35">
            <v>235</v>
          </cell>
          <cell r="DD35">
            <v>130</v>
          </cell>
          <cell r="DE35">
            <v>38</v>
          </cell>
          <cell r="DF35">
            <v>58</v>
          </cell>
          <cell r="DG35">
            <v>10</v>
          </cell>
          <cell r="DH35">
            <v>5</v>
          </cell>
          <cell r="DI35">
            <v>25</v>
          </cell>
        </row>
        <row r="36">
          <cell r="A36" t="str">
            <v>RS 018</v>
          </cell>
          <cell r="B36">
            <v>18</v>
          </cell>
          <cell r="C36" t="str">
            <v>C</v>
          </cell>
          <cell r="D36" t="str">
            <v>T</v>
          </cell>
          <cell r="E36" t="str">
            <v>Chingeni - Senzani</v>
          </cell>
          <cell r="F36" t="str">
            <v>M01</v>
          </cell>
          <cell r="G36">
            <v>34</v>
          </cell>
          <cell r="H36">
            <v>14.8</v>
          </cell>
          <cell r="I36" t="str">
            <v>R</v>
          </cell>
          <cell r="J36" t="str">
            <v>NTCHEU</v>
          </cell>
          <cell r="K36">
            <v>8</v>
          </cell>
          <cell r="L36">
            <v>0</v>
          </cell>
          <cell r="W36">
            <v>89</v>
          </cell>
          <cell r="X36" t="str">
            <v>DS</v>
          </cell>
          <cell r="Y36">
            <v>200</v>
          </cell>
          <cell r="Z36" t="str">
            <v>SB</v>
          </cell>
          <cell r="AA36">
            <v>200</v>
          </cell>
          <cell r="AB36" t="str">
            <v>GR</v>
          </cell>
          <cell r="AC36">
            <v>16</v>
          </cell>
          <cell r="AD36" t="str">
            <v>VR</v>
          </cell>
          <cell r="AE36">
            <v>0</v>
          </cell>
          <cell r="AF36">
            <v>0</v>
          </cell>
          <cell r="AG36">
            <v>0</v>
          </cell>
          <cell r="AH36">
            <v>0</v>
          </cell>
          <cell r="AI36">
            <v>0</v>
          </cell>
          <cell r="AJ36">
            <v>0</v>
          </cell>
          <cell r="AK36">
            <v>0</v>
          </cell>
          <cell r="AL36">
            <v>0</v>
          </cell>
          <cell r="AM36">
            <v>1</v>
          </cell>
          <cell r="AN36" t="str">
            <v>never resealed</v>
          </cell>
          <cell r="BO36" t="str">
            <v>RS 018</v>
          </cell>
          <cell r="BP36">
            <v>14.8</v>
          </cell>
          <cell r="BQ36">
            <v>6</v>
          </cell>
          <cell r="BR36" t="str">
            <v>R</v>
          </cell>
          <cell r="BS36" t="str">
            <v>C</v>
          </cell>
          <cell r="BT36">
            <v>0</v>
          </cell>
          <cell r="BU36" t="str">
            <v>DS</v>
          </cell>
          <cell r="BV36" t="str">
            <v/>
          </cell>
          <cell r="BW36">
            <v>1</v>
          </cell>
          <cell r="BX36">
            <v>15</v>
          </cell>
          <cell r="BY36" t="str">
            <v xml:space="preserve"> </v>
          </cell>
          <cell r="BZ36">
            <v>1</v>
          </cell>
          <cell r="CA36">
            <v>16</v>
          </cell>
          <cell r="CB36">
            <v>2.177</v>
          </cell>
          <cell r="CC36">
            <v>2.9262475073313787</v>
          </cell>
          <cell r="CD36">
            <v>0</v>
          </cell>
          <cell r="CE36">
            <v>0</v>
          </cell>
          <cell r="CF36">
            <v>0</v>
          </cell>
          <cell r="CG36">
            <v>0</v>
          </cell>
          <cell r="CH36">
            <v>0</v>
          </cell>
          <cell r="CI36">
            <v>0.9</v>
          </cell>
          <cell r="CJ36">
            <v>3.0000000000000005E-3</v>
          </cell>
          <cell r="CK36">
            <v>3.0000000000000005E-3</v>
          </cell>
          <cell r="CL36">
            <v>0</v>
          </cell>
          <cell r="CM36">
            <v>1.1630769230769234E-3</v>
          </cell>
          <cell r="CN36">
            <v>1.1630769230769234E-3</v>
          </cell>
          <cell r="CO36">
            <v>0</v>
          </cell>
          <cell r="CP36">
            <v>0</v>
          </cell>
          <cell r="CQ36">
            <v>2.9274105842544556</v>
          </cell>
          <cell r="CR36">
            <v>0</v>
          </cell>
          <cell r="CS36">
            <v>1</v>
          </cell>
          <cell r="CT36">
            <v>0</v>
          </cell>
          <cell r="CU36">
            <v>0</v>
          </cell>
          <cell r="CV36">
            <v>9</v>
          </cell>
          <cell r="CW36">
            <v>9</v>
          </cell>
          <cell r="CX36" t="str">
            <v xml:space="preserve"> </v>
          </cell>
          <cell r="CY36">
            <v>1.5</v>
          </cell>
          <cell r="CZ36">
            <v>1.3</v>
          </cell>
          <cell r="DA36">
            <v>1.1000000000000001</v>
          </cell>
          <cell r="DB36">
            <v>400</v>
          </cell>
          <cell r="DC36">
            <v>188</v>
          </cell>
          <cell r="DD36">
            <v>104</v>
          </cell>
          <cell r="DE36">
            <v>30</v>
          </cell>
          <cell r="DF36">
            <v>46</v>
          </cell>
          <cell r="DG36">
            <v>8</v>
          </cell>
          <cell r="DH36">
            <v>4</v>
          </cell>
          <cell r="DI36">
            <v>20</v>
          </cell>
        </row>
        <row r="37">
          <cell r="A37" t="str">
            <v>RS 105</v>
          </cell>
          <cell r="B37">
            <v>105</v>
          </cell>
          <cell r="C37" t="str">
            <v>S</v>
          </cell>
          <cell r="D37" t="str">
            <v>T</v>
          </cell>
          <cell r="E37" t="str">
            <v>Senzani - Lipaluwa River</v>
          </cell>
          <cell r="F37" t="str">
            <v>M01</v>
          </cell>
          <cell r="G37">
            <v>35</v>
          </cell>
          <cell r="H37">
            <v>26.8</v>
          </cell>
          <cell r="I37" t="str">
            <v>F</v>
          </cell>
          <cell r="J37" t="str">
            <v>NTCHEU</v>
          </cell>
          <cell r="K37">
            <v>8</v>
          </cell>
          <cell r="L37">
            <v>0</v>
          </cell>
          <cell r="W37">
            <v>89</v>
          </cell>
          <cell r="X37" t="str">
            <v>DS</v>
          </cell>
          <cell r="Y37">
            <v>200</v>
          </cell>
          <cell r="Z37" t="str">
            <v>SB</v>
          </cell>
          <cell r="AA37">
            <v>150</v>
          </cell>
          <cell r="AB37" t="str">
            <v>GR</v>
          </cell>
          <cell r="AC37">
            <v>5</v>
          </cell>
          <cell r="AD37" t="str">
            <v>VR</v>
          </cell>
          <cell r="AE37">
            <v>0</v>
          </cell>
          <cell r="AF37">
            <v>0</v>
          </cell>
          <cell r="AG37">
            <v>0</v>
          </cell>
          <cell r="AH37">
            <v>0</v>
          </cell>
          <cell r="AI37">
            <v>0</v>
          </cell>
          <cell r="AJ37">
            <v>0</v>
          </cell>
          <cell r="AK37">
            <v>0</v>
          </cell>
          <cell r="AL37">
            <v>0</v>
          </cell>
          <cell r="AM37">
            <v>1</v>
          </cell>
          <cell r="AN37" t="str">
            <v>never resealed</v>
          </cell>
          <cell r="BO37" t="str">
            <v>RS 105</v>
          </cell>
          <cell r="BP37">
            <v>26.8</v>
          </cell>
          <cell r="BQ37">
            <v>6</v>
          </cell>
          <cell r="BR37" t="str">
            <v>F</v>
          </cell>
          <cell r="BS37" t="str">
            <v>C</v>
          </cell>
          <cell r="BT37">
            <v>0</v>
          </cell>
          <cell r="BU37" t="str">
            <v>DS</v>
          </cell>
          <cell r="BV37" t="str">
            <v/>
          </cell>
          <cell r="BW37">
            <v>1</v>
          </cell>
          <cell r="BX37">
            <v>15</v>
          </cell>
          <cell r="BY37" t="str">
            <v xml:space="preserve"> </v>
          </cell>
          <cell r="BZ37">
            <v>1</v>
          </cell>
          <cell r="CA37">
            <v>5</v>
          </cell>
          <cell r="CB37">
            <v>1.677</v>
          </cell>
          <cell r="CC37">
            <v>3.31</v>
          </cell>
          <cell r="CD37">
            <v>2.5</v>
          </cell>
          <cell r="CE37">
            <v>0</v>
          </cell>
          <cell r="CF37">
            <v>0</v>
          </cell>
          <cell r="CG37">
            <v>2.5</v>
          </cell>
          <cell r="CH37">
            <v>0</v>
          </cell>
          <cell r="CI37">
            <v>1.1000000000000001</v>
          </cell>
          <cell r="CJ37">
            <v>3.666666666666667E-3</v>
          </cell>
          <cell r="CK37">
            <v>3.666666666666667E-3</v>
          </cell>
          <cell r="CL37">
            <v>0</v>
          </cell>
          <cell r="CM37">
            <v>1.4215384615384617E-3</v>
          </cell>
          <cell r="CN37">
            <v>1.4215384615384617E-3</v>
          </cell>
          <cell r="CO37">
            <v>0</v>
          </cell>
          <cell r="CP37">
            <v>0</v>
          </cell>
          <cell r="CQ37">
            <v>3.3114215384615386</v>
          </cell>
          <cell r="CR37">
            <v>0</v>
          </cell>
          <cell r="CS37">
            <v>1</v>
          </cell>
          <cell r="CT37">
            <v>0</v>
          </cell>
          <cell r="CU37">
            <v>0</v>
          </cell>
          <cell r="CV37">
            <v>9</v>
          </cell>
          <cell r="CW37">
            <v>9</v>
          </cell>
          <cell r="CX37" t="str">
            <v xml:space="preserve"> </v>
          </cell>
          <cell r="CY37">
            <v>1.1000000000000001</v>
          </cell>
          <cell r="CZ37">
            <v>1.2</v>
          </cell>
          <cell r="DA37">
            <v>1.1000000000000001</v>
          </cell>
          <cell r="DB37">
            <v>400</v>
          </cell>
          <cell r="DC37">
            <v>188</v>
          </cell>
          <cell r="DD37">
            <v>104</v>
          </cell>
          <cell r="DE37">
            <v>30</v>
          </cell>
          <cell r="DF37">
            <v>46</v>
          </cell>
          <cell r="DG37">
            <v>8</v>
          </cell>
          <cell r="DH37">
            <v>4</v>
          </cell>
          <cell r="DI37">
            <v>20</v>
          </cell>
        </row>
        <row r="38">
          <cell r="A38" t="str">
            <v>RS 094</v>
          </cell>
          <cell r="B38">
            <v>94</v>
          </cell>
          <cell r="C38" t="str">
            <v>S</v>
          </cell>
          <cell r="D38" t="str">
            <v>T</v>
          </cell>
          <cell r="E38" t="str">
            <v>Matope - Chigaru</v>
          </cell>
          <cell r="F38" t="str">
            <v>M01</v>
          </cell>
          <cell r="G38">
            <v>36</v>
          </cell>
          <cell r="H38">
            <v>4.9000000000000004</v>
          </cell>
          <cell r="I38" t="str">
            <v>R</v>
          </cell>
          <cell r="J38" t="str">
            <v>BLANTYRE</v>
          </cell>
          <cell r="K38">
            <v>9</v>
          </cell>
          <cell r="L38">
            <v>0</v>
          </cell>
          <cell r="W38">
            <v>89</v>
          </cell>
          <cell r="X38" t="str">
            <v>DS</v>
          </cell>
          <cell r="Y38">
            <v>200</v>
          </cell>
          <cell r="Z38" t="str">
            <v>SB</v>
          </cell>
          <cell r="AA38">
            <v>150</v>
          </cell>
          <cell r="AB38" t="str">
            <v>GR</v>
          </cell>
          <cell r="AC38">
            <v>5</v>
          </cell>
          <cell r="AD38" t="str">
            <v>VR</v>
          </cell>
          <cell r="AE38">
            <v>0</v>
          </cell>
          <cell r="AF38">
            <v>0</v>
          </cell>
          <cell r="AG38">
            <v>0</v>
          </cell>
          <cell r="AH38">
            <v>0</v>
          </cell>
          <cell r="AI38">
            <v>0</v>
          </cell>
          <cell r="AJ38">
            <v>0</v>
          </cell>
          <cell r="AK38">
            <v>0</v>
          </cell>
          <cell r="AL38">
            <v>0</v>
          </cell>
          <cell r="AM38">
            <v>1</v>
          </cell>
          <cell r="AN38" t="str">
            <v>never resealed</v>
          </cell>
          <cell r="BO38" t="str">
            <v>RS 094</v>
          </cell>
          <cell r="BP38">
            <v>4.9000000000000004</v>
          </cell>
          <cell r="BQ38">
            <v>6</v>
          </cell>
          <cell r="BR38" t="str">
            <v>R</v>
          </cell>
          <cell r="BS38" t="str">
            <v>C</v>
          </cell>
          <cell r="BT38">
            <v>0</v>
          </cell>
          <cell r="BU38" t="str">
            <v>DS</v>
          </cell>
          <cell r="BV38" t="str">
            <v/>
          </cell>
          <cell r="BW38">
            <v>1</v>
          </cell>
          <cell r="BX38">
            <v>15</v>
          </cell>
          <cell r="BY38" t="str">
            <v xml:space="preserve"> </v>
          </cell>
          <cell r="BZ38">
            <v>1</v>
          </cell>
          <cell r="CA38">
            <v>5</v>
          </cell>
          <cell r="CB38">
            <v>1.677</v>
          </cell>
          <cell r="CC38">
            <v>2.868769501466276</v>
          </cell>
          <cell r="CD38">
            <v>0</v>
          </cell>
          <cell r="CE38">
            <v>0</v>
          </cell>
          <cell r="CF38">
            <v>0</v>
          </cell>
          <cell r="CG38">
            <v>0</v>
          </cell>
          <cell r="CH38">
            <v>0</v>
          </cell>
          <cell r="CI38">
            <v>0.21</v>
          </cell>
          <cell r="CJ38">
            <v>7.000000000000001E-4</v>
          </cell>
          <cell r="CK38">
            <v>7.000000000000001E-4</v>
          </cell>
          <cell r="CL38">
            <v>0</v>
          </cell>
          <cell r="CM38">
            <v>2.7138461538461539E-4</v>
          </cell>
          <cell r="CN38">
            <v>2.7138461538461539E-4</v>
          </cell>
          <cell r="CO38">
            <v>0</v>
          </cell>
          <cell r="CP38">
            <v>0</v>
          </cell>
          <cell r="CQ38">
            <v>2.8690408860816605</v>
          </cell>
          <cell r="CR38">
            <v>0</v>
          </cell>
          <cell r="CS38">
            <v>1</v>
          </cell>
          <cell r="CT38">
            <v>0</v>
          </cell>
          <cell r="CU38">
            <v>0</v>
          </cell>
          <cell r="CV38">
            <v>9</v>
          </cell>
          <cell r="CW38">
            <v>9</v>
          </cell>
          <cell r="CX38" t="str">
            <v xml:space="preserve"> </v>
          </cell>
          <cell r="CY38">
            <v>1.1000000000000001</v>
          </cell>
          <cell r="CZ38">
            <v>1.2</v>
          </cell>
          <cell r="DA38">
            <v>1</v>
          </cell>
          <cell r="DB38">
            <v>400</v>
          </cell>
          <cell r="DC38">
            <v>188</v>
          </cell>
          <cell r="DD38">
            <v>104</v>
          </cell>
          <cell r="DE38">
            <v>30</v>
          </cell>
          <cell r="DF38">
            <v>46</v>
          </cell>
          <cell r="DG38">
            <v>8</v>
          </cell>
          <cell r="DH38">
            <v>4</v>
          </cell>
          <cell r="DI38">
            <v>20</v>
          </cell>
        </row>
        <row r="39">
          <cell r="A39" t="str">
            <v>RS 090</v>
          </cell>
          <cell r="B39">
            <v>90</v>
          </cell>
          <cell r="C39" t="str">
            <v>S</v>
          </cell>
          <cell r="D39" t="str">
            <v>T</v>
          </cell>
          <cell r="E39" t="str">
            <v>Chigaru - Ndeka</v>
          </cell>
          <cell r="F39" t="str">
            <v>M01</v>
          </cell>
          <cell r="G39">
            <v>37</v>
          </cell>
          <cell r="H39">
            <v>12</v>
          </cell>
          <cell r="I39" t="str">
            <v>R</v>
          </cell>
          <cell r="J39" t="str">
            <v>BLANTYRE</v>
          </cell>
          <cell r="K39">
            <v>9</v>
          </cell>
          <cell r="L39">
            <v>0</v>
          </cell>
          <cell r="W39">
            <v>87</v>
          </cell>
          <cell r="X39" t="str">
            <v>DS</v>
          </cell>
          <cell r="Y39">
            <v>200</v>
          </cell>
          <cell r="Z39" t="str">
            <v>GR</v>
          </cell>
          <cell r="AA39">
            <v>200</v>
          </cell>
          <cell r="AB39" t="str">
            <v>GR</v>
          </cell>
          <cell r="AC39">
            <v>16</v>
          </cell>
          <cell r="AD39" t="str">
            <v>VR</v>
          </cell>
          <cell r="AE39">
            <v>0</v>
          </cell>
          <cell r="AF39">
            <v>0</v>
          </cell>
          <cell r="AG39">
            <v>0</v>
          </cell>
          <cell r="AH39">
            <v>0</v>
          </cell>
          <cell r="AI39">
            <v>0</v>
          </cell>
          <cell r="AJ39">
            <v>0</v>
          </cell>
          <cell r="AK39">
            <v>0</v>
          </cell>
          <cell r="AL39">
            <v>0</v>
          </cell>
          <cell r="AM39">
            <v>1</v>
          </cell>
          <cell r="AN39" t="str">
            <v>never resealed</v>
          </cell>
          <cell r="BO39" t="str">
            <v>RS 090</v>
          </cell>
          <cell r="BP39">
            <v>12</v>
          </cell>
          <cell r="BQ39">
            <v>6.7</v>
          </cell>
          <cell r="BR39" t="str">
            <v>R</v>
          </cell>
          <cell r="BS39" t="str">
            <v>C</v>
          </cell>
          <cell r="BT39">
            <v>0</v>
          </cell>
          <cell r="BU39" t="str">
            <v>DS</v>
          </cell>
          <cell r="BV39" t="str">
            <v/>
          </cell>
          <cell r="BW39">
            <v>1</v>
          </cell>
          <cell r="BX39">
            <v>15</v>
          </cell>
          <cell r="BY39" t="str">
            <v xml:space="preserve"> </v>
          </cell>
          <cell r="BZ39">
            <v>1</v>
          </cell>
          <cell r="CA39">
            <v>16</v>
          </cell>
          <cell r="CB39">
            <v>1.9770000000000001</v>
          </cell>
          <cell r="CC39">
            <v>3.1605583577712615</v>
          </cell>
          <cell r="CD39">
            <v>40</v>
          </cell>
          <cell r="CE39">
            <v>12</v>
          </cell>
          <cell r="CF39">
            <v>0</v>
          </cell>
          <cell r="CG39">
            <v>40</v>
          </cell>
          <cell r="CH39">
            <v>12</v>
          </cell>
          <cell r="CI39">
            <v>0.67</v>
          </cell>
          <cell r="CJ39">
            <v>2E-3</v>
          </cell>
          <cell r="CK39">
            <v>2E-3</v>
          </cell>
          <cell r="CL39">
            <v>0</v>
          </cell>
          <cell r="CM39">
            <v>7.7538461538461539E-4</v>
          </cell>
          <cell r="CN39">
            <v>7.7538461538461539E-4</v>
          </cell>
          <cell r="CO39">
            <v>0</v>
          </cell>
          <cell r="CP39">
            <v>0</v>
          </cell>
          <cell r="CQ39">
            <v>3.1613337423866459</v>
          </cell>
          <cell r="CR39">
            <v>10</v>
          </cell>
          <cell r="CS39">
            <v>1</v>
          </cell>
          <cell r="CT39">
            <v>0</v>
          </cell>
          <cell r="CU39">
            <v>0</v>
          </cell>
          <cell r="CV39">
            <v>11</v>
          </cell>
          <cell r="CW39">
            <v>11</v>
          </cell>
          <cell r="CX39" t="str">
            <v xml:space="preserve"> </v>
          </cell>
          <cell r="CY39">
            <v>2</v>
          </cell>
          <cell r="CZ39">
            <v>2</v>
          </cell>
          <cell r="DA39">
            <v>1</v>
          </cell>
          <cell r="DB39">
            <v>400</v>
          </cell>
          <cell r="DC39">
            <v>188</v>
          </cell>
          <cell r="DD39">
            <v>104</v>
          </cell>
          <cell r="DE39">
            <v>30</v>
          </cell>
          <cell r="DF39">
            <v>46</v>
          </cell>
          <cell r="DG39">
            <v>8</v>
          </cell>
          <cell r="DH39">
            <v>4</v>
          </cell>
          <cell r="DI39">
            <v>20</v>
          </cell>
        </row>
        <row r="40">
          <cell r="A40" t="str">
            <v>RS 098</v>
          </cell>
          <cell r="B40">
            <v>98</v>
          </cell>
          <cell r="C40" t="str">
            <v>S</v>
          </cell>
          <cell r="D40" t="str">
            <v>T</v>
          </cell>
          <cell r="E40" t="str">
            <v>Ndeka - Lirangwe</v>
          </cell>
          <cell r="F40" t="str">
            <v>M01</v>
          </cell>
          <cell r="G40">
            <v>38</v>
          </cell>
          <cell r="H40">
            <v>10.9</v>
          </cell>
          <cell r="I40" t="str">
            <v>R</v>
          </cell>
          <cell r="J40" t="str">
            <v>BLANTYRE</v>
          </cell>
          <cell r="K40">
            <v>9</v>
          </cell>
          <cell r="L40">
            <v>0</v>
          </cell>
          <cell r="W40">
            <v>89</v>
          </cell>
          <cell r="X40" t="str">
            <v>DS</v>
          </cell>
          <cell r="Y40">
            <v>200</v>
          </cell>
          <cell r="Z40" t="str">
            <v>SB</v>
          </cell>
          <cell r="AA40">
            <v>150</v>
          </cell>
          <cell r="AB40" t="str">
            <v>GR</v>
          </cell>
          <cell r="AC40">
            <v>5</v>
          </cell>
          <cell r="AD40" t="str">
            <v>VR</v>
          </cell>
          <cell r="AE40">
            <v>0</v>
          </cell>
          <cell r="AF40">
            <v>0</v>
          </cell>
          <cell r="AG40">
            <v>0</v>
          </cell>
          <cell r="AH40">
            <v>0</v>
          </cell>
          <cell r="AI40">
            <v>0</v>
          </cell>
          <cell r="AJ40">
            <v>0</v>
          </cell>
          <cell r="AK40">
            <v>0</v>
          </cell>
          <cell r="AL40">
            <v>0</v>
          </cell>
          <cell r="AM40">
            <v>1</v>
          </cell>
          <cell r="AN40" t="str">
            <v>never resealed</v>
          </cell>
          <cell r="BO40" t="str">
            <v>RS 098</v>
          </cell>
          <cell r="BP40">
            <v>10.9</v>
          </cell>
          <cell r="BQ40">
            <v>6.7</v>
          </cell>
          <cell r="BR40" t="str">
            <v>R</v>
          </cell>
          <cell r="BS40" t="str">
            <v>C</v>
          </cell>
          <cell r="BT40">
            <v>0</v>
          </cell>
          <cell r="BU40" t="str">
            <v>DS</v>
          </cell>
          <cell r="BV40" t="str">
            <v/>
          </cell>
          <cell r="BW40">
            <v>1</v>
          </cell>
          <cell r="BX40">
            <v>15</v>
          </cell>
          <cell r="BY40" t="str">
            <v xml:space="preserve"> </v>
          </cell>
          <cell r="BZ40">
            <v>1</v>
          </cell>
          <cell r="CA40">
            <v>5</v>
          </cell>
          <cell r="CB40">
            <v>1.677</v>
          </cell>
          <cell r="CC40">
            <v>3.1</v>
          </cell>
          <cell r="CD40">
            <v>20</v>
          </cell>
          <cell r="CE40">
            <v>0</v>
          </cell>
          <cell r="CF40">
            <v>0</v>
          </cell>
          <cell r="CG40">
            <v>20</v>
          </cell>
          <cell r="CH40">
            <v>0</v>
          </cell>
          <cell r="CI40">
            <v>0.2</v>
          </cell>
          <cell r="CJ40">
            <v>5.9701492537313444E-4</v>
          </cell>
          <cell r="CK40">
            <v>5.9701492537313444E-4</v>
          </cell>
          <cell r="CL40">
            <v>0</v>
          </cell>
          <cell r="CM40">
            <v>2.3145809414466134E-4</v>
          </cell>
          <cell r="CN40">
            <v>2.3145809414466134E-4</v>
          </cell>
          <cell r="CO40">
            <v>0</v>
          </cell>
          <cell r="CP40">
            <v>0</v>
          </cell>
          <cell r="CQ40">
            <v>3.1002314580941448</v>
          </cell>
          <cell r="CR40">
            <v>15</v>
          </cell>
          <cell r="CS40">
            <v>1</v>
          </cell>
          <cell r="CT40">
            <v>0</v>
          </cell>
          <cell r="CU40">
            <v>0</v>
          </cell>
          <cell r="CV40">
            <v>9</v>
          </cell>
          <cell r="CW40">
            <v>9</v>
          </cell>
          <cell r="CX40" t="str">
            <v xml:space="preserve"> </v>
          </cell>
          <cell r="CY40">
            <v>2</v>
          </cell>
          <cell r="CZ40">
            <v>2</v>
          </cell>
          <cell r="DA40">
            <v>1.3</v>
          </cell>
          <cell r="DB40">
            <v>600</v>
          </cell>
          <cell r="DC40">
            <v>282</v>
          </cell>
          <cell r="DD40">
            <v>156</v>
          </cell>
          <cell r="DE40">
            <v>45</v>
          </cell>
          <cell r="DF40">
            <v>69</v>
          </cell>
          <cell r="DG40">
            <v>12</v>
          </cell>
          <cell r="DH40">
            <v>6</v>
          </cell>
          <cell r="DI40">
            <v>30</v>
          </cell>
        </row>
        <row r="41">
          <cell r="A41" t="str">
            <v>RS 096</v>
          </cell>
          <cell r="B41">
            <v>96</v>
          </cell>
          <cell r="C41" t="str">
            <v>S</v>
          </cell>
          <cell r="D41" t="str">
            <v>T</v>
          </cell>
          <cell r="E41" t="str">
            <v>Lirangwe - Chirimba</v>
          </cell>
          <cell r="F41" t="str">
            <v>M01</v>
          </cell>
          <cell r="G41">
            <v>39</v>
          </cell>
          <cell r="H41">
            <v>22.5</v>
          </cell>
          <cell r="I41" t="str">
            <v>R</v>
          </cell>
          <cell r="J41" t="str">
            <v>BLANTYRE</v>
          </cell>
          <cell r="K41">
            <v>9</v>
          </cell>
          <cell r="L41">
            <v>0</v>
          </cell>
          <cell r="W41">
            <v>89</v>
          </cell>
          <cell r="X41" t="str">
            <v>DS</v>
          </cell>
          <cell r="Y41">
            <v>200</v>
          </cell>
          <cell r="Z41" t="str">
            <v>SB</v>
          </cell>
          <cell r="AA41">
            <v>150</v>
          </cell>
          <cell r="AB41" t="str">
            <v>GR</v>
          </cell>
          <cell r="AC41">
            <v>5</v>
          </cell>
          <cell r="AD41" t="str">
            <v>VR</v>
          </cell>
          <cell r="AE41">
            <v>0</v>
          </cell>
          <cell r="AF41">
            <v>0</v>
          </cell>
          <cell r="AG41">
            <v>0</v>
          </cell>
          <cell r="AH41">
            <v>0</v>
          </cell>
          <cell r="AI41">
            <v>0</v>
          </cell>
          <cell r="AJ41">
            <v>0</v>
          </cell>
          <cell r="AK41">
            <v>0</v>
          </cell>
          <cell r="AL41">
            <v>0</v>
          </cell>
          <cell r="AM41">
            <v>1</v>
          </cell>
          <cell r="AN41" t="str">
            <v>never resealed</v>
          </cell>
          <cell r="BO41" t="str">
            <v>RS 096</v>
          </cell>
          <cell r="BP41">
            <v>22.5</v>
          </cell>
          <cell r="BQ41">
            <v>6.7</v>
          </cell>
          <cell r="BR41" t="str">
            <v>R</v>
          </cell>
          <cell r="BS41" t="str">
            <v>C</v>
          </cell>
          <cell r="BT41">
            <v>0</v>
          </cell>
          <cell r="BU41" t="str">
            <v>DS</v>
          </cell>
          <cell r="BV41" t="str">
            <v/>
          </cell>
          <cell r="BW41">
            <v>1</v>
          </cell>
          <cell r="BX41">
            <v>15</v>
          </cell>
          <cell r="BY41" t="str">
            <v xml:space="preserve"> </v>
          </cell>
          <cell r="BZ41">
            <v>1</v>
          </cell>
          <cell r="CA41">
            <v>5</v>
          </cell>
          <cell r="CB41">
            <v>1.677</v>
          </cell>
          <cell r="CC41">
            <v>3.0335055718475079</v>
          </cell>
          <cell r="CD41">
            <v>60</v>
          </cell>
          <cell r="CE41">
            <v>12</v>
          </cell>
          <cell r="CF41">
            <v>0</v>
          </cell>
          <cell r="CG41">
            <v>60</v>
          </cell>
          <cell r="CH41">
            <v>12</v>
          </cell>
          <cell r="CI41">
            <v>2</v>
          </cell>
          <cell r="CJ41">
            <v>5.9701492537313433E-3</v>
          </cell>
          <cell r="CK41">
            <v>5.9701492537313433E-3</v>
          </cell>
          <cell r="CL41">
            <v>0</v>
          </cell>
          <cell r="CM41">
            <v>2.3145809414466131E-3</v>
          </cell>
          <cell r="CN41">
            <v>2.3145809414466131E-3</v>
          </cell>
          <cell r="CO41">
            <v>0</v>
          </cell>
          <cell r="CP41">
            <v>0</v>
          </cell>
          <cell r="CQ41">
            <v>3.0358201527889546</v>
          </cell>
          <cell r="CR41">
            <v>5</v>
          </cell>
          <cell r="CS41">
            <v>1</v>
          </cell>
          <cell r="CT41">
            <v>0</v>
          </cell>
          <cell r="CU41">
            <v>0</v>
          </cell>
          <cell r="CV41">
            <v>9</v>
          </cell>
          <cell r="CW41">
            <v>9</v>
          </cell>
          <cell r="CX41" t="str">
            <v xml:space="preserve"> </v>
          </cell>
          <cell r="CY41">
            <v>1.5</v>
          </cell>
          <cell r="CZ41">
            <v>2</v>
          </cell>
          <cell r="DA41">
            <v>2</v>
          </cell>
          <cell r="DB41">
            <v>600</v>
          </cell>
          <cell r="DC41">
            <v>282</v>
          </cell>
          <cell r="DD41">
            <v>156</v>
          </cell>
          <cell r="DE41">
            <v>45</v>
          </cell>
          <cell r="DF41">
            <v>69</v>
          </cell>
          <cell r="DG41">
            <v>12</v>
          </cell>
          <cell r="DH41">
            <v>6</v>
          </cell>
          <cell r="DI41">
            <v>30</v>
          </cell>
        </row>
        <row r="42">
          <cell r="A42" t="str">
            <v>RS 095</v>
          </cell>
          <cell r="B42">
            <v>95</v>
          </cell>
          <cell r="C42" t="str">
            <v>S</v>
          </cell>
          <cell r="D42" t="str">
            <v>T</v>
          </cell>
          <cell r="E42" t="str">
            <v>Chirimba - Blantyre</v>
          </cell>
          <cell r="F42" t="str">
            <v>M01</v>
          </cell>
          <cell r="G42">
            <v>40</v>
          </cell>
          <cell r="H42">
            <v>10.4</v>
          </cell>
          <cell r="I42" t="str">
            <v>R</v>
          </cell>
          <cell r="J42" t="str">
            <v>BLANTYRE</v>
          </cell>
          <cell r="K42">
            <v>9</v>
          </cell>
          <cell r="L42">
            <v>0</v>
          </cell>
          <cell r="W42">
            <v>89</v>
          </cell>
          <cell r="X42" t="str">
            <v>DS</v>
          </cell>
          <cell r="Y42">
            <v>200</v>
          </cell>
          <cell r="Z42" t="str">
            <v>SB</v>
          </cell>
          <cell r="AA42">
            <v>150</v>
          </cell>
          <cell r="AB42" t="str">
            <v>GR</v>
          </cell>
          <cell r="AC42">
            <v>5</v>
          </cell>
          <cell r="AD42" t="str">
            <v>VR</v>
          </cell>
          <cell r="AE42">
            <v>0</v>
          </cell>
          <cell r="AF42">
            <v>0</v>
          </cell>
          <cell r="AG42">
            <v>0</v>
          </cell>
          <cell r="AH42">
            <v>0</v>
          </cell>
          <cell r="AI42">
            <v>0</v>
          </cell>
          <cell r="AJ42">
            <v>0</v>
          </cell>
          <cell r="AK42">
            <v>0</v>
          </cell>
          <cell r="AL42">
            <v>0</v>
          </cell>
          <cell r="AM42">
            <v>1</v>
          </cell>
          <cell r="AN42" t="str">
            <v>never resealed</v>
          </cell>
          <cell r="BO42" t="str">
            <v>RS 095</v>
          </cell>
          <cell r="BP42">
            <v>10.4</v>
          </cell>
          <cell r="BQ42">
            <v>6.7</v>
          </cell>
          <cell r="BR42" t="str">
            <v>R</v>
          </cell>
          <cell r="BS42" t="str">
            <v>C</v>
          </cell>
          <cell r="BT42">
            <v>0</v>
          </cell>
          <cell r="BU42" t="str">
            <v>DS</v>
          </cell>
          <cell r="BV42" t="str">
            <v/>
          </cell>
          <cell r="BW42">
            <v>1</v>
          </cell>
          <cell r="BX42">
            <v>15</v>
          </cell>
          <cell r="BY42" t="str">
            <v xml:space="preserve"> </v>
          </cell>
          <cell r="BZ42">
            <v>1</v>
          </cell>
          <cell r="CA42">
            <v>5</v>
          </cell>
          <cell r="CB42">
            <v>1.677</v>
          </cell>
          <cell r="CC42">
            <v>4.1772032258064513</v>
          </cell>
          <cell r="CD42">
            <v>75</v>
          </cell>
          <cell r="CE42">
            <v>38</v>
          </cell>
          <cell r="CF42">
            <v>23</v>
          </cell>
          <cell r="CG42">
            <v>52</v>
          </cell>
          <cell r="CH42">
            <v>15</v>
          </cell>
          <cell r="CI42">
            <v>2.5</v>
          </cell>
          <cell r="CJ42">
            <v>7.462686567164179E-3</v>
          </cell>
          <cell r="CK42">
            <v>10</v>
          </cell>
          <cell r="CL42">
            <v>23</v>
          </cell>
          <cell r="CM42">
            <v>0.25497244546498277</v>
          </cell>
          <cell r="CN42">
            <v>0.25497244546498277</v>
          </cell>
          <cell r="CO42">
            <v>0</v>
          </cell>
          <cell r="CP42">
            <v>0</v>
          </cell>
          <cell r="CQ42">
            <v>4.432175671271434</v>
          </cell>
          <cell r="CR42">
            <v>5</v>
          </cell>
          <cell r="CS42">
            <v>1</v>
          </cell>
          <cell r="CT42">
            <v>0</v>
          </cell>
          <cell r="CU42">
            <v>0</v>
          </cell>
          <cell r="CV42">
            <v>9</v>
          </cell>
          <cell r="CW42">
            <v>9</v>
          </cell>
          <cell r="CX42" t="str">
            <v xml:space="preserve"> </v>
          </cell>
          <cell r="CY42">
            <v>3</v>
          </cell>
          <cell r="CZ42">
            <v>2.8</v>
          </cell>
          <cell r="DA42">
            <v>1.1000000000000001</v>
          </cell>
          <cell r="DB42">
            <v>900</v>
          </cell>
          <cell r="DC42">
            <v>423</v>
          </cell>
          <cell r="DD42">
            <v>234</v>
          </cell>
          <cell r="DE42">
            <v>68</v>
          </cell>
          <cell r="DF42">
            <v>104</v>
          </cell>
          <cell r="DG42">
            <v>18</v>
          </cell>
          <cell r="DH42">
            <v>9</v>
          </cell>
          <cell r="DI42">
            <v>45</v>
          </cell>
        </row>
        <row r="43">
          <cell r="A43" t="str">
            <v>RS 092</v>
          </cell>
          <cell r="B43">
            <v>92</v>
          </cell>
          <cell r="C43" t="str">
            <v>S</v>
          </cell>
          <cell r="D43" t="str">
            <v>T</v>
          </cell>
          <cell r="E43" t="str">
            <v>Blantyre - Bango</v>
          </cell>
          <cell r="F43" t="str">
            <v>M01</v>
          </cell>
          <cell r="G43">
            <v>41</v>
          </cell>
          <cell r="H43">
            <v>7.4</v>
          </cell>
          <cell r="I43" t="str">
            <v>R</v>
          </cell>
          <cell r="J43" t="str">
            <v>BLANTYRE</v>
          </cell>
          <cell r="K43">
            <v>10</v>
          </cell>
          <cell r="L43">
            <v>0</v>
          </cell>
          <cell r="W43">
            <v>80</v>
          </cell>
          <cell r="X43" t="str">
            <v>DS</v>
          </cell>
          <cell r="Y43">
            <v>150</v>
          </cell>
          <cell r="Z43" t="str">
            <v>SB</v>
          </cell>
          <cell r="AA43">
            <v>150</v>
          </cell>
          <cell r="AB43" t="str">
            <v>GR</v>
          </cell>
          <cell r="AC43">
            <v>12</v>
          </cell>
          <cell r="AD43" t="str">
            <v>VR</v>
          </cell>
          <cell r="AE43">
            <v>0</v>
          </cell>
          <cell r="AF43">
            <v>0</v>
          </cell>
          <cell r="AG43">
            <v>0</v>
          </cell>
          <cell r="AH43">
            <v>0</v>
          </cell>
          <cell r="AI43">
            <v>0</v>
          </cell>
          <cell r="AJ43">
            <v>0</v>
          </cell>
          <cell r="AK43">
            <v>0</v>
          </cell>
          <cell r="AL43">
            <v>0</v>
          </cell>
          <cell r="AM43">
            <v>1</v>
          </cell>
          <cell r="AN43" t="str">
            <v>never resealed</v>
          </cell>
          <cell r="BO43" t="str">
            <v>RS 092</v>
          </cell>
          <cell r="BP43">
            <v>7.4</v>
          </cell>
          <cell r="BQ43">
            <v>6</v>
          </cell>
          <cell r="BR43" t="str">
            <v>R</v>
          </cell>
          <cell r="BS43" t="str">
            <v>C</v>
          </cell>
          <cell r="BT43">
            <v>0</v>
          </cell>
          <cell r="BU43" t="str">
            <v>DS</v>
          </cell>
          <cell r="BV43" t="str">
            <v/>
          </cell>
          <cell r="BW43">
            <v>1</v>
          </cell>
          <cell r="BX43">
            <v>15</v>
          </cell>
          <cell r="BY43" t="str">
            <v xml:space="preserve"> </v>
          </cell>
          <cell r="BZ43">
            <v>1</v>
          </cell>
          <cell r="CA43">
            <v>12</v>
          </cell>
          <cell r="CB43">
            <v>1.677</v>
          </cell>
          <cell r="CC43">
            <v>5.69</v>
          </cell>
          <cell r="CD43">
            <v>85</v>
          </cell>
          <cell r="CE43">
            <v>51</v>
          </cell>
          <cell r="CF43">
            <v>36</v>
          </cell>
          <cell r="CG43">
            <v>49</v>
          </cell>
          <cell r="CH43">
            <v>15</v>
          </cell>
          <cell r="CI43">
            <v>600</v>
          </cell>
          <cell r="CJ43">
            <v>2</v>
          </cell>
          <cell r="CK43">
            <v>10</v>
          </cell>
          <cell r="CL43">
            <v>36</v>
          </cell>
          <cell r="CM43">
            <v>1.0935384615384616</v>
          </cell>
          <cell r="CN43">
            <v>1.0935384615384616</v>
          </cell>
          <cell r="CO43">
            <v>0</v>
          </cell>
          <cell r="CP43">
            <v>0</v>
          </cell>
          <cell r="CQ43">
            <v>6.7835384615384617</v>
          </cell>
          <cell r="CR43">
            <v>0</v>
          </cell>
          <cell r="CS43">
            <v>1</v>
          </cell>
          <cell r="CT43">
            <v>0</v>
          </cell>
          <cell r="CU43">
            <v>0</v>
          </cell>
          <cell r="CV43">
            <v>18</v>
          </cell>
          <cell r="CW43">
            <v>18</v>
          </cell>
          <cell r="CX43" t="str">
            <v xml:space="preserve"> </v>
          </cell>
          <cell r="CY43">
            <v>3</v>
          </cell>
          <cell r="CZ43">
            <v>3</v>
          </cell>
          <cell r="DA43">
            <v>2</v>
          </cell>
          <cell r="DB43">
            <v>500</v>
          </cell>
          <cell r="DC43">
            <v>235</v>
          </cell>
          <cell r="DD43">
            <v>130</v>
          </cell>
          <cell r="DE43">
            <v>38</v>
          </cell>
          <cell r="DF43">
            <v>58</v>
          </cell>
          <cell r="DG43">
            <v>10</v>
          </cell>
          <cell r="DH43">
            <v>5</v>
          </cell>
          <cell r="DI43">
            <v>25</v>
          </cell>
        </row>
        <row r="44">
          <cell r="A44" t="str">
            <v>RS 104</v>
          </cell>
          <cell r="B44">
            <v>104</v>
          </cell>
          <cell r="C44" t="str">
            <v>S</v>
          </cell>
          <cell r="D44" t="str">
            <v>T</v>
          </cell>
          <cell r="E44" t="str">
            <v>Bango - Mirale Police Post</v>
          </cell>
          <cell r="F44" t="str">
            <v>M01</v>
          </cell>
          <cell r="G44">
            <v>42</v>
          </cell>
          <cell r="H44">
            <v>11.4</v>
          </cell>
          <cell r="I44" t="str">
            <v>R</v>
          </cell>
          <cell r="J44" t="str">
            <v>BLANTYRE</v>
          </cell>
          <cell r="K44">
            <v>9</v>
          </cell>
          <cell r="L44">
            <v>0</v>
          </cell>
          <cell r="W44">
            <v>80</v>
          </cell>
          <cell r="X44" t="str">
            <v>DS</v>
          </cell>
          <cell r="Y44">
            <v>150</v>
          </cell>
          <cell r="Z44" t="str">
            <v>SB</v>
          </cell>
          <cell r="AA44">
            <v>100</v>
          </cell>
          <cell r="AB44" t="str">
            <v>GR</v>
          </cell>
          <cell r="AC44">
            <v>12</v>
          </cell>
          <cell r="AD44" t="str">
            <v>VR</v>
          </cell>
          <cell r="AE44">
            <v>0</v>
          </cell>
          <cell r="AF44">
            <v>0</v>
          </cell>
          <cell r="AG44">
            <v>0</v>
          </cell>
          <cell r="AH44">
            <v>0</v>
          </cell>
          <cell r="AI44">
            <v>0</v>
          </cell>
          <cell r="AJ44">
            <v>0</v>
          </cell>
          <cell r="AK44">
            <v>0</v>
          </cell>
          <cell r="AL44">
            <v>0</v>
          </cell>
          <cell r="AM44">
            <v>1</v>
          </cell>
          <cell r="AN44" t="str">
            <v>never resealed</v>
          </cell>
          <cell r="BO44" t="str">
            <v>RS 104</v>
          </cell>
          <cell r="BP44">
            <v>11.4</v>
          </cell>
          <cell r="BQ44">
            <v>6</v>
          </cell>
          <cell r="BR44" t="str">
            <v>R</v>
          </cell>
          <cell r="BS44" t="str">
            <v>C</v>
          </cell>
          <cell r="BT44">
            <v>0</v>
          </cell>
          <cell r="BU44" t="str">
            <v>DS</v>
          </cell>
          <cell r="BV44" t="str">
            <v/>
          </cell>
          <cell r="BW44">
            <v>1</v>
          </cell>
          <cell r="BX44">
            <v>15</v>
          </cell>
          <cell r="BY44" t="str">
            <v xml:space="preserve"> </v>
          </cell>
          <cell r="BZ44">
            <v>1</v>
          </cell>
          <cell r="CA44">
            <v>12</v>
          </cell>
          <cell r="CB44">
            <v>1.177</v>
          </cell>
          <cell r="CC44">
            <v>5.1370979472140768</v>
          </cell>
          <cell r="CD44">
            <v>90</v>
          </cell>
          <cell r="CE44">
            <v>55</v>
          </cell>
          <cell r="CF44">
            <v>40</v>
          </cell>
          <cell r="CG44">
            <v>50</v>
          </cell>
          <cell r="CH44">
            <v>15</v>
          </cell>
          <cell r="CI44">
            <v>25</v>
          </cell>
          <cell r="CJ44">
            <v>8.3333333333333343E-2</v>
          </cell>
          <cell r="CK44">
            <v>10</v>
          </cell>
          <cell r="CL44">
            <v>40</v>
          </cell>
          <cell r="CM44">
            <v>0.39608974358974353</v>
          </cell>
          <cell r="CN44">
            <v>0.39608974358974353</v>
          </cell>
          <cell r="CO44">
            <v>0</v>
          </cell>
          <cell r="CP44">
            <v>0</v>
          </cell>
          <cell r="CQ44">
            <v>5.5331876908038202</v>
          </cell>
          <cell r="CR44">
            <v>60</v>
          </cell>
          <cell r="CS44">
            <v>1</v>
          </cell>
          <cell r="CT44">
            <v>0</v>
          </cell>
          <cell r="CU44">
            <v>0</v>
          </cell>
          <cell r="CV44">
            <v>18</v>
          </cell>
          <cell r="CW44">
            <v>18</v>
          </cell>
          <cell r="CX44" t="str">
            <v xml:space="preserve"> </v>
          </cell>
          <cell r="CY44">
            <v>2</v>
          </cell>
          <cell r="CZ44">
            <v>2</v>
          </cell>
          <cell r="DA44">
            <v>2</v>
          </cell>
          <cell r="DB44">
            <v>400</v>
          </cell>
          <cell r="DC44">
            <v>188</v>
          </cell>
          <cell r="DD44">
            <v>104</v>
          </cell>
          <cell r="DE44">
            <v>30</v>
          </cell>
          <cell r="DF44">
            <v>46</v>
          </cell>
          <cell r="DG44">
            <v>8</v>
          </cell>
          <cell r="DH44">
            <v>4</v>
          </cell>
          <cell r="DI44">
            <v>20</v>
          </cell>
        </row>
        <row r="45">
          <cell r="A45" t="str">
            <v>RS 093</v>
          </cell>
          <cell r="B45">
            <v>93</v>
          </cell>
          <cell r="C45" t="str">
            <v>S</v>
          </cell>
          <cell r="D45" t="str">
            <v>T</v>
          </cell>
          <cell r="E45" t="str">
            <v>Mirale Police Post - Madziabango</v>
          </cell>
          <cell r="F45" t="str">
            <v>M01</v>
          </cell>
          <cell r="G45">
            <v>43</v>
          </cell>
          <cell r="H45">
            <v>7.9</v>
          </cell>
          <cell r="I45" t="str">
            <v>R</v>
          </cell>
          <cell r="J45" t="str">
            <v>BLANTYRE</v>
          </cell>
          <cell r="K45">
            <v>9</v>
          </cell>
          <cell r="L45">
            <v>0</v>
          </cell>
          <cell r="W45">
            <v>80</v>
          </cell>
          <cell r="X45" t="str">
            <v>DS</v>
          </cell>
          <cell r="Y45">
            <v>150</v>
          </cell>
          <cell r="Z45" t="str">
            <v>SB</v>
          </cell>
          <cell r="AA45">
            <v>150</v>
          </cell>
          <cell r="AB45" t="str">
            <v>GR</v>
          </cell>
          <cell r="AC45">
            <v>12</v>
          </cell>
          <cell r="AD45" t="str">
            <v>VR</v>
          </cell>
          <cell r="AE45">
            <v>0</v>
          </cell>
          <cell r="AF45">
            <v>0</v>
          </cell>
          <cell r="AG45">
            <v>0</v>
          </cell>
          <cell r="AH45">
            <v>0</v>
          </cell>
          <cell r="AI45">
            <v>0</v>
          </cell>
          <cell r="AJ45">
            <v>0</v>
          </cell>
          <cell r="AK45">
            <v>0</v>
          </cell>
          <cell r="AL45">
            <v>0</v>
          </cell>
          <cell r="AM45">
            <v>1</v>
          </cell>
          <cell r="AN45" t="str">
            <v>never resealed</v>
          </cell>
          <cell r="BO45" t="str">
            <v>RS 093</v>
          </cell>
          <cell r="BP45">
            <v>7.9</v>
          </cell>
          <cell r="BQ45">
            <v>6</v>
          </cell>
          <cell r="BR45" t="str">
            <v>R</v>
          </cell>
          <cell r="BS45" t="str">
            <v>C</v>
          </cell>
          <cell r="BT45">
            <v>0</v>
          </cell>
          <cell r="BU45" t="str">
            <v>DS</v>
          </cell>
          <cell r="BV45" t="str">
            <v/>
          </cell>
          <cell r="BW45">
            <v>1</v>
          </cell>
          <cell r="BX45">
            <v>15</v>
          </cell>
          <cell r="BY45" t="str">
            <v xml:space="preserve"> </v>
          </cell>
          <cell r="BZ45">
            <v>1</v>
          </cell>
          <cell r="CA45">
            <v>12</v>
          </cell>
          <cell r="CB45">
            <v>1.677</v>
          </cell>
          <cell r="CC45">
            <v>6.7552300377042318</v>
          </cell>
          <cell r="CD45">
            <v>85</v>
          </cell>
          <cell r="CE45">
            <v>50</v>
          </cell>
          <cell r="CF45">
            <v>35</v>
          </cell>
          <cell r="CG45">
            <v>50</v>
          </cell>
          <cell r="CH45">
            <v>15</v>
          </cell>
          <cell r="CI45">
            <v>24</v>
          </cell>
          <cell r="CJ45">
            <v>8.0000000000000016E-2</v>
          </cell>
          <cell r="CK45">
            <v>10</v>
          </cell>
          <cell r="CL45">
            <v>35</v>
          </cell>
          <cell r="CM45">
            <v>0.36175384615384615</v>
          </cell>
          <cell r="CN45">
            <v>0.36175384615384615</v>
          </cell>
          <cell r="CO45">
            <v>0</v>
          </cell>
          <cell r="CP45">
            <v>0</v>
          </cell>
          <cell r="CQ45">
            <v>7.1169838838580777</v>
          </cell>
          <cell r="CR45">
            <v>55</v>
          </cell>
          <cell r="CS45">
            <v>1</v>
          </cell>
          <cell r="CT45">
            <v>0</v>
          </cell>
          <cell r="CU45">
            <v>0</v>
          </cell>
          <cell r="CV45">
            <v>18</v>
          </cell>
          <cell r="CW45">
            <v>18</v>
          </cell>
          <cell r="CX45" t="str">
            <v xml:space="preserve"> </v>
          </cell>
          <cell r="CY45">
            <v>1.8</v>
          </cell>
          <cell r="CZ45">
            <v>2</v>
          </cell>
          <cell r="DA45">
            <v>1.8</v>
          </cell>
          <cell r="DB45">
            <v>400</v>
          </cell>
          <cell r="DC45">
            <v>188</v>
          </cell>
          <cell r="DD45">
            <v>104</v>
          </cell>
          <cell r="DE45">
            <v>30</v>
          </cell>
          <cell r="DF45">
            <v>46</v>
          </cell>
          <cell r="DG45">
            <v>8</v>
          </cell>
          <cell r="DH45">
            <v>4</v>
          </cell>
          <cell r="DI45">
            <v>20</v>
          </cell>
        </row>
        <row r="46">
          <cell r="A46" t="str">
            <v>RS 106</v>
          </cell>
          <cell r="B46">
            <v>106</v>
          </cell>
          <cell r="C46" t="str">
            <v>S</v>
          </cell>
          <cell r="D46" t="str">
            <v>T</v>
          </cell>
          <cell r="E46" t="str">
            <v>Madziabango - Thabwa</v>
          </cell>
          <cell r="F46" t="str">
            <v>M01</v>
          </cell>
          <cell r="G46">
            <v>44</v>
          </cell>
          <cell r="H46">
            <v>11.7</v>
          </cell>
          <cell r="I46" t="str">
            <v>H</v>
          </cell>
          <cell r="J46" t="str">
            <v>CHIKWAWA</v>
          </cell>
          <cell r="K46">
            <v>9</v>
          </cell>
          <cell r="L46">
            <v>0</v>
          </cell>
          <cell r="W46">
            <v>80</v>
          </cell>
          <cell r="X46" t="str">
            <v>DS</v>
          </cell>
          <cell r="Y46">
            <v>150</v>
          </cell>
          <cell r="Z46" t="str">
            <v>SB</v>
          </cell>
          <cell r="AA46">
            <v>100</v>
          </cell>
          <cell r="AB46" t="str">
            <v>GR</v>
          </cell>
          <cell r="AC46">
            <v>12</v>
          </cell>
          <cell r="AD46" t="str">
            <v>VR</v>
          </cell>
          <cell r="AE46">
            <v>0</v>
          </cell>
          <cell r="AF46">
            <v>0</v>
          </cell>
          <cell r="AG46">
            <v>0</v>
          </cell>
          <cell r="AH46">
            <v>0</v>
          </cell>
          <cell r="AI46">
            <v>0</v>
          </cell>
          <cell r="AJ46">
            <v>0</v>
          </cell>
          <cell r="AK46">
            <v>0</v>
          </cell>
          <cell r="AL46">
            <v>0</v>
          </cell>
          <cell r="AM46">
            <v>1</v>
          </cell>
          <cell r="AN46" t="str">
            <v>never resealed</v>
          </cell>
          <cell r="BO46" t="str">
            <v>RS 106</v>
          </cell>
          <cell r="BP46">
            <v>11.7</v>
          </cell>
          <cell r="BQ46">
            <v>6</v>
          </cell>
          <cell r="BR46" t="str">
            <v>H</v>
          </cell>
          <cell r="BS46" t="str">
            <v>C</v>
          </cell>
          <cell r="BT46">
            <v>0</v>
          </cell>
          <cell r="BU46" t="str">
            <v>DS</v>
          </cell>
          <cell r="BV46" t="str">
            <v/>
          </cell>
          <cell r="BW46">
            <v>1</v>
          </cell>
          <cell r="BX46">
            <v>15</v>
          </cell>
          <cell r="BY46" t="str">
            <v xml:space="preserve"> </v>
          </cell>
          <cell r="BZ46">
            <v>1</v>
          </cell>
          <cell r="CA46">
            <v>12</v>
          </cell>
          <cell r="CB46">
            <v>1.177</v>
          </cell>
          <cell r="CC46">
            <v>6.6103543854972013</v>
          </cell>
          <cell r="CD46">
            <v>80</v>
          </cell>
          <cell r="CE46">
            <v>50</v>
          </cell>
          <cell r="CF46">
            <v>35</v>
          </cell>
          <cell r="CG46">
            <v>45</v>
          </cell>
          <cell r="CH46">
            <v>15</v>
          </cell>
          <cell r="CI46">
            <v>23</v>
          </cell>
          <cell r="CJ46">
            <v>7.6666666666666675E-2</v>
          </cell>
          <cell r="CK46">
            <v>10</v>
          </cell>
          <cell r="CL46">
            <v>35</v>
          </cell>
          <cell r="CM46">
            <v>0.36049487179487183</v>
          </cell>
          <cell r="CN46">
            <v>0.36049487179487183</v>
          </cell>
          <cell r="CO46">
            <v>0</v>
          </cell>
          <cell r="CP46">
            <v>0</v>
          </cell>
          <cell r="CQ46">
            <v>6.9708492572920733</v>
          </cell>
          <cell r="CR46">
            <v>50</v>
          </cell>
          <cell r="CS46">
            <v>1</v>
          </cell>
          <cell r="CT46">
            <v>0</v>
          </cell>
          <cell r="CU46">
            <v>0</v>
          </cell>
          <cell r="CV46">
            <v>18</v>
          </cell>
          <cell r="CW46">
            <v>18</v>
          </cell>
          <cell r="CX46" t="str">
            <v xml:space="preserve"> </v>
          </cell>
          <cell r="CY46">
            <v>1.5</v>
          </cell>
          <cell r="CZ46">
            <v>2</v>
          </cell>
          <cell r="DA46">
            <v>1.3</v>
          </cell>
          <cell r="DB46">
            <v>300</v>
          </cell>
          <cell r="DC46">
            <v>141</v>
          </cell>
          <cell r="DD46">
            <v>78</v>
          </cell>
          <cell r="DE46">
            <v>23</v>
          </cell>
          <cell r="DF46">
            <v>35</v>
          </cell>
          <cell r="DG46">
            <v>6</v>
          </cell>
          <cell r="DH46">
            <v>3</v>
          </cell>
          <cell r="DI46">
            <v>15</v>
          </cell>
        </row>
        <row r="47">
          <cell r="A47" t="str">
            <v>RS 102</v>
          </cell>
          <cell r="B47">
            <v>102</v>
          </cell>
          <cell r="C47" t="str">
            <v>S</v>
          </cell>
          <cell r="D47" t="str">
            <v>T</v>
          </cell>
          <cell r="E47" t="str">
            <v>Thabwa - Chikwawa</v>
          </cell>
          <cell r="F47" t="str">
            <v>M01</v>
          </cell>
          <cell r="G47">
            <v>45</v>
          </cell>
          <cell r="H47">
            <v>8.3000000000000007</v>
          </cell>
          <cell r="I47" t="str">
            <v>F</v>
          </cell>
          <cell r="J47" t="str">
            <v>CHIKWAWA</v>
          </cell>
          <cell r="K47">
            <v>9</v>
          </cell>
          <cell r="L47">
            <v>0</v>
          </cell>
          <cell r="W47">
            <v>80</v>
          </cell>
          <cell r="X47" t="str">
            <v>DS</v>
          </cell>
          <cell r="Y47">
            <v>150</v>
          </cell>
          <cell r="Z47" t="str">
            <v>SB</v>
          </cell>
          <cell r="AA47">
            <v>100</v>
          </cell>
          <cell r="AB47" t="str">
            <v>GR</v>
          </cell>
          <cell r="AC47">
            <v>12</v>
          </cell>
          <cell r="AD47" t="str">
            <v>VR</v>
          </cell>
          <cell r="AE47">
            <v>0</v>
          </cell>
          <cell r="AF47">
            <v>0</v>
          </cell>
          <cell r="AG47">
            <v>0</v>
          </cell>
          <cell r="AH47">
            <v>0</v>
          </cell>
          <cell r="AI47">
            <v>0</v>
          </cell>
          <cell r="AJ47">
            <v>0</v>
          </cell>
          <cell r="AK47">
            <v>0</v>
          </cell>
          <cell r="AL47">
            <v>0</v>
          </cell>
          <cell r="AM47">
            <v>1</v>
          </cell>
          <cell r="AN47" t="str">
            <v>never resealed</v>
          </cell>
          <cell r="BO47" t="str">
            <v>RS 102</v>
          </cell>
          <cell r="BP47">
            <v>8.3000000000000007</v>
          </cell>
          <cell r="BQ47">
            <v>6</v>
          </cell>
          <cell r="BR47" t="str">
            <v>F</v>
          </cell>
          <cell r="BS47" t="str">
            <v>C</v>
          </cell>
          <cell r="BT47">
            <v>0</v>
          </cell>
          <cell r="BU47" t="str">
            <v>DS</v>
          </cell>
          <cell r="BV47" t="str">
            <v/>
          </cell>
          <cell r="BW47">
            <v>1</v>
          </cell>
          <cell r="BX47">
            <v>15</v>
          </cell>
          <cell r="BY47" t="str">
            <v xml:space="preserve"> </v>
          </cell>
          <cell r="BZ47">
            <v>1</v>
          </cell>
          <cell r="CA47">
            <v>12</v>
          </cell>
          <cell r="CB47">
            <v>1.177</v>
          </cell>
          <cell r="CC47">
            <v>8.3274964809384162</v>
          </cell>
          <cell r="CD47">
            <v>99</v>
          </cell>
          <cell r="CE47">
            <v>80</v>
          </cell>
          <cell r="CF47">
            <v>65</v>
          </cell>
          <cell r="CG47">
            <v>34</v>
          </cell>
          <cell r="CH47">
            <v>15</v>
          </cell>
          <cell r="CI47">
            <v>85</v>
          </cell>
          <cell r="CJ47">
            <v>0.28333333333333333</v>
          </cell>
          <cell r="CK47">
            <v>10</v>
          </cell>
          <cell r="CL47">
            <v>65</v>
          </cell>
          <cell r="CM47">
            <v>0.63701282051282049</v>
          </cell>
          <cell r="CN47">
            <v>0.63701282051282049</v>
          </cell>
          <cell r="CO47">
            <v>0</v>
          </cell>
          <cell r="CP47">
            <v>0</v>
          </cell>
          <cell r="CQ47">
            <v>8.9645093014512369</v>
          </cell>
          <cell r="CR47">
            <v>75</v>
          </cell>
          <cell r="CS47">
            <v>1</v>
          </cell>
          <cell r="CT47">
            <v>0</v>
          </cell>
          <cell r="CU47">
            <v>0</v>
          </cell>
          <cell r="CV47">
            <v>18</v>
          </cell>
          <cell r="CW47">
            <v>18</v>
          </cell>
          <cell r="CX47" t="str">
            <v xml:space="preserve"> </v>
          </cell>
          <cell r="CY47">
            <v>1.2</v>
          </cell>
          <cell r="CZ47">
            <v>2</v>
          </cell>
          <cell r="DA47">
            <v>1.1000000000000001</v>
          </cell>
          <cell r="DB47">
            <v>500</v>
          </cell>
          <cell r="DC47">
            <v>235</v>
          </cell>
          <cell r="DD47">
            <v>130</v>
          </cell>
          <cell r="DE47">
            <v>38</v>
          </cell>
          <cell r="DF47">
            <v>58</v>
          </cell>
          <cell r="DG47">
            <v>10</v>
          </cell>
          <cell r="DH47">
            <v>5</v>
          </cell>
          <cell r="DI47">
            <v>25</v>
          </cell>
        </row>
        <row r="48">
          <cell r="A48" t="str">
            <v>RS 101</v>
          </cell>
          <cell r="B48">
            <v>101</v>
          </cell>
          <cell r="C48" t="str">
            <v>S</v>
          </cell>
          <cell r="D48" t="str">
            <v>T</v>
          </cell>
          <cell r="E48" t="str">
            <v>Chikwawa - Lengwe T/Off</v>
          </cell>
          <cell r="F48" t="str">
            <v>M01</v>
          </cell>
          <cell r="G48">
            <v>46</v>
          </cell>
          <cell r="H48">
            <v>18.7</v>
          </cell>
          <cell r="I48" t="str">
            <v>F</v>
          </cell>
          <cell r="J48" t="str">
            <v>CHIKWAWA</v>
          </cell>
          <cell r="K48">
            <v>9</v>
          </cell>
          <cell r="L48">
            <v>0</v>
          </cell>
          <cell r="W48">
            <v>78</v>
          </cell>
          <cell r="X48" t="str">
            <v>SA</v>
          </cell>
          <cell r="Y48">
            <v>60</v>
          </cell>
          <cell r="Z48" t="str">
            <v>SB</v>
          </cell>
          <cell r="AA48">
            <v>150</v>
          </cell>
          <cell r="AB48" t="str">
            <v>GR</v>
          </cell>
          <cell r="AC48">
            <v>6</v>
          </cell>
          <cell r="AD48" t="str">
            <v>VR</v>
          </cell>
          <cell r="AE48">
            <v>83</v>
          </cell>
          <cell r="AF48" t="str">
            <v>RC</v>
          </cell>
          <cell r="AG48" t="str">
            <v>ST</v>
          </cell>
          <cell r="AH48">
            <v>15</v>
          </cell>
          <cell r="AI48">
            <v>98</v>
          </cell>
          <cell r="AJ48" t="str">
            <v>RC</v>
          </cell>
          <cell r="AK48" t="str">
            <v>DS</v>
          </cell>
          <cell r="AL48">
            <v>15</v>
          </cell>
          <cell r="AM48">
            <v>1</v>
          </cell>
          <cell r="AN48" t="str">
            <v>under reconstuction</v>
          </cell>
          <cell r="BO48" t="str">
            <v>RS 101</v>
          </cell>
          <cell r="BP48">
            <v>18.7</v>
          </cell>
          <cell r="BQ48" t="str">
            <v>n.a.</v>
          </cell>
          <cell r="BR48" t="str">
            <v>F</v>
          </cell>
          <cell r="BS48" t="str">
            <v>n.a.</v>
          </cell>
          <cell r="BT48">
            <v>0</v>
          </cell>
          <cell r="BU48" t="str">
            <v>DS</v>
          </cell>
          <cell r="BV48" t="str">
            <v/>
          </cell>
          <cell r="BW48">
            <v>1</v>
          </cell>
          <cell r="BX48">
            <v>15</v>
          </cell>
          <cell r="BY48" t="str">
            <v xml:space="preserve"> </v>
          </cell>
          <cell r="BZ48">
            <v>1</v>
          </cell>
          <cell r="CA48">
            <v>6</v>
          </cell>
          <cell r="CB48">
            <v>1.6850000000000001</v>
          </cell>
          <cell r="CC48" t="str">
            <v>Under reconstruction 1998</v>
          </cell>
          <cell r="CD48">
            <v>0</v>
          </cell>
          <cell r="CE48">
            <v>0</v>
          </cell>
          <cell r="CF48">
            <v>0</v>
          </cell>
          <cell r="CG48">
            <v>0</v>
          </cell>
          <cell r="CH48">
            <v>0</v>
          </cell>
          <cell r="CI48">
            <v>0</v>
          </cell>
          <cell r="CJ48">
            <v>0</v>
          </cell>
          <cell r="CK48">
            <v>0</v>
          </cell>
          <cell r="CL48">
            <v>0</v>
          </cell>
          <cell r="CM48">
            <v>0</v>
          </cell>
          <cell r="CN48">
            <v>0</v>
          </cell>
          <cell r="CO48">
            <v>0</v>
          </cell>
          <cell r="CP48">
            <v>0</v>
          </cell>
          <cell r="CQ48">
            <v>0</v>
          </cell>
          <cell r="CR48">
            <v>0</v>
          </cell>
          <cell r="CS48">
            <v>0</v>
          </cell>
          <cell r="CT48">
            <v>0</v>
          </cell>
          <cell r="CU48">
            <v>0</v>
          </cell>
          <cell r="CV48">
            <v>0</v>
          </cell>
          <cell r="CW48">
            <v>0</v>
          </cell>
          <cell r="CX48" t="str">
            <v xml:space="preserve"> </v>
          </cell>
          <cell r="CY48" t="str">
            <v>n.a.</v>
          </cell>
          <cell r="CZ48" t="str">
            <v>n.a.</v>
          </cell>
          <cell r="DA48" t="str">
            <v>n.a.</v>
          </cell>
          <cell r="DB48">
            <v>300</v>
          </cell>
          <cell r="DC48">
            <v>141</v>
          </cell>
          <cell r="DD48">
            <v>78</v>
          </cell>
          <cell r="DE48">
            <v>23</v>
          </cell>
          <cell r="DF48">
            <v>35</v>
          </cell>
          <cell r="DG48">
            <v>6</v>
          </cell>
          <cell r="DH48">
            <v>3</v>
          </cell>
          <cell r="DI48">
            <v>15</v>
          </cell>
        </row>
        <row r="49">
          <cell r="A49" t="str">
            <v>RS 103</v>
          </cell>
          <cell r="B49">
            <v>103</v>
          </cell>
          <cell r="C49" t="str">
            <v>S</v>
          </cell>
          <cell r="D49" t="str">
            <v>T</v>
          </cell>
          <cell r="E49" t="str">
            <v>Lengwe T/Off - Nchalo</v>
          </cell>
          <cell r="F49" t="str">
            <v>M01</v>
          </cell>
          <cell r="G49">
            <v>47</v>
          </cell>
          <cell r="H49">
            <v>8.5</v>
          </cell>
          <cell r="I49" t="str">
            <v>F</v>
          </cell>
          <cell r="J49" t="str">
            <v>CHIKWAWA</v>
          </cell>
          <cell r="K49">
            <v>9</v>
          </cell>
          <cell r="L49">
            <v>0</v>
          </cell>
          <cell r="W49">
            <v>78</v>
          </cell>
          <cell r="X49" t="str">
            <v>SA</v>
          </cell>
          <cell r="Y49">
            <v>60</v>
          </cell>
          <cell r="Z49" t="str">
            <v>SB</v>
          </cell>
          <cell r="AA49">
            <v>150</v>
          </cell>
          <cell r="AB49" t="str">
            <v>GR</v>
          </cell>
          <cell r="AC49">
            <v>6</v>
          </cell>
          <cell r="AD49" t="str">
            <v>VR</v>
          </cell>
          <cell r="AE49">
            <v>83</v>
          </cell>
          <cell r="AF49" t="str">
            <v>RC</v>
          </cell>
          <cell r="AG49" t="str">
            <v>ST</v>
          </cell>
          <cell r="AH49">
            <v>15</v>
          </cell>
          <cell r="AI49">
            <v>98</v>
          </cell>
          <cell r="AJ49" t="str">
            <v>RC</v>
          </cell>
          <cell r="AK49" t="str">
            <v>DS</v>
          </cell>
          <cell r="AL49">
            <v>15</v>
          </cell>
          <cell r="AM49">
            <v>1</v>
          </cell>
          <cell r="AN49" t="str">
            <v>under reconstuction</v>
          </cell>
          <cell r="BO49" t="str">
            <v>RS 103</v>
          </cell>
          <cell r="BP49">
            <v>8.5</v>
          </cell>
          <cell r="BQ49" t="str">
            <v>n.a.</v>
          </cell>
          <cell r="BR49" t="str">
            <v>F</v>
          </cell>
          <cell r="BS49" t="str">
            <v>n.a.</v>
          </cell>
          <cell r="BT49">
            <v>0</v>
          </cell>
          <cell r="BU49" t="str">
            <v>DS</v>
          </cell>
          <cell r="BV49" t="str">
            <v/>
          </cell>
          <cell r="BW49">
            <v>1</v>
          </cell>
          <cell r="BX49">
            <v>15</v>
          </cell>
          <cell r="BY49" t="str">
            <v xml:space="preserve"> </v>
          </cell>
          <cell r="BZ49">
            <v>1</v>
          </cell>
          <cell r="CA49">
            <v>6</v>
          </cell>
          <cell r="CB49">
            <v>1.6850000000000001</v>
          </cell>
          <cell r="CC49" t="str">
            <v>Under reconstruction 1998</v>
          </cell>
          <cell r="CD49">
            <v>0</v>
          </cell>
          <cell r="CE49">
            <v>0</v>
          </cell>
          <cell r="CF49">
            <v>0</v>
          </cell>
          <cell r="CG49">
            <v>0</v>
          </cell>
          <cell r="CH49">
            <v>0</v>
          </cell>
          <cell r="CI49">
            <v>0</v>
          </cell>
          <cell r="CJ49">
            <v>0</v>
          </cell>
          <cell r="CK49">
            <v>0</v>
          </cell>
          <cell r="CL49">
            <v>0</v>
          </cell>
          <cell r="CM49">
            <v>0</v>
          </cell>
          <cell r="CN49">
            <v>0</v>
          </cell>
          <cell r="CO49">
            <v>0</v>
          </cell>
          <cell r="CP49">
            <v>0</v>
          </cell>
          <cell r="CQ49">
            <v>0</v>
          </cell>
          <cell r="CR49">
            <v>0</v>
          </cell>
          <cell r="CS49">
            <v>0</v>
          </cell>
          <cell r="CT49">
            <v>0</v>
          </cell>
          <cell r="CU49">
            <v>0</v>
          </cell>
          <cell r="CV49">
            <v>0</v>
          </cell>
          <cell r="CW49">
            <v>0</v>
          </cell>
          <cell r="CX49" t="str">
            <v xml:space="preserve"> </v>
          </cell>
          <cell r="CY49" t="str">
            <v>n.a.</v>
          </cell>
          <cell r="CZ49" t="str">
            <v>n.a.</v>
          </cell>
          <cell r="DA49" t="str">
            <v>n.a.</v>
          </cell>
          <cell r="DB49">
            <v>300</v>
          </cell>
          <cell r="DC49">
            <v>141</v>
          </cell>
          <cell r="DD49">
            <v>78</v>
          </cell>
          <cell r="DE49">
            <v>23</v>
          </cell>
          <cell r="DF49">
            <v>35</v>
          </cell>
          <cell r="DG49">
            <v>6</v>
          </cell>
          <cell r="DH49">
            <v>3</v>
          </cell>
          <cell r="DI49">
            <v>15</v>
          </cell>
        </row>
        <row r="50">
          <cell r="A50" t="str">
            <v>RS 099</v>
          </cell>
          <cell r="B50">
            <v>99</v>
          </cell>
          <cell r="C50" t="str">
            <v>S</v>
          </cell>
          <cell r="D50" t="str">
            <v>T</v>
          </cell>
          <cell r="E50" t="str">
            <v>Nchalo - Gama</v>
          </cell>
          <cell r="F50" t="str">
            <v>M01</v>
          </cell>
          <cell r="G50">
            <v>48</v>
          </cell>
          <cell r="H50">
            <v>16.899999999999999</v>
          </cell>
          <cell r="I50" t="str">
            <v>F</v>
          </cell>
          <cell r="J50" t="str">
            <v>CHIKWAWA</v>
          </cell>
          <cell r="K50">
            <v>10</v>
          </cell>
          <cell r="L50">
            <v>0</v>
          </cell>
          <cell r="W50">
            <v>78</v>
          </cell>
          <cell r="X50" t="str">
            <v>SA</v>
          </cell>
          <cell r="Y50">
            <v>60</v>
          </cell>
          <cell r="Z50" t="str">
            <v>SB</v>
          </cell>
          <cell r="AA50">
            <v>150</v>
          </cell>
          <cell r="AB50" t="str">
            <v>GR</v>
          </cell>
          <cell r="AC50">
            <v>6</v>
          </cell>
          <cell r="AD50" t="str">
            <v>VR</v>
          </cell>
          <cell r="AE50">
            <v>83</v>
          </cell>
          <cell r="AF50" t="str">
            <v>RC</v>
          </cell>
          <cell r="AG50" t="str">
            <v>ST</v>
          </cell>
          <cell r="AH50">
            <v>15</v>
          </cell>
          <cell r="AI50">
            <v>98</v>
          </cell>
          <cell r="AJ50" t="str">
            <v>RC</v>
          </cell>
          <cell r="AK50" t="str">
            <v>DS</v>
          </cell>
          <cell r="AL50">
            <v>15</v>
          </cell>
          <cell r="AM50">
            <v>1</v>
          </cell>
          <cell r="AN50" t="str">
            <v>under reconstuction</v>
          </cell>
          <cell r="BO50" t="str">
            <v>RS 099</v>
          </cell>
          <cell r="BP50">
            <v>16.899999999999999</v>
          </cell>
          <cell r="BQ50" t="str">
            <v>n.a.</v>
          </cell>
          <cell r="BR50" t="str">
            <v>F</v>
          </cell>
          <cell r="BS50" t="str">
            <v>n.a.</v>
          </cell>
          <cell r="BT50">
            <v>0</v>
          </cell>
          <cell r="BU50" t="str">
            <v>DS</v>
          </cell>
          <cell r="BV50" t="str">
            <v/>
          </cell>
          <cell r="BW50">
            <v>1</v>
          </cell>
          <cell r="BX50">
            <v>15</v>
          </cell>
          <cell r="BY50" t="str">
            <v xml:space="preserve"> </v>
          </cell>
          <cell r="BZ50">
            <v>1</v>
          </cell>
          <cell r="CA50">
            <v>6</v>
          </cell>
          <cell r="CB50">
            <v>1.6850000000000001</v>
          </cell>
          <cell r="CC50" t="str">
            <v>Under reconstruction 1998</v>
          </cell>
          <cell r="CD50">
            <v>0</v>
          </cell>
          <cell r="CE50">
            <v>0</v>
          </cell>
          <cell r="CF50">
            <v>0</v>
          </cell>
          <cell r="CG50">
            <v>0</v>
          </cell>
          <cell r="CH50">
            <v>0</v>
          </cell>
          <cell r="CI50">
            <v>0</v>
          </cell>
          <cell r="CJ50">
            <v>0</v>
          </cell>
          <cell r="CK50">
            <v>0</v>
          </cell>
          <cell r="CL50">
            <v>0</v>
          </cell>
          <cell r="CM50">
            <v>0</v>
          </cell>
          <cell r="CN50">
            <v>0</v>
          </cell>
          <cell r="CO50">
            <v>0</v>
          </cell>
          <cell r="CP50">
            <v>0</v>
          </cell>
          <cell r="CQ50">
            <v>0</v>
          </cell>
          <cell r="CR50">
            <v>0</v>
          </cell>
          <cell r="CS50">
            <v>0</v>
          </cell>
          <cell r="CT50">
            <v>0</v>
          </cell>
          <cell r="CU50">
            <v>0</v>
          </cell>
          <cell r="CV50">
            <v>0</v>
          </cell>
          <cell r="CW50">
            <v>0</v>
          </cell>
          <cell r="CX50" t="str">
            <v xml:space="preserve"> </v>
          </cell>
          <cell r="CY50" t="str">
            <v>n.a.</v>
          </cell>
          <cell r="CZ50" t="str">
            <v>n.a.</v>
          </cell>
          <cell r="DA50" t="str">
            <v>n.a.</v>
          </cell>
          <cell r="DB50">
            <v>300</v>
          </cell>
          <cell r="DC50">
            <v>141</v>
          </cell>
          <cell r="DD50">
            <v>78</v>
          </cell>
          <cell r="DE50">
            <v>23</v>
          </cell>
          <cell r="DF50">
            <v>35</v>
          </cell>
          <cell r="DG50">
            <v>6</v>
          </cell>
          <cell r="DH50">
            <v>3</v>
          </cell>
          <cell r="DI50">
            <v>15</v>
          </cell>
        </row>
        <row r="51">
          <cell r="A51" t="str">
            <v>RS 100</v>
          </cell>
          <cell r="B51">
            <v>100</v>
          </cell>
          <cell r="C51" t="str">
            <v>S</v>
          </cell>
          <cell r="D51" t="str">
            <v>T</v>
          </cell>
          <cell r="E51" t="str">
            <v>Gama - Ngabu</v>
          </cell>
          <cell r="F51" t="str">
            <v>M01</v>
          </cell>
          <cell r="G51">
            <v>49</v>
          </cell>
          <cell r="H51">
            <v>7</v>
          </cell>
          <cell r="I51" t="str">
            <v>R</v>
          </cell>
          <cell r="J51" t="str">
            <v>CHIKWAWA</v>
          </cell>
          <cell r="K51">
            <v>10</v>
          </cell>
          <cell r="L51">
            <v>0</v>
          </cell>
          <cell r="W51">
            <v>78</v>
          </cell>
          <cell r="X51" t="str">
            <v>SA</v>
          </cell>
          <cell r="Y51">
            <v>60</v>
          </cell>
          <cell r="Z51" t="str">
            <v>SB</v>
          </cell>
          <cell r="AA51">
            <v>150</v>
          </cell>
          <cell r="AB51" t="str">
            <v>GR</v>
          </cell>
          <cell r="AC51">
            <v>6</v>
          </cell>
          <cell r="AD51" t="str">
            <v>VR</v>
          </cell>
          <cell r="AE51">
            <v>83</v>
          </cell>
          <cell r="AF51" t="str">
            <v>RC</v>
          </cell>
          <cell r="AG51" t="str">
            <v>ST</v>
          </cell>
          <cell r="AH51">
            <v>15</v>
          </cell>
          <cell r="AI51">
            <v>0</v>
          </cell>
          <cell r="AJ51">
            <v>0</v>
          </cell>
          <cell r="AK51">
            <v>0</v>
          </cell>
          <cell r="AL51">
            <v>0</v>
          </cell>
          <cell r="AM51">
            <v>1</v>
          </cell>
          <cell r="AN51">
            <v>0</v>
          </cell>
          <cell r="BO51" t="str">
            <v>RS 100</v>
          </cell>
          <cell r="BP51">
            <v>7</v>
          </cell>
          <cell r="BQ51" t="str">
            <v>n.a.</v>
          </cell>
          <cell r="BR51" t="str">
            <v>R</v>
          </cell>
          <cell r="BS51" t="str">
            <v>n.a.</v>
          </cell>
          <cell r="BT51">
            <v>0</v>
          </cell>
          <cell r="BU51" t="str">
            <v>ST</v>
          </cell>
          <cell r="BV51" t="str">
            <v/>
          </cell>
          <cell r="BW51">
            <v>1</v>
          </cell>
          <cell r="BX51">
            <v>10</v>
          </cell>
          <cell r="BY51" t="str">
            <v xml:space="preserve"> </v>
          </cell>
          <cell r="BZ51">
            <v>1</v>
          </cell>
          <cell r="CA51">
            <v>6</v>
          </cell>
          <cell r="CB51">
            <v>1.6850000000000001</v>
          </cell>
          <cell r="CC51" t="str">
            <v>Under reconstruction 1998</v>
          </cell>
          <cell r="CD51">
            <v>0</v>
          </cell>
          <cell r="CE51">
            <v>0</v>
          </cell>
          <cell r="CF51">
            <v>0</v>
          </cell>
          <cell r="CG51">
            <v>0</v>
          </cell>
          <cell r="CH51">
            <v>0</v>
          </cell>
          <cell r="CI51">
            <v>0</v>
          </cell>
          <cell r="CJ51">
            <v>0</v>
          </cell>
          <cell r="CK51">
            <v>0</v>
          </cell>
          <cell r="CL51">
            <v>0</v>
          </cell>
          <cell r="CM51">
            <v>0</v>
          </cell>
          <cell r="CN51">
            <v>0</v>
          </cell>
          <cell r="CO51">
            <v>0</v>
          </cell>
          <cell r="CP51">
            <v>0</v>
          </cell>
          <cell r="CQ51">
            <v>0</v>
          </cell>
          <cell r="CR51">
            <v>0</v>
          </cell>
          <cell r="CS51">
            <v>0</v>
          </cell>
          <cell r="CT51">
            <v>0</v>
          </cell>
          <cell r="CU51">
            <v>0</v>
          </cell>
          <cell r="CV51">
            <v>0</v>
          </cell>
          <cell r="CW51">
            <v>0</v>
          </cell>
          <cell r="CX51" t="str">
            <v xml:space="preserve"> </v>
          </cell>
          <cell r="CY51" t="str">
            <v>n.a.</v>
          </cell>
          <cell r="CZ51" t="str">
            <v>n.a.</v>
          </cell>
          <cell r="DA51" t="str">
            <v>n.a.</v>
          </cell>
          <cell r="DB51">
            <v>300</v>
          </cell>
          <cell r="DC51">
            <v>141</v>
          </cell>
          <cell r="DD51">
            <v>78</v>
          </cell>
          <cell r="DE51">
            <v>23</v>
          </cell>
          <cell r="DF51">
            <v>35</v>
          </cell>
          <cell r="DG51">
            <v>6</v>
          </cell>
          <cell r="DH51">
            <v>3</v>
          </cell>
          <cell r="DI51">
            <v>15</v>
          </cell>
        </row>
        <row r="52">
          <cell r="A52" t="str">
            <v>RS 097</v>
          </cell>
          <cell r="B52">
            <v>97</v>
          </cell>
          <cell r="C52" t="str">
            <v>S</v>
          </cell>
          <cell r="D52" t="str">
            <v>T</v>
          </cell>
          <cell r="E52" t="str">
            <v>Ngabu - Lalanje River</v>
          </cell>
          <cell r="F52" t="str">
            <v>M01</v>
          </cell>
          <cell r="G52">
            <v>50</v>
          </cell>
          <cell r="H52">
            <v>17.399999999999999</v>
          </cell>
          <cell r="I52" t="str">
            <v>F</v>
          </cell>
          <cell r="J52" t="str">
            <v>CHIKWAWA</v>
          </cell>
          <cell r="K52">
            <v>10</v>
          </cell>
          <cell r="L52">
            <v>0</v>
          </cell>
          <cell r="W52">
            <v>78</v>
          </cell>
          <cell r="X52" t="str">
            <v>SA</v>
          </cell>
          <cell r="Y52">
            <v>60</v>
          </cell>
          <cell r="Z52" t="str">
            <v>SB</v>
          </cell>
          <cell r="AA52">
            <v>150</v>
          </cell>
          <cell r="AB52" t="str">
            <v>GR</v>
          </cell>
          <cell r="AC52">
            <v>6</v>
          </cell>
          <cell r="AD52" t="str">
            <v>VR</v>
          </cell>
          <cell r="AE52">
            <v>83</v>
          </cell>
          <cell r="AF52" t="str">
            <v>RC</v>
          </cell>
          <cell r="AG52" t="str">
            <v>ST</v>
          </cell>
          <cell r="AH52">
            <v>15</v>
          </cell>
          <cell r="AI52">
            <v>0</v>
          </cell>
          <cell r="AJ52">
            <v>0</v>
          </cell>
          <cell r="AK52">
            <v>0</v>
          </cell>
          <cell r="AL52">
            <v>0</v>
          </cell>
          <cell r="AM52">
            <v>1</v>
          </cell>
          <cell r="AN52">
            <v>0</v>
          </cell>
          <cell r="BO52" t="str">
            <v>RS 097</v>
          </cell>
          <cell r="BP52">
            <v>17.399999999999999</v>
          </cell>
          <cell r="BQ52">
            <v>6</v>
          </cell>
          <cell r="BR52" t="str">
            <v>F</v>
          </cell>
          <cell r="BS52" t="str">
            <v>C</v>
          </cell>
          <cell r="BT52">
            <v>25</v>
          </cell>
          <cell r="BU52" t="str">
            <v>ST</v>
          </cell>
          <cell r="BV52" t="str">
            <v/>
          </cell>
          <cell r="BW52">
            <v>1</v>
          </cell>
          <cell r="BX52">
            <v>10</v>
          </cell>
          <cell r="BY52" t="str">
            <v xml:space="preserve"> </v>
          </cell>
          <cell r="BZ52">
            <v>1</v>
          </cell>
          <cell r="CA52">
            <v>6</v>
          </cell>
          <cell r="CB52">
            <v>1.6850000000000001</v>
          </cell>
          <cell r="CC52">
            <v>7</v>
          </cell>
          <cell r="CD52">
            <v>80</v>
          </cell>
          <cell r="CE52">
            <v>65</v>
          </cell>
          <cell r="CF52">
            <v>50</v>
          </cell>
          <cell r="CG52">
            <v>30</v>
          </cell>
          <cell r="CH52">
            <v>15</v>
          </cell>
          <cell r="CI52">
            <v>95</v>
          </cell>
          <cell r="CJ52">
            <v>0.31666666666666665</v>
          </cell>
          <cell r="CK52">
            <v>10</v>
          </cell>
          <cell r="CL52">
            <v>50</v>
          </cell>
          <cell r="CM52">
            <v>0.55037179487179477</v>
          </cell>
          <cell r="CN52">
            <v>0.55037179487179477</v>
          </cell>
          <cell r="CO52">
            <v>0</v>
          </cell>
          <cell r="CP52">
            <v>0</v>
          </cell>
          <cell r="CQ52">
            <v>7.5503717948717952</v>
          </cell>
          <cell r="CR52">
            <v>50</v>
          </cell>
          <cell r="CS52">
            <v>1</v>
          </cell>
          <cell r="CT52">
            <v>0</v>
          </cell>
          <cell r="CU52">
            <v>0</v>
          </cell>
          <cell r="CV52">
            <v>15</v>
          </cell>
          <cell r="CW52">
            <v>15</v>
          </cell>
          <cell r="CX52" t="str">
            <v xml:space="preserve"> </v>
          </cell>
          <cell r="CY52">
            <v>2</v>
          </cell>
          <cell r="CZ52">
            <v>2</v>
          </cell>
          <cell r="DA52">
            <v>2</v>
          </cell>
          <cell r="DB52">
            <v>200</v>
          </cell>
          <cell r="DC52">
            <v>94</v>
          </cell>
          <cell r="DD52">
            <v>52</v>
          </cell>
          <cell r="DE52">
            <v>15</v>
          </cell>
          <cell r="DF52">
            <v>23</v>
          </cell>
          <cell r="DG52">
            <v>4</v>
          </cell>
          <cell r="DH52">
            <v>2</v>
          </cell>
          <cell r="DI52">
            <v>10</v>
          </cell>
        </row>
        <row r="53">
          <cell r="A53" t="str">
            <v>RS 091</v>
          </cell>
          <cell r="B53">
            <v>91</v>
          </cell>
          <cell r="C53" t="str">
            <v>S</v>
          </cell>
          <cell r="D53" t="str">
            <v>T</v>
          </cell>
          <cell r="E53" t="str">
            <v>Lalanje River - Thangadzi River</v>
          </cell>
          <cell r="F53" t="str">
            <v>M01</v>
          </cell>
          <cell r="G53">
            <v>51</v>
          </cell>
          <cell r="H53">
            <v>9.1999999999999993</v>
          </cell>
          <cell r="I53" t="str">
            <v>H</v>
          </cell>
          <cell r="J53" t="str">
            <v>CHIKWAWA</v>
          </cell>
          <cell r="K53">
            <v>10</v>
          </cell>
          <cell r="L53">
            <v>0</v>
          </cell>
          <cell r="W53">
            <v>76</v>
          </cell>
          <cell r="X53" t="str">
            <v>SA</v>
          </cell>
          <cell r="Y53">
            <v>60</v>
          </cell>
          <cell r="Z53" t="str">
            <v>SB</v>
          </cell>
          <cell r="AA53">
            <v>150</v>
          </cell>
          <cell r="AB53" t="str">
            <v>GR</v>
          </cell>
          <cell r="AC53">
            <v>6</v>
          </cell>
          <cell r="AD53" t="str">
            <v>VR</v>
          </cell>
          <cell r="AE53">
            <v>83</v>
          </cell>
          <cell r="AF53" t="str">
            <v>RC</v>
          </cell>
          <cell r="AG53" t="str">
            <v>ST</v>
          </cell>
          <cell r="AH53">
            <v>15</v>
          </cell>
          <cell r="AI53">
            <v>0</v>
          </cell>
          <cell r="AJ53">
            <v>0</v>
          </cell>
          <cell r="AK53">
            <v>0</v>
          </cell>
          <cell r="AL53">
            <v>0</v>
          </cell>
          <cell r="AM53">
            <v>1</v>
          </cell>
          <cell r="AN53">
            <v>0</v>
          </cell>
          <cell r="BO53" t="str">
            <v>RS 091</v>
          </cell>
          <cell r="BP53">
            <v>9.1999999999999993</v>
          </cell>
          <cell r="BQ53">
            <v>6</v>
          </cell>
          <cell r="BR53" t="str">
            <v>H</v>
          </cell>
          <cell r="BS53" t="str">
            <v>C</v>
          </cell>
          <cell r="BT53">
            <v>25</v>
          </cell>
          <cell r="BU53" t="str">
            <v>ST</v>
          </cell>
          <cell r="BV53" t="str">
            <v/>
          </cell>
          <cell r="BW53">
            <v>1</v>
          </cell>
          <cell r="BX53">
            <v>10</v>
          </cell>
          <cell r="BY53" t="str">
            <v xml:space="preserve"> </v>
          </cell>
          <cell r="BZ53">
            <v>1</v>
          </cell>
          <cell r="CA53">
            <v>6</v>
          </cell>
          <cell r="CB53">
            <v>1.6850000000000001</v>
          </cell>
          <cell r="CC53">
            <v>7</v>
          </cell>
          <cell r="CD53">
            <v>85</v>
          </cell>
          <cell r="CE53">
            <v>70</v>
          </cell>
          <cell r="CF53">
            <v>55</v>
          </cell>
          <cell r="CG53">
            <v>30</v>
          </cell>
          <cell r="CH53">
            <v>15</v>
          </cell>
          <cell r="CI53">
            <v>105</v>
          </cell>
          <cell r="CJ53">
            <v>0.35000000000000003</v>
          </cell>
          <cell r="CK53">
            <v>10</v>
          </cell>
          <cell r="CL53">
            <v>55</v>
          </cell>
          <cell r="CM53">
            <v>0.59603846153846152</v>
          </cell>
          <cell r="CN53">
            <v>0.59603846153846152</v>
          </cell>
          <cell r="CO53">
            <v>0</v>
          </cell>
          <cell r="CP53">
            <v>0</v>
          </cell>
          <cell r="CQ53">
            <v>7.5960384615384617</v>
          </cell>
          <cell r="CR53">
            <v>50</v>
          </cell>
          <cell r="CS53">
            <v>1</v>
          </cell>
          <cell r="CT53">
            <v>0</v>
          </cell>
          <cell r="CU53">
            <v>0</v>
          </cell>
          <cell r="CV53">
            <v>15</v>
          </cell>
          <cell r="CW53">
            <v>15</v>
          </cell>
          <cell r="CX53" t="str">
            <v xml:space="preserve"> </v>
          </cell>
          <cell r="CY53">
            <v>2</v>
          </cell>
          <cell r="CZ53">
            <v>2</v>
          </cell>
          <cell r="DA53">
            <v>2</v>
          </cell>
          <cell r="DB53">
            <v>200</v>
          </cell>
          <cell r="DC53">
            <v>94</v>
          </cell>
          <cell r="DD53">
            <v>52</v>
          </cell>
          <cell r="DE53">
            <v>15</v>
          </cell>
          <cell r="DF53">
            <v>23</v>
          </cell>
          <cell r="DG53">
            <v>4</v>
          </cell>
          <cell r="DH53">
            <v>2</v>
          </cell>
          <cell r="DI53">
            <v>10</v>
          </cell>
        </row>
        <row r="54">
          <cell r="A54" t="str">
            <v>RS 315</v>
          </cell>
          <cell r="B54">
            <v>137</v>
          </cell>
          <cell r="C54" t="str">
            <v>S</v>
          </cell>
          <cell r="D54" t="str">
            <v>T</v>
          </cell>
          <cell r="E54" t="str">
            <v>Thangadzi River - Bangula</v>
          </cell>
          <cell r="F54" t="str">
            <v>M01</v>
          </cell>
          <cell r="G54">
            <v>52</v>
          </cell>
          <cell r="H54">
            <v>5.2</v>
          </cell>
          <cell r="I54" t="str">
            <v>F</v>
          </cell>
          <cell r="J54" t="str">
            <v>NSANJE</v>
          </cell>
          <cell r="K54">
            <v>10</v>
          </cell>
          <cell r="L54">
            <v>0</v>
          </cell>
          <cell r="W54">
            <v>76</v>
          </cell>
          <cell r="X54" t="str">
            <v>SA</v>
          </cell>
          <cell r="Y54">
            <v>60</v>
          </cell>
          <cell r="Z54" t="str">
            <v>SB</v>
          </cell>
          <cell r="AA54">
            <v>150</v>
          </cell>
          <cell r="AB54" t="str">
            <v>GR</v>
          </cell>
          <cell r="AC54">
            <v>6</v>
          </cell>
          <cell r="AD54" t="str">
            <v>VR</v>
          </cell>
          <cell r="AE54">
            <v>83</v>
          </cell>
          <cell r="AF54" t="str">
            <v>RC</v>
          </cell>
          <cell r="AG54" t="str">
            <v>ST</v>
          </cell>
          <cell r="AH54">
            <v>15</v>
          </cell>
          <cell r="AI54">
            <v>0</v>
          </cell>
          <cell r="AJ54">
            <v>0</v>
          </cell>
          <cell r="AK54">
            <v>0</v>
          </cell>
          <cell r="AL54">
            <v>0</v>
          </cell>
          <cell r="AM54">
            <v>1</v>
          </cell>
          <cell r="AN54">
            <v>0</v>
          </cell>
          <cell r="BO54" t="str">
            <v>RS 315</v>
          </cell>
          <cell r="BP54">
            <v>5.2</v>
          </cell>
          <cell r="BQ54">
            <v>6</v>
          </cell>
          <cell r="BR54" t="str">
            <v>H</v>
          </cell>
          <cell r="BS54" t="str">
            <v>C</v>
          </cell>
          <cell r="BT54">
            <v>25</v>
          </cell>
          <cell r="BU54" t="str">
            <v>ST</v>
          </cell>
          <cell r="BV54" t="str">
            <v/>
          </cell>
          <cell r="BW54">
            <v>1</v>
          </cell>
          <cell r="BX54">
            <v>10</v>
          </cell>
          <cell r="BY54" t="str">
            <v xml:space="preserve"> </v>
          </cell>
          <cell r="BZ54">
            <v>1</v>
          </cell>
          <cell r="CA54">
            <v>6</v>
          </cell>
          <cell r="CB54">
            <v>1.6850000000000001</v>
          </cell>
          <cell r="CC54">
            <v>7</v>
          </cell>
          <cell r="CD54">
            <v>85</v>
          </cell>
          <cell r="CE54">
            <v>70</v>
          </cell>
          <cell r="CF54">
            <v>55</v>
          </cell>
          <cell r="CG54">
            <v>30</v>
          </cell>
          <cell r="CH54">
            <v>15</v>
          </cell>
          <cell r="CI54">
            <v>105</v>
          </cell>
          <cell r="CJ54">
            <v>0.35000000000000003</v>
          </cell>
          <cell r="CK54">
            <v>10</v>
          </cell>
          <cell r="CL54">
            <v>55</v>
          </cell>
          <cell r="CM54">
            <v>0.59603846153846152</v>
          </cell>
          <cell r="CN54">
            <v>0.59603846153846152</v>
          </cell>
          <cell r="CO54">
            <v>0</v>
          </cell>
          <cell r="CP54">
            <v>0</v>
          </cell>
          <cell r="CQ54">
            <v>7.5960384615384617</v>
          </cell>
          <cell r="CR54">
            <v>50</v>
          </cell>
          <cell r="CS54">
            <v>1</v>
          </cell>
          <cell r="CT54">
            <v>0</v>
          </cell>
          <cell r="CU54">
            <v>0</v>
          </cell>
          <cell r="CV54">
            <v>15</v>
          </cell>
          <cell r="CW54">
            <v>15</v>
          </cell>
          <cell r="CX54" t="str">
            <v xml:space="preserve"> </v>
          </cell>
          <cell r="CY54">
            <v>2</v>
          </cell>
          <cell r="CZ54">
            <v>2</v>
          </cell>
          <cell r="DA54">
            <v>2</v>
          </cell>
          <cell r="DB54">
            <v>220</v>
          </cell>
          <cell r="DC54">
            <v>104</v>
          </cell>
          <cell r="DD54">
            <v>58</v>
          </cell>
          <cell r="DE54">
            <v>17</v>
          </cell>
          <cell r="DF54">
            <v>26</v>
          </cell>
          <cell r="DG54">
            <v>5</v>
          </cell>
          <cell r="DH54">
            <v>3</v>
          </cell>
          <cell r="DI54">
            <v>11</v>
          </cell>
        </row>
        <row r="55">
          <cell r="A55" t="str">
            <v>RS 115</v>
          </cell>
          <cell r="B55">
            <v>115</v>
          </cell>
          <cell r="C55" t="str">
            <v>S</v>
          </cell>
          <cell r="D55" t="str">
            <v>T</v>
          </cell>
          <cell r="E55" t="str">
            <v>Limbe - Chigumula</v>
          </cell>
          <cell r="F55" t="str">
            <v>M02</v>
          </cell>
          <cell r="G55">
            <v>1</v>
          </cell>
          <cell r="H55">
            <v>9.4</v>
          </cell>
          <cell r="I55" t="str">
            <v>R</v>
          </cell>
          <cell r="J55" t="str">
            <v>BLANTYRE</v>
          </cell>
          <cell r="K55">
            <v>9</v>
          </cell>
          <cell r="L55">
            <v>0</v>
          </cell>
          <cell r="W55">
            <v>60</v>
          </cell>
          <cell r="X55" t="str">
            <v>GM</v>
          </cell>
          <cell r="Y55">
            <v>150</v>
          </cell>
          <cell r="Z55" t="str">
            <v>SB</v>
          </cell>
          <cell r="AA55">
            <v>125</v>
          </cell>
          <cell r="AB55" t="str">
            <v>GR</v>
          </cell>
          <cell r="AC55">
            <v>12</v>
          </cell>
          <cell r="AD55" t="str">
            <v>VR</v>
          </cell>
          <cell r="AE55">
            <v>99</v>
          </cell>
          <cell r="AF55" t="str">
            <v>RC</v>
          </cell>
          <cell r="AG55" t="str">
            <v>ST</v>
          </cell>
          <cell r="AH55">
            <v>15</v>
          </cell>
          <cell r="AI55">
            <v>0</v>
          </cell>
          <cell r="AJ55">
            <v>0</v>
          </cell>
          <cell r="AK55">
            <v>0</v>
          </cell>
          <cell r="AL55">
            <v>0</v>
          </cell>
          <cell r="AM55">
            <v>1</v>
          </cell>
          <cell r="AN55" t="str">
            <v>reconstruct 1999</v>
          </cell>
          <cell r="BO55" t="str">
            <v>RS 115</v>
          </cell>
          <cell r="BP55">
            <v>9.4</v>
          </cell>
          <cell r="BQ55">
            <v>3</v>
          </cell>
          <cell r="BR55" t="str">
            <v>R</v>
          </cell>
          <cell r="BS55" t="str">
            <v>C</v>
          </cell>
          <cell r="BT55">
            <v>0</v>
          </cell>
          <cell r="BU55" t="str">
            <v>ST</v>
          </cell>
          <cell r="BV55" t="str">
            <v/>
          </cell>
          <cell r="BW55">
            <v>1</v>
          </cell>
          <cell r="BX55">
            <v>10</v>
          </cell>
          <cell r="BY55" t="str">
            <v xml:space="preserve"> </v>
          </cell>
          <cell r="BZ55">
            <v>1</v>
          </cell>
          <cell r="CA55">
            <v>12</v>
          </cell>
          <cell r="CB55">
            <v>1.9</v>
          </cell>
          <cell r="CC55" t="str">
            <v>To be reconstructed 1999</v>
          </cell>
          <cell r="CD55">
            <v>0</v>
          </cell>
          <cell r="CE55">
            <v>0</v>
          </cell>
          <cell r="CF55">
            <v>0</v>
          </cell>
          <cell r="CG55">
            <v>0</v>
          </cell>
          <cell r="CH55">
            <v>0</v>
          </cell>
          <cell r="CI55">
            <v>0</v>
          </cell>
          <cell r="CJ55">
            <v>0</v>
          </cell>
          <cell r="CK55">
            <v>0</v>
          </cell>
          <cell r="CL55">
            <v>0</v>
          </cell>
          <cell r="CM55">
            <v>0</v>
          </cell>
          <cell r="CN55">
            <v>0</v>
          </cell>
          <cell r="CO55">
            <v>0</v>
          </cell>
          <cell r="CP55">
            <v>0</v>
          </cell>
          <cell r="CQ55">
            <v>0</v>
          </cell>
          <cell r="CR55">
            <v>0</v>
          </cell>
          <cell r="CS55">
            <v>0</v>
          </cell>
          <cell r="CT55">
            <v>0</v>
          </cell>
          <cell r="CU55">
            <v>0</v>
          </cell>
          <cell r="CV55">
            <v>-1</v>
          </cell>
          <cell r="CW55">
            <v>-1</v>
          </cell>
          <cell r="CX55" t="str">
            <v xml:space="preserve"> </v>
          </cell>
          <cell r="CY55">
            <v>3</v>
          </cell>
          <cell r="CZ55">
            <v>2</v>
          </cell>
          <cell r="DA55">
            <v>1.5</v>
          </cell>
          <cell r="DB55">
            <v>1700</v>
          </cell>
          <cell r="DC55">
            <v>799</v>
          </cell>
          <cell r="DD55">
            <v>442</v>
          </cell>
          <cell r="DE55">
            <v>128</v>
          </cell>
          <cell r="DF55">
            <v>196</v>
          </cell>
          <cell r="DG55">
            <v>34</v>
          </cell>
          <cell r="DH55">
            <v>17</v>
          </cell>
          <cell r="DI55">
            <v>85</v>
          </cell>
        </row>
        <row r="56">
          <cell r="A56" t="str">
            <v>RS 112</v>
          </cell>
          <cell r="B56">
            <v>112</v>
          </cell>
          <cell r="C56" t="str">
            <v>S</v>
          </cell>
          <cell r="D56" t="str">
            <v>T</v>
          </cell>
          <cell r="E56" t="str">
            <v>Chigumula - Nantipwili River</v>
          </cell>
          <cell r="F56" t="str">
            <v>M02</v>
          </cell>
          <cell r="G56">
            <v>2</v>
          </cell>
          <cell r="H56">
            <v>2.6</v>
          </cell>
          <cell r="I56" t="str">
            <v>R</v>
          </cell>
          <cell r="J56" t="str">
            <v>BLANTYRE</v>
          </cell>
          <cell r="K56">
            <v>9</v>
          </cell>
          <cell r="L56">
            <v>0</v>
          </cell>
          <cell r="W56">
            <v>60</v>
          </cell>
          <cell r="X56" t="str">
            <v>GM</v>
          </cell>
          <cell r="Y56">
            <v>150</v>
          </cell>
          <cell r="Z56" t="str">
            <v>SB</v>
          </cell>
          <cell r="AA56">
            <v>125</v>
          </cell>
          <cell r="AB56" t="str">
            <v>GR</v>
          </cell>
          <cell r="AC56">
            <v>12</v>
          </cell>
          <cell r="AD56" t="str">
            <v>VR</v>
          </cell>
          <cell r="AE56">
            <v>99</v>
          </cell>
          <cell r="AF56" t="str">
            <v>RC</v>
          </cell>
          <cell r="AG56" t="str">
            <v>ST</v>
          </cell>
          <cell r="AH56">
            <v>15</v>
          </cell>
          <cell r="AI56">
            <v>0</v>
          </cell>
          <cell r="AJ56">
            <v>0</v>
          </cell>
          <cell r="AK56">
            <v>0</v>
          </cell>
          <cell r="AL56">
            <v>0</v>
          </cell>
          <cell r="AM56">
            <v>1</v>
          </cell>
          <cell r="AN56" t="str">
            <v>reconstruct 1999</v>
          </cell>
          <cell r="BO56" t="str">
            <v>RS 112</v>
          </cell>
          <cell r="BP56">
            <v>2.6</v>
          </cell>
          <cell r="BQ56" t="str">
            <v>n.a.</v>
          </cell>
          <cell r="BR56" t="str">
            <v>R</v>
          </cell>
          <cell r="BS56" t="str">
            <v>X</v>
          </cell>
          <cell r="BT56">
            <v>80</v>
          </cell>
          <cell r="BU56" t="str">
            <v>ST</v>
          </cell>
          <cell r="BV56" t="str">
            <v/>
          </cell>
          <cell r="BW56">
            <v>1</v>
          </cell>
          <cell r="BX56">
            <v>10</v>
          </cell>
          <cell r="BY56" t="str">
            <v xml:space="preserve"> </v>
          </cell>
          <cell r="BZ56">
            <v>1</v>
          </cell>
          <cell r="CA56">
            <v>12</v>
          </cell>
          <cell r="CB56">
            <v>1.9</v>
          </cell>
          <cell r="CC56" t="str">
            <v>Bitumen surface removed. To be re-constructed 1999</v>
          </cell>
          <cell r="CD56">
            <v>0</v>
          </cell>
          <cell r="CE56">
            <v>0</v>
          </cell>
          <cell r="CF56">
            <v>0</v>
          </cell>
          <cell r="CG56">
            <v>0</v>
          </cell>
          <cell r="CH56">
            <v>0</v>
          </cell>
          <cell r="CI56">
            <v>0</v>
          </cell>
          <cell r="CJ56">
            <v>0</v>
          </cell>
          <cell r="CK56">
            <v>0</v>
          </cell>
          <cell r="CL56">
            <v>0</v>
          </cell>
          <cell r="CM56">
            <v>0</v>
          </cell>
          <cell r="CN56">
            <v>0</v>
          </cell>
          <cell r="CO56">
            <v>0</v>
          </cell>
          <cell r="CP56">
            <v>0</v>
          </cell>
          <cell r="CQ56">
            <v>0</v>
          </cell>
          <cell r="CR56">
            <v>0</v>
          </cell>
          <cell r="CS56">
            <v>0</v>
          </cell>
          <cell r="CT56">
            <v>0</v>
          </cell>
          <cell r="CU56">
            <v>0</v>
          </cell>
          <cell r="CV56">
            <v>-1</v>
          </cell>
          <cell r="CW56">
            <v>-1</v>
          </cell>
          <cell r="CX56" t="str">
            <v xml:space="preserve"> </v>
          </cell>
          <cell r="CY56" t="str">
            <v>n.a.</v>
          </cell>
          <cell r="CZ56" t="str">
            <v>n.a.</v>
          </cell>
          <cell r="DA56">
            <v>1.5</v>
          </cell>
          <cell r="DB56">
            <v>1600</v>
          </cell>
          <cell r="DC56">
            <v>752</v>
          </cell>
          <cell r="DD56">
            <v>416</v>
          </cell>
          <cell r="DE56">
            <v>120</v>
          </cell>
          <cell r="DF56">
            <v>184</v>
          </cell>
          <cell r="DG56">
            <v>32</v>
          </cell>
          <cell r="DH56">
            <v>16</v>
          </cell>
          <cell r="DI56">
            <v>80</v>
          </cell>
        </row>
        <row r="57">
          <cell r="A57" t="str">
            <v>RS 110</v>
          </cell>
          <cell r="B57">
            <v>110</v>
          </cell>
          <cell r="C57" t="str">
            <v>S</v>
          </cell>
          <cell r="D57" t="str">
            <v>T</v>
          </cell>
          <cell r="E57" t="str">
            <v>Bvumbwe - Thunga</v>
          </cell>
          <cell r="F57" t="str">
            <v>M02</v>
          </cell>
          <cell r="G57">
            <v>3</v>
          </cell>
          <cell r="H57">
            <v>9.3000000000000007</v>
          </cell>
          <cell r="I57" t="str">
            <v>F</v>
          </cell>
          <cell r="J57" t="str">
            <v>THYOLO</v>
          </cell>
          <cell r="K57">
            <v>9</v>
          </cell>
          <cell r="L57">
            <v>0</v>
          </cell>
          <cell r="W57">
            <v>60</v>
          </cell>
          <cell r="X57" t="str">
            <v>GM</v>
          </cell>
          <cell r="Y57">
            <v>150</v>
          </cell>
          <cell r="Z57" t="str">
            <v>SB</v>
          </cell>
          <cell r="AA57">
            <v>125</v>
          </cell>
          <cell r="AB57" t="str">
            <v>GR</v>
          </cell>
          <cell r="AC57">
            <v>12</v>
          </cell>
          <cell r="AD57" t="str">
            <v>VR</v>
          </cell>
          <cell r="AE57">
            <v>99</v>
          </cell>
          <cell r="AF57" t="str">
            <v>RC</v>
          </cell>
          <cell r="AG57" t="str">
            <v>ST</v>
          </cell>
          <cell r="AH57">
            <v>15</v>
          </cell>
          <cell r="AI57">
            <v>0</v>
          </cell>
          <cell r="AJ57">
            <v>0</v>
          </cell>
          <cell r="AK57">
            <v>0</v>
          </cell>
          <cell r="AL57">
            <v>0</v>
          </cell>
          <cell r="AM57">
            <v>1</v>
          </cell>
          <cell r="AN57" t="str">
            <v>reconstruct 1999</v>
          </cell>
          <cell r="BO57" t="str">
            <v>RS 110</v>
          </cell>
          <cell r="BP57">
            <v>9.3000000000000007</v>
          </cell>
          <cell r="BQ57" t="str">
            <v>n.a.</v>
          </cell>
          <cell r="BR57" t="str">
            <v>F</v>
          </cell>
          <cell r="BS57" t="str">
            <v>X</v>
          </cell>
          <cell r="BT57">
            <v>80</v>
          </cell>
          <cell r="BU57" t="str">
            <v>ST</v>
          </cell>
          <cell r="BV57" t="str">
            <v/>
          </cell>
          <cell r="BW57">
            <v>1</v>
          </cell>
          <cell r="BX57">
            <v>10</v>
          </cell>
          <cell r="BY57" t="str">
            <v xml:space="preserve"> </v>
          </cell>
          <cell r="BZ57">
            <v>1</v>
          </cell>
          <cell r="CA57">
            <v>12</v>
          </cell>
          <cell r="CB57">
            <v>1.9</v>
          </cell>
          <cell r="CC57" t="str">
            <v>Bitumen surface removed. To be re-constructed 1999</v>
          </cell>
          <cell r="CD57">
            <v>0</v>
          </cell>
          <cell r="CE57">
            <v>0</v>
          </cell>
          <cell r="CF57">
            <v>0</v>
          </cell>
          <cell r="CG57">
            <v>0</v>
          </cell>
          <cell r="CH57">
            <v>0</v>
          </cell>
          <cell r="CI57">
            <v>0</v>
          </cell>
          <cell r="CJ57">
            <v>0</v>
          </cell>
          <cell r="CK57">
            <v>0</v>
          </cell>
          <cell r="CL57">
            <v>0</v>
          </cell>
          <cell r="CM57">
            <v>0</v>
          </cell>
          <cell r="CN57">
            <v>0</v>
          </cell>
          <cell r="CO57">
            <v>0</v>
          </cell>
          <cell r="CP57">
            <v>0</v>
          </cell>
          <cell r="CQ57">
            <v>0</v>
          </cell>
          <cell r="CR57">
            <v>0</v>
          </cell>
          <cell r="CS57">
            <v>0</v>
          </cell>
          <cell r="CT57">
            <v>0</v>
          </cell>
          <cell r="CU57">
            <v>0</v>
          </cell>
          <cell r="CV57">
            <v>-1</v>
          </cell>
          <cell r="CW57">
            <v>-1</v>
          </cell>
          <cell r="CX57" t="str">
            <v xml:space="preserve"> </v>
          </cell>
          <cell r="CY57" t="str">
            <v>n.a.</v>
          </cell>
          <cell r="CZ57" t="str">
            <v>n.a.</v>
          </cell>
          <cell r="DA57">
            <v>1.5</v>
          </cell>
          <cell r="DB57">
            <v>1000</v>
          </cell>
          <cell r="DC57">
            <v>470</v>
          </cell>
          <cell r="DD57">
            <v>260</v>
          </cell>
          <cell r="DE57">
            <v>75</v>
          </cell>
          <cell r="DF57">
            <v>115</v>
          </cell>
          <cell r="DG57">
            <v>20</v>
          </cell>
          <cell r="DH57">
            <v>10</v>
          </cell>
          <cell r="DI57">
            <v>50</v>
          </cell>
        </row>
        <row r="58">
          <cell r="A58" t="str">
            <v>RS 117</v>
          </cell>
          <cell r="B58">
            <v>117</v>
          </cell>
          <cell r="C58" t="str">
            <v>S</v>
          </cell>
          <cell r="D58" t="str">
            <v>T</v>
          </cell>
          <cell r="E58" t="str">
            <v>Thunga - Thyolo</v>
          </cell>
          <cell r="F58" t="str">
            <v>M02</v>
          </cell>
          <cell r="G58">
            <v>4</v>
          </cell>
          <cell r="H58">
            <v>12</v>
          </cell>
          <cell r="I58" t="str">
            <v>H</v>
          </cell>
          <cell r="J58" t="str">
            <v>THYOLO</v>
          </cell>
          <cell r="K58">
            <v>9</v>
          </cell>
          <cell r="L58">
            <v>0</v>
          </cell>
          <cell r="W58">
            <v>60</v>
          </cell>
          <cell r="X58" t="str">
            <v>GM</v>
          </cell>
          <cell r="Y58">
            <v>150</v>
          </cell>
          <cell r="Z58" t="str">
            <v>SB</v>
          </cell>
          <cell r="AA58">
            <v>125</v>
          </cell>
          <cell r="AB58" t="str">
            <v>GR</v>
          </cell>
          <cell r="AC58">
            <v>12</v>
          </cell>
          <cell r="AD58" t="str">
            <v>VR</v>
          </cell>
          <cell r="AE58">
            <v>99</v>
          </cell>
          <cell r="AF58" t="str">
            <v>RC</v>
          </cell>
          <cell r="AG58" t="str">
            <v>ST</v>
          </cell>
          <cell r="AH58">
            <v>15</v>
          </cell>
          <cell r="AI58">
            <v>0</v>
          </cell>
          <cell r="AJ58">
            <v>0</v>
          </cell>
          <cell r="AK58">
            <v>0</v>
          </cell>
          <cell r="AL58">
            <v>0</v>
          </cell>
          <cell r="AM58">
            <v>1</v>
          </cell>
          <cell r="AN58" t="str">
            <v>reconstruct 1999</v>
          </cell>
          <cell r="BO58" t="str">
            <v>RS 117</v>
          </cell>
          <cell r="BP58">
            <v>12</v>
          </cell>
          <cell r="BQ58">
            <v>3.5</v>
          </cell>
          <cell r="BR58" t="str">
            <v>H</v>
          </cell>
          <cell r="BS58" t="str">
            <v>C</v>
          </cell>
          <cell r="BT58">
            <v>0</v>
          </cell>
          <cell r="BU58" t="str">
            <v>ST</v>
          </cell>
          <cell r="BV58" t="str">
            <v/>
          </cell>
          <cell r="BW58">
            <v>1</v>
          </cell>
          <cell r="BX58">
            <v>10</v>
          </cell>
          <cell r="BY58" t="str">
            <v xml:space="preserve"> </v>
          </cell>
          <cell r="BZ58">
            <v>1</v>
          </cell>
          <cell r="CA58">
            <v>12</v>
          </cell>
          <cell r="CB58">
            <v>1.9</v>
          </cell>
          <cell r="CC58" t="str">
            <v>To be reconstructed 1999</v>
          </cell>
          <cell r="CD58">
            <v>0</v>
          </cell>
          <cell r="CE58">
            <v>0</v>
          </cell>
          <cell r="CF58">
            <v>0</v>
          </cell>
          <cell r="CG58">
            <v>0</v>
          </cell>
          <cell r="CH58">
            <v>0</v>
          </cell>
          <cell r="CI58">
            <v>0</v>
          </cell>
          <cell r="CJ58">
            <v>0</v>
          </cell>
          <cell r="CK58">
            <v>0</v>
          </cell>
          <cell r="CL58">
            <v>0</v>
          </cell>
          <cell r="CM58">
            <v>0</v>
          </cell>
          <cell r="CN58">
            <v>0</v>
          </cell>
          <cell r="CO58">
            <v>0</v>
          </cell>
          <cell r="CP58">
            <v>0</v>
          </cell>
          <cell r="CQ58">
            <v>0</v>
          </cell>
          <cell r="CR58">
            <v>0</v>
          </cell>
          <cell r="CS58">
            <v>0</v>
          </cell>
          <cell r="CT58">
            <v>0</v>
          </cell>
          <cell r="CU58">
            <v>0</v>
          </cell>
          <cell r="CV58" t="str">
            <v>recon 99</v>
          </cell>
          <cell r="CW58">
            <v>0</v>
          </cell>
          <cell r="CX58">
            <v>0</v>
          </cell>
          <cell r="CY58">
            <v>3</v>
          </cell>
          <cell r="CZ58">
            <v>2</v>
          </cell>
          <cell r="DA58">
            <v>1.5</v>
          </cell>
          <cell r="DB58">
            <v>935</v>
          </cell>
          <cell r="DC58">
            <v>440</v>
          </cell>
          <cell r="DD58">
            <v>244</v>
          </cell>
          <cell r="DE58">
            <v>71</v>
          </cell>
          <cell r="DF58">
            <v>108</v>
          </cell>
          <cell r="DG58">
            <v>19</v>
          </cell>
          <cell r="DH58">
            <v>10</v>
          </cell>
          <cell r="DI58">
            <v>47</v>
          </cell>
        </row>
        <row r="59">
          <cell r="A59" t="str">
            <v>RS 109</v>
          </cell>
          <cell r="B59">
            <v>109</v>
          </cell>
          <cell r="C59" t="str">
            <v>S</v>
          </cell>
          <cell r="D59" t="str">
            <v>T</v>
          </cell>
          <cell r="E59" t="str">
            <v>Thyolo - Thuchila River</v>
          </cell>
          <cell r="F59" t="str">
            <v>M02</v>
          </cell>
          <cell r="G59">
            <v>5</v>
          </cell>
          <cell r="H59">
            <v>22.7</v>
          </cell>
          <cell r="I59" t="str">
            <v>H</v>
          </cell>
          <cell r="J59" t="str">
            <v>THYOLO</v>
          </cell>
          <cell r="K59">
            <v>9</v>
          </cell>
          <cell r="L59">
            <v>0</v>
          </cell>
          <cell r="W59">
            <v>60</v>
          </cell>
          <cell r="X59" t="str">
            <v>GM</v>
          </cell>
          <cell r="Y59">
            <v>150</v>
          </cell>
          <cell r="Z59" t="str">
            <v>SB</v>
          </cell>
          <cell r="AA59">
            <v>125</v>
          </cell>
          <cell r="AB59" t="str">
            <v>GR</v>
          </cell>
          <cell r="AC59">
            <v>12</v>
          </cell>
          <cell r="AD59" t="str">
            <v>VR</v>
          </cell>
          <cell r="AE59">
            <v>98</v>
          </cell>
          <cell r="AF59" t="str">
            <v>RC</v>
          </cell>
          <cell r="AG59" t="str">
            <v>ST</v>
          </cell>
          <cell r="AH59">
            <v>15</v>
          </cell>
          <cell r="AI59">
            <v>0</v>
          </cell>
          <cell r="AJ59">
            <v>0</v>
          </cell>
          <cell r="AK59">
            <v>0</v>
          </cell>
          <cell r="AL59">
            <v>0</v>
          </cell>
          <cell r="AM59">
            <v>1</v>
          </cell>
          <cell r="AN59" t="str">
            <v>reconstructed 1998</v>
          </cell>
          <cell r="BO59" t="str">
            <v>RS 109</v>
          </cell>
          <cell r="BP59">
            <v>22.7</v>
          </cell>
          <cell r="BQ59" t="str">
            <v>n.a.</v>
          </cell>
          <cell r="BR59" t="str">
            <v>H</v>
          </cell>
          <cell r="BS59" t="str">
            <v>n.a.</v>
          </cell>
          <cell r="BT59">
            <v>0</v>
          </cell>
          <cell r="BU59" t="str">
            <v>ST</v>
          </cell>
          <cell r="BV59" t="str">
            <v/>
          </cell>
          <cell r="BW59">
            <v>1</v>
          </cell>
          <cell r="BX59">
            <v>10</v>
          </cell>
          <cell r="BY59" t="str">
            <v xml:space="preserve"> </v>
          </cell>
          <cell r="BZ59">
            <v>1</v>
          </cell>
          <cell r="CA59">
            <v>12</v>
          </cell>
          <cell r="CB59">
            <v>1.9</v>
          </cell>
          <cell r="CC59" t="str">
            <v>Under reconstruction 1998</v>
          </cell>
          <cell r="CD59">
            <v>0</v>
          </cell>
          <cell r="CE59">
            <v>0</v>
          </cell>
          <cell r="CF59">
            <v>0</v>
          </cell>
          <cell r="CG59">
            <v>0</v>
          </cell>
          <cell r="CH59">
            <v>0</v>
          </cell>
          <cell r="CI59">
            <v>0</v>
          </cell>
          <cell r="CJ59">
            <v>0</v>
          </cell>
          <cell r="CK59">
            <v>0</v>
          </cell>
          <cell r="CL59">
            <v>0</v>
          </cell>
          <cell r="CM59">
            <v>0</v>
          </cell>
          <cell r="CN59">
            <v>0</v>
          </cell>
          <cell r="CO59">
            <v>0</v>
          </cell>
          <cell r="CP59">
            <v>0</v>
          </cell>
          <cell r="CQ59">
            <v>0</v>
          </cell>
          <cell r="CR59">
            <v>0</v>
          </cell>
          <cell r="CS59">
            <v>0</v>
          </cell>
          <cell r="CT59">
            <v>0</v>
          </cell>
          <cell r="CU59">
            <v>0</v>
          </cell>
          <cell r="CV59">
            <v>0</v>
          </cell>
          <cell r="CW59">
            <v>0</v>
          </cell>
          <cell r="CX59" t="str">
            <v xml:space="preserve"> </v>
          </cell>
          <cell r="CY59" t="str">
            <v>n.a.</v>
          </cell>
          <cell r="CZ59" t="str">
            <v>n.a.</v>
          </cell>
          <cell r="DA59" t="str">
            <v>n.a.</v>
          </cell>
          <cell r="DB59">
            <v>935</v>
          </cell>
          <cell r="DC59">
            <v>440</v>
          </cell>
          <cell r="DD59">
            <v>244</v>
          </cell>
          <cell r="DE59">
            <v>71</v>
          </cell>
          <cell r="DF59">
            <v>108</v>
          </cell>
          <cell r="DG59">
            <v>19</v>
          </cell>
          <cell r="DH59">
            <v>10</v>
          </cell>
          <cell r="DI59">
            <v>47</v>
          </cell>
        </row>
        <row r="60">
          <cell r="A60" t="str">
            <v>RS 111</v>
          </cell>
          <cell r="B60">
            <v>111</v>
          </cell>
          <cell r="C60" t="str">
            <v>S</v>
          </cell>
          <cell r="D60" t="str">
            <v>T</v>
          </cell>
          <cell r="E60" t="str">
            <v>Luchenza - Luwanje</v>
          </cell>
          <cell r="F60" t="str">
            <v>M02</v>
          </cell>
          <cell r="G60">
            <v>6</v>
          </cell>
          <cell r="H60">
            <v>11</v>
          </cell>
          <cell r="I60" t="str">
            <v>R</v>
          </cell>
          <cell r="J60" t="str">
            <v>MULANJE</v>
          </cell>
          <cell r="K60">
            <v>9</v>
          </cell>
          <cell r="L60">
            <v>0</v>
          </cell>
          <cell r="W60">
            <v>60</v>
          </cell>
          <cell r="X60" t="str">
            <v>GM</v>
          </cell>
          <cell r="Y60">
            <v>150</v>
          </cell>
          <cell r="Z60" t="str">
            <v>SB</v>
          </cell>
          <cell r="AA60">
            <v>125</v>
          </cell>
          <cell r="AB60" t="str">
            <v>GR</v>
          </cell>
          <cell r="AC60">
            <v>12</v>
          </cell>
          <cell r="AD60" t="str">
            <v>VR</v>
          </cell>
          <cell r="AE60">
            <v>98</v>
          </cell>
          <cell r="AF60" t="str">
            <v>RC</v>
          </cell>
          <cell r="AG60" t="str">
            <v>ST</v>
          </cell>
          <cell r="AH60">
            <v>15</v>
          </cell>
          <cell r="AI60">
            <v>0</v>
          </cell>
          <cell r="AJ60">
            <v>0</v>
          </cell>
          <cell r="AK60">
            <v>0</v>
          </cell>
          <cell r="AL60">
            <v>0</v>
          </cell>
          <cell r="AM60">
            <v>1</v>
          </cell>
          <cell r="AN60" t="str">
            <v>reconstructed 1998</v>
          </cell>
          <cell r="BO60" t="str">
            <v>RS 111</v>
          </cell>
          <cell r="BP60">
            <v>11</v>
          </cell>
          <cell r="BQ60" t="str">
            <v>n.a.</v>
          </cell>
          <cell r="BR60" t="str">
            <v>R</v>
          </cell>
          <cell r="BS60" t="str">
            <v>n.a.</v>
          </cell>
          <cell r="BT60">
            <v>0</v>
          </cell>
          <cell r="BU60" t="str">
            <v>ST</v>
          </cell>
          <cell r="BV60" t="str">
            <v/>
          </cell>
          <cell r="BW60">
            <v>1</v>
          </cell>
          <cell r="BX60">
            <v>10</v>
          </cell>
          <cell r="BY60" t="str">
            <v xml:space="preserve"> </v>
          </cell>
          <cell r="BZ60">
            <v>1</v>
          </cell>
          <cell r="CA60">
            <v>12</v>
          </cell>
          <cell r="CB60">
            <v>1.9</v>
          </cell>
          <cell r="CC60" t="str">
            <v>Under reconstruction 1998</v>
          </cell>
          <cell r="CD60">
            <v>0</v>
          </cell>
          <cell r="CE60">
            <v>0</v>
          </cell>
          <cell r="CF60">
            <v>0</v>
          </cell>
          <cell r="CG60">
            <v>0</v>
          </cell>
          <cell r="CH60">
            <v>0</v>
          </cell>
          <cell r="CI60">
            <v>0</v>
          </cell>
          <cell r="CJ60">
            <v>0</v>
          </cell>
          <cell r="CK60">
            <v>0</v>
          </cell>
          <cell r="CL60">
            <v>0</v>
          </cell>
          <cell r="CM60">
            <v>0</v>
          </cell>
          <cell r="CN60">
            <v>0</v>
          </cell>
          <cell r="CO60">
            <v>0</v>
          </cell>
          <cell r="CP60">
            <v>0</v>
          </cell>
          <cell r="CQ60">
            <v>0</v>
          </cell>
          <cell r="CR60">
            <v>0</v>
          </cell>
          <cell r="CS60">
            <v>0</v>
          </cell>
          <cell r="CT60">
            <v>0</v>
          </cell>
          <cell r="CU60">
            <v>0</v>
          </cell>
          <cell r="CV60">
            <v>0</v>
          </cell>
          <cell r="CW60">
            <v>0</v>
          </cell>
          <cell r="CX60" t="str">
            <v xml:space="preserve"> </v>
          </cell>
          <cell r="CY60" t="str">
            <v>n.a.</v>
          </cell>
          <cell r="CZ60" t="str">
            <v>n.a.</v>
          </cell>
          <cell r="DA60" t="str">
            <v>n.a.</v>
          </cell>
          <cell r="DB60">
            <v>400</v>
          </cell>
          <cell r="DC60">
            <v>188</v>
          </cell>
          <cell r="DD60">
            <v>104</v>
          </cell>
          <cell r="DE60">
            <v>30</v>
          </cell>
          <cell r="DF60">
            <v>46</v>
          </cell>
          <cell r="DG60">
            <v>8</v>
          </cell>
          <cell r="DH60">
            <v>4</v>
          </cell>
          <cell r="DI60">
            <v>20</v>
          </cell>
        </row>
        <row r="61">
          <cell r="A61" t="str">
            <v>RS 108</v>
          </cell>
          <cell r="B61">
            <v>108</v>
          </cell>
          <cell r="C61" t="str">
            <v>S</v>
          </cell>
          <cell r="D61" t="str">
            <v>T</v>
          </cell>
          <cell r="E61" t="str">
            <v>Luwanje - Chitakale</v>
          </cell>
          <cell r="F61" t="str">
            <v>M02</v>
          </cell>
          <cell r="G61">
            <v>7</v>
          </cell>
          <cell r="H61">
            <v>9.5</v>
          </cell>
          <cell r="I61" t="str">
            <v>F</v>
          </cell>
          <cell r="J61" t="str">
            <v>MULANJE</v>
          </cell>
          <cell r="K61">
            <v>9</v>
          </cell>
          <cell r="L61">
            <v>0</v>
          </cell>
          <cell r="W61">
            <v>60</v>
          </cell>
          <cell r="X61" t="str">
            <v>GM</v>
          </cell>
          <cell r="Y61">
            <v>150</v>
          </cell>
          <cell r="Z61" t="str">
            <v>SB</v>
          </cell>
          <cell r="AA61">
            <v>125</v>
          </cell>
          <cell r="AB61" t="str">
            <v>GR</v>
          </cell>
          <cell r="AC61">
            <v>12</v>
          </cell>
          <cell r="AD61" t="str">
            <v>VR</v>
          </cell>
          <cell r="AE61">
            <v>98</v>
          </cell>
          <cell r="AF61" t="str">
            <v>RC</v>
          </cell>
          <cell r="AG61" t="str">
            <v>ST</v>
          </cell>
          <cell r="AH61">
            <v>15</v>
          </cell>
          <cell r="AI61">
            <v>0</v>
          </cell>
          <cell r="AJ61">
            <v>0</v>
          </cell>
          <cell r="AK61">
            <v>0</v>
          </cell>
          <cell r="AL61">
            <v>0</v>
          </cell>
          <cell r="AM61">
            <v>1</v>
          </cell>
          <cell r="AN61" t="str">
            <v>reconstruct 1998</v>
          </cell>
          <cell r="BO61" t="str">
            <v>RS 108</v>
          </cell>
          <cell r="BP61">
            <v>9.5</v>
          </cell>
          <cell r="BQ61" t="str">
            <v>n.a.</v>
          </cell>
          <cell r="BR61" t="str">
            <v>F</v>
          </cell>
          <cell r="BS61" t="str">
            <v>n.a.</v>
          </cell>
          <cell r="BT61">
            <v>0</v>
          </cell>
          <cell r="BU61" t="str">
            <v>ST</v>
          </cell>
          <cell r="BV61" t="str">
            <v/>
          </cell>
          <cell r="BW61">
            <v>1</v>
          </cell>
          <cell r="BX61">
            <v>10</v>
          </cell>
          <cell r="BY61" t="str">
            <v xml:space="preserve"> </v>
          </cell>
          <cell r="BZ61">
            <v>1</v>
          </cell>
          <cell r="CA61">
            <v>12</v>
          </cell>
          <cell r="CB61">
            <v>1.9</v>
          </cell>
          <cell r="CC61" t="str">
            <v>Under reconstruction 1998</v>
          </cell>
          <cell r="CD61">
            <v>0</v>
          </cell>
          <cell r="CE61">
            <v>0</v>
          </cell>
          <cell r="CF61">
            <v>0</v>
          </cell>
          <cell r="CG61">
            <v>0</v>
          </cell>
          <cell r="CH61">
            <v>0</v>
          </cell>
          <cell r="CI61">
            <v>0</v>
          </cell>
          <cell r="CJ61">
            <v>0</v>
          </cell>
          <cell r="CK61">
            <v>0</v>
          </cell>
          <cell r="CL61">
            <v>0</v>
          </cell>
          <cell r="CM61">
            <v>0</v>
          </cell>
          <cell r="CN61">
            <v>0</v>
          </cell>
          <cell r="CO61">
            <v>0</v>
          </cell>
          <cell r="CP61">
            <v>0</v>
          </cell>
          <cell r="CQ61">
            <v>0</v>
          </cell>
          <cell r="CR61">
            <v>0</v>
          </cell>
          <cell r="CS61">
            <v>0</v>
          </cell>
          <cell r="CT61">
            <v>0</v>
          </cell>
          <cell r="CU61">
            <v>0</v>
          </cell>
          <cell r="CV61">
            <v>0</v>
          </cell>
          <cell r="CW61">
            <v>0</v>
          </cell>
          <cell r="CX61" t="str">
            <v xml:space="preserve"> </v>
          </cell>
          <cell r="CY61" t="str">
            <v>n.a.</v>
          </cell>
          <cell r="CZ61" t="str">
            <v>n.a.</v>
          </cell>
          <cell r="DA61" t="str">
            <v>n.a.</v>
          </cell>
          <cell r="DB61">
            <v>400</v>
          </cell>
          <cell r="DC61">
            <v>188</v>
          </cell>
          <cell r="DD61">
            <v>104</v>
          </cell>
          <cell r="DE61">
            <v>30</v>
          </cell>
          <cell r="DF61">
            <v>46</v>
          </cell>
          <cell r="DG61">
            <v>8</v>
          </cell>
          <cell r="DH61">
            <v>4</v>
          </cell>
          <cell r="DI61">
            <v>20</v>
          </cell>
        </row>
        <row r="62">
          <cell r="A62" t="str">
            <v>RS 114</v>
          </cell>
          <cell r="B62">
            <v>114</v>
          </cell>
          <cell r="C62" t="str">
            <v>S</v>
          </cell>
          <cell r="D62" t="str">
            <v>T</v>
          </cell>
          <cell r="E62" t="str">
            <v>Chitakale - Chanunkha River</v>
          </cell>
          <cell r="F62" t="str">
            <v>M02</v>
          </cell>
          <cell r="G62">
            <v>8</v>
          </cell>
          <cell r="H62">
            <v>10</v>
          </cell>
          <cell r="I62" t="str">
            <v>F</v>
          </cell>
          <cell r="J62" t="str">
            <v>MULANJE</v>
          </cell>
          <cell r="K62">
            <v>9</v>
          </cell>
          <cell r="L62">
            <v>0</v>
          </cell>
          <cell r="W62">
            <v>60</v>
          </cell>
          <cell r="X62" t="str">
            <v>GM</v>
          </cell>
          <cell r="Y62">
            <v>150</v>
          </cell>
          <cell r="Z62" t="str">
            <v>SB</v>
          </cell>
          <cell r="AA62">
            <v>125</v>
          </cell>
          <cell r="AB62" t="str">
            <v>GR</v>
          </cell>
          <cell r="AC62">
            <v>12</v>
          </cell>
          <cell r="AD62" t="str">
            <v>VR</v>
          </cell>
          <cell r="AE62">
            <v>98</v>
          </cell>
          <cell r="AF62" t="str">
            <v>RC</v>
          </cell>
          <cell r="AG62" t="str">
            <v>ST</v>
          </cell>
          <cell r="AH62">
            <v>15</v>
          </cell>
          <cell r="AI62">
            <v>0</v>
          </cell>
          <cell r="AJ62">
            <v>0</v>
          </cell>
          <cell r="AK62">
            <v>0</v>
          </cell>
          <cell r="AL62">
            <v>0</v>
          </cell>
          <cell r="AM62">
            <v>1</v>
          </cell>
          <cell r="AN62" t="str">
            <v>reconstruct 1998</v>
          </cell>
          <cell r="BO62" t="str">
            <v>RS 114</v>
          </cell>
          <cell r="BP62">
            <v>10</v>
          </cell>
          <cell r="BQ62" t="str">
            <v>n.a.</v>
          </cell>
          <cell r="BR62" t="str">
            <v>F</v>
          </cell>
          <cell r="BS62" t="str">
            <v>n.a.</v>
          </cell>
          <cell r="BT62">
            <v>0</v>
          </cell>
          <cell r="BU62" t="str">
            <v>ST</v>
          </cell>
          <cell r="BV62" t="str">
            <v/>
          </cell>
          <cell r="BW62">
            <v>1</v>
          </cell>
          <cell r="BX62">
            <v>10</v>
          </cell>
          <cell r="BY62" t="str">
            <v xml:space="preserve"> </v>
          </cell>
          <cell r="BZ62">
            <v>1</v>
          </cell>
          <cell r="CA62">
            <v>12</v>
          </cell>
          <cell r="CB62">
            <v>1.9</v>
          </cell>
          <cell r="CC62" t="str">
            <v>Under reconstruction 1998</v>
          </cell>
          <cell r="CD62">
            <v>0</v>
          </cell>
          <cell r="CE62">
            <v>0</v>
          </cell>
          <cell r="CF62">
            <v>0</v>
          </cell>
          <cell r="CG62">
            <v>0</v>
          </cell>
          <cell r="CH62">
            <v>0</v>
          </cell>
          <cell r="CI62">
            <v>0</v>
          </cell>
          <cell r="CJ62">
            <v>0</v>
          </cell>
          <cell r="CK62">
            <v>0</v>
          </cell>
          <cell r="CL62">
            <v>0</v>
          </cell>
          <cell r="CM62">
            <v>0</v>
          </cell>
          <cell r="CN62">
            <v>0</v>
          </cell>
          <cell r="CO62">
            <v>0</v>
          </cell>
          <cell r="CP62">
            <v>0</v>
          </cell>
          <cell r="CQ62">
            <v>0</v>
          </cell>
          <cell r="CR62">
            <v>0</v>
          </cell>
          <cell r="CS62">
            <v>0</v>
          </cell>
          <cell r="CT62">
            <v>0</v>
          </cell>
          <cell r="CU62">
            <v>0</v>
          </cell>
          <cell r="CV62">
            <v>0</v>
          </cell>
          <cell r="CW62">
            <v>0</v>
          </cell>
          <cell r="CX62" t="str">
            <v xml:space="preserve"> </v>
          </cell>
          <cell r="CY62" t="str">
            <v>n.a.</v>
          </cell>
          <cell r="CZ62" t="str">
            <v>n.a.</v>
          </cell>
          <cell r="DA62" t="str">
            <v>n.a.</v>
          </cell>
          <cell r="DB62">
            <v>350</v>
          </cell>
          <cell r="DC62">
            <v>165</v>
          </cell>
          <cell r="DD62">
            <v>91</v>
          </cell>
          <cell r="DE62">
            <v>27</v>
          </cell>
          <cell r="DF62">
            <v>41</v>
          </cell>
          <cell r="DG62">
            <v>7</v>
          </cell>
          <cell r="DH62">
            <v>4</v>
          </cell>
          <cell r="DI62">
            <v>18</v>
          </cell>
        </row>
        <row r="63">
          <cell r="A63" t="str">
            <v>RS 118</v>
          </cell>
          <cell r="B63">
            <v>118</v>
          </cell>
          <cell r="C63" t="str">
            <v>S</v>
          </cell>
          <cell r="D63" t="str">
            <v>T</v>
          </cell>
          <cell r="E63" t="str">
            <v>Chanunkha River - Mimosa</v>
          </cell>
          <cell r="F63" t="str">
            <v>M02</v>
          </cell>
          <cell r="G63">
            <v>9</v>
          </cell>
          <cell r="H63">
            <v>7.5</v>
          </cell>
          <cell r="I63" t="str">
            <v>R</v>
          </cell>
          <cell r="J63" t="str">
            <v>MULANJE</v>
          </cell>
          <cell r="K63">
            <v>9</v>
          </cell>
          <cell r="L63">
            <v>0</v>
          </cell>
          <cell r="W63">
            <v>60</v>
          </cell>
          <cell r="X63" t="str">
            <v>GM</v>
          </cell>
          <cell r="Y63">
            <v>150</v>
          </cell>
          <cell r="Z63" t="str">
            <v>SB</v>
          </cell>
          <cell r="AA63">
            <v>125</v>
          </cell>
          <cell r="AB63" t="str">
            <v>GR</v>
          </cell>
          <cell r="AC63">
            <v>12</v>
          </cell>
          <cell r="AD63" t="str">
            <v>VR</v>
          </cell>
          <cell r="AE63">
            <v>98</v>
          </cell>
          <cell r="AF63" t="str">
            <v>RC</v>
          </cell>
          <cell r="AG63" t="str">
            <v>ST</v>
          </cell>
          <cell r="AH63">
            <v>15</v>
          </cell>
          <cell r="AI63">
            <v>0</v>
          </cell>
          <cell r="AJ63">
            <v>0</v>
          </cell>
          <cell r="AK63">
            <v>0</v>
          </cell>
          <cell r="AL63">
            <v>0</v>
          </cell>
          <cell r="AM63">
            <v>1</v>
          </cell>
          <cell r="AN63" t="str">
            <v>reconstruct 1998</v>
          </cell>
          <cell r="BO63" t="str">
            <v>RS 118</v>
          </cell>
          <cell r="BP63">
            <v>7.5</v>
          </cell>
          <cell r="BQ63" t="str">
            <v>n.a.</v>
          </cell>
          <cell r="BR63" t="str">
            <v>R</v>
          </cell>
          <cell r="BS63" t="str">
            <v>n.a.</v>
          </cell>
          <cell r="BT63">
            <v>0</v>
          </cell>
          <cell r="BU63" t="str">
            <v>ST</v>
          </cell>
          <cell r="BV63" t="str">
            <v/>
          </cell>
          <cell r="BW63">
            <v>1</v>
          </cell>
          <cell r="BX63">
            <v>10</v>
          </cell>
          <cell r="BY63" t="str">
            <v xml:space="preserve"> </v>
          </cell>
          <cell r="BZ63">
            <v>1</v>
          </cell>
          <cell r="CA63">
            <v>12</v>
          </cell>
          <cell r="CB63">
            <v>1.9</v>
          </cell>
          <cell r="CC63" t="str">
            <v>Under reconstruction 1998</v>
          </cell>
          <cell r="CD63">
            <v>0</v>
          </cell>
          <cell r="CE63">
            <v>0</v>
          </cell>
          <cell r="CF63">
            <v>0</v>
          </cell>
          <cell r="CG63">
            <v>0</v>
          </cell>
          <cell r="CH63">
            <v>0</v>
          </cell>
          <cell r="CI63">
            <v>0</v>
          </cell>
          <cell r="CJ63">
            <v>0</v>
          </cell>
          <cell r="CK63">
            <v>0</v>
          </cell>
          <cell r="CL63">
            <v>0</v>
          </cell>
          <cell r="CM63">
            <v>0</v>
          </cell>
          <cell r="CN63">
            <v>0</v>
          </cell>
          <cell r="CO63">
            <v>0</v>
          </cell>
          <cell r="CP63">
            <v>0</v>
          </cell>
          <cell r="CQ63">
            <v>0</v>
          </cell>
          <cell r="CR63">
            <v>0</v>
          </cell>
          <cell r="CS63">
            <v>0</v>
          </cell>
          <cell r="CT63">
            <v>0</v>
          </cell>
          <cell r="CU63">
            <v>0</v>
          </cell>
          <cell r="CV63">
            <v>0</v>
          </cell>
          <cell r="CW63">
            <v>0</v>
          </cell>
          <cell r="CX63" t="str">
            <v xml:space="preserve"> </v>
          </cell>
          <cell r="CY63" t="str">
            <v>n.a.</v>
          </cell>
          <cell r="CZ63" t="str">
            <v>n.a.</v>
          </cell>
          <cell r="DA63" t="str">
            <v>n.a.</v>
          </cell>
          <cell r="DB63">
            <v>350</v>
          </cell>
          <cell r="DC63">
            <v>165</v>
          </cell>
          <cell r="DD63">
            <v>91</v>
          </cell>
          <cell r="DE63">
            <v>27</v>
          </cell>
          <cell r="DF63">
            <v>41</v>
          </cell>
          <cell r="DG63">
            <v>7</v>
          </cell>
          <cell r="DH63">
            <v>4</v>
          </cell>
          <cell r="DI63">
            <v>18</v>
          </cell>
        </row>
        <row r="64">
          <cell r="A64" t="str">
            <v>RS 113</v>
          </cell>
          <cell r="B64">
            <v>113</v>
          </cell>
          <cell r="C64" t="str">
            <v>S</v>
          </cell>
          <cell r="D64" t="str">
            <v>T</v>
          </cell>
          <cell r="E64" t="str">
            <v>Mimosa - Muloza International Border</v>
          </cell>
          <cell r="F64" t="str">
            <v>M02</v>
          </cell>
          <cell r="G64">
            <v>10</v>
          </cell>
          <cell r="H64">
            <v>14.2</v>
          </cell>
          <cell r="I64" t="str">
            <v>R</v>
          </cell>
          <cell r="J64" t="str">
            <v>MULANJE</v>
          </cell>
          <cell r="K64">
            <v>9</v>
          </cell>
          <cell r="L64">
            <v>0</v>
          </cell>
          <cell r="W64">
            <v>60</v>
          </cell>
          <cell r="X64" t="str">
            <v>GM</v>
          </cell>
          <cell r="Y64">
            <v>150</v>
          </cell>
          <cell r="Z64" t="str">
            <v>SB</v>
          </cell>
          <cell r="AA64">
            <v>125</v>
          </cell>
          <cell r="AB64" t="str">
            <v>GR</v>
          </cell>
          <cell r="AC64">
            <v>12</v>
          </cell>
          <cell r="AD64" t="str">
            <v>VR</v>
          </cell>
          <cell r="AE64">
            <v>98</v>
          </cell>
          <cell r="AF64" t="str">
            <v>RC</v>
          </cell>
          <cell r="AG64" t="str">
            <v>ST</v>
          </cell>
          <cell r="AH64">
            <v>15</v>
          </cell>
          <cell r="AI64">
            <v>0</v>
          </cell>
          <cell r="AJ64">
            <v>0</v>
          </cell>
          <cell r="AK64">
            <v>0</v>
          </cell>
          <cell r="AL64">
            <v>0</v>
          </cell>
          <cell r="AM64">
            <v>1</v>
          </cell>
          <cell r="AN64" t="str">
            <v>reconstruct 1998</v>
          </cell>
          <cell r="BO64" t="str">
            <v>RS 113</v>
          </cell>
          <cell r="BP64">
            <v>14.2</v>
          </cell>
          <cell r="BQ64" t="str">
            <v>n.a.</v>
          </cell>
          <cell r="BR64" t="str">
            <v>R</v>
          </cell>
          <cell r="BS64" t="str">
            <v>n.a.</v>
          </cell>
          <cell r="BT64">
            <v>0</v>
          </cell>
          <cell r="BU64" t="str">
            <v>ST</v>
          </cell>
          <cell r="BV64" t="str">
            <v/>
          </cell>
          <cell r="BW64">
            <v>1</v>
          </cell>
          <cell r="BX64">
            <v>10</v>
          </cell>
          <cell r="BY64" t="str">
            <v xml:space="preserve"> </v>
          </cell>
          <cell r="BZ64">
            <v>1</v>
          </cell>
          <cell r="CA64">
            <v>12</v>
          </cell>
          <cell r="CB64">
            <v>1.9</v>
          </cell>
          <cell r="CC64" t="str">
            <v>Under reconstruction 1998</v>
          </cell>
          <cell r="CD64">
            <v>0</v>
          </cell>
          <cell r="CE64">
            <v>0</v>
          </cell>
          <cell r="CF64">
            <v>0</v>
          </cell>
          <cell r="CG64">
            <v>0</v>
          </cell>
          <cell r="CH64">
            <v>0</v>
          </cell>
          <cell r="CI64">
            <v>0</v>
          </cell>
          <cell r="CJ64">
            <v>0</v>
          </cell>
          <cell r="CK64">
            <v>0</v>
          </cell>
          <cell r="CL64">
            <v>0</v>
          </cell>
          <cell r="CM64">
            <v>0</v>
          </cell>
          <cell r="CN64">
            <v>0</v>
          </cell>
          <cell r="CO64">
            <v>0</v>
          </cell>
          <cell r="CP64">
            <v>0</v>
          </cell>
          <cell r="CQ64">
            <v>0</v>
          </cell>
          <cell r="CR64">
            <v>0</v>
          </cell>
          <cell r="CS64">
            <v>0</v>
          </cell>
          <cell r="CT64">
            <v>0</v>
          </cell>
          <cell r="CU64">
            <v>0</v>
          </cell>
          <cell r="CV64">
            <v>0</v>
          </cell>
          <cell r="CW64">
            <v>0</v>
          </cell>
          <cell r="CX64" t="str">
            <v xml:space="preserve"> </v>
          </cell>
          <cell r="CY64" t="str">
            <v>n.a.</v>
          </cell>
          <cell r="CZ64" t="str">
            <v>n.a.</v>
          </cell>
          <cell r="DA64" t="str">
            <v>n.a.</v>
          </cell>
          <cell r="DB64">
            <v>200</v>
          </cell>
          <cell r="DC64">
            <v>94</v>
          </cell>
          <cell r="DD64">
            <v>52</v>
          </cell>
          <cell r="DE64">
            <v>15</v>
          </cell>
          <cell r="DF64">
            <v>23</v>
          </cell>
          <cell r="DG64">
            <v>4</v>
          </cell>
          <cell r="DH64">
            <v>2</v>
          </cell>
          <cell r="DI64">
            <v>10</v>
          </cell>
        </row>
        <row r="65">
          <cell r="A65" t="str">
            <v>RS 123</v>
          </cell>
          <cell r="B65">
            <v>123</v>
          </cell>
          <cell r="C65" t="str">
            <v>S</v>
          </cell>
          <cell r="D65" t="str">
            <v>T</v>
          </cell>
          <cell r="E65" t="str">
            <v>Chinkombero (BBC Post) - Mbulumbuzi</v>
          </cell>
          <cell r="F65" t="str">
            <v>M03</v>
          </cell>
          <cell r="G65">
            <v>1</v>
          </cell>
          <cell r="H65">
            <v>12.4</v>
          </cell>
          <cell r="I65" t="str">
            <v>F</v>
          </cell>
          <cell r="J65" t="str">
            <v>CHIRADZULU</v>
          </cell>
          <cell r="K65">
            <v>9</v>
          </cell>
          <cell r="L65">
            <v>0</v>
          </cell>
          <cell r="W65">
            <v>50</v>
          </cell>
          <cell r="X65" t="str">
            <v>GM</v>
          </cell>
          <cell r="Y65">
            <v>150</v>
          </cell>
          <cell r="Z65" t="str">
            <v>SB</v>
          </cell>
          <cell r="AA65">
            <v>150</v>
          </cell>
          <cell r="AB65" t="str">
            <v>GR</v>
          </cell>
          <cell r="AC65">
            <v>15</v>
          </cell>
          <cell r="AD65" t="str">
            <v>VR</v>
          </cell>
          <cell r="AE65">
            <v>87</v>
          </cell>
          <cell r="AF65" t="str">
            <v>SR</v>
          </cell>
          <cell r="AG65" t="str">
            <v>ST</v>
          </cell>
          <cell r="AH65">
            <v>10</v>
          </cell>
          <cell r="AI65">
            <v>96</v>
          </cell>
          <cell r="AJ65" t="str">
            <v>SS</v>
          </cell>
          <cell r="AK65" t="str">
            <v>SS</v>
          </cell>
          <cell r="AL65">
            <v>5</v>
          </cell>
          <cell r="AM65">
            <v>3</v>
          </cell>
          <cell r="AN65">
            <v>0</v>
          </cell>
          <cell r="BO65" t="str">
            <v>RS 123</v>
          </cell>
          <cell r="BP65">
            <v>12.4</v>
          </cell>
          <cell r="BQ65">
            <v>6</v>
          </cell>
          <cell r="BR65" t="str">
            <v>F</v>
          </cell>
          <cell r="BS65" t="str">
            <v>S</v>
          </cell>
          <cell r="BT65">
            <v>0</v>
          </cell>
          <cell r="BU65" t="str">
            <v>SS</v>
          </cell>
          <cell r="BV65" t="str">
            <v>SR</v>
          </cell>
          <cell r="BW65">
            <v>3</v>
          </cell>
          <cell r="BX65">
            <v>5</v>
          </cell>
          <cell r="BY65">
            <v>10</v>
          </cell>
          <cell r="BZ65">
            <v>1</v>
          </cell>
          <cell r="CA65">
            <v>15</v>
          </cell>
          <cell r="CB65">
            <v>2.15</v>
          </cell>
          <cell r="CC65">
            <v>6.2166767262063463</v>
          </cell>
          <cell r="CD65">
            <v>50</v>
          </cell>
          <cell r="CE65">
            <v>8</v>
          </cell>
          <cell r="CF65">
            <v>0</v>
          </cell>
          <cell r="CG65">
            <v>50</v>
          </cell>
          <cell r="CH65">
            <v>8</v>
          </cell>
          <cell r="CI65">
            <v>5</v>
          </cell>
          <cell r="CJ65">
            <v>1.6666666666666666E-2</v>
          </cell>
          <cell r="CK65">
            <v>1.6666666666666666E-2</v>
          </cell>
          <cell r="CL65">
            <v>0</v>
          </cell>
          <cell r="CM65">
            <v>6.4615384615384621E-3</v>
          </cell>
          <cell r="CN65">
            <v>6.4615384615384621E-3</v>
          </cell>
          <cell r="CO65">
            <v>0</v>
          </cell>
          <cell r="CP65">
            <v>0</v>
          </cell>
          <cell r="CQ65">
            <v>6.2231382646678846</v>
          </cell>
          <cell r="CR65">
            <v>0</v>
          </cell>
          <cell r="CS65">
            <v>1</v>
          </cell>
          <cell r="CT65">
            <v>0</v>
          </cell>
          <cell r="CU65">
            <v>0</v>
          </cell>
          <cell r="CV65">
            <v>2</v>
          </cell>
          <cell r="CW65">
            <v>48</v>
          </cell>
          <cell r="CX65">
            <v>96</v>
          </cell>
          <cell r="CY65">
            <v>2.5</v>
          </cell>
          <cell r="CZ65">
            <v>1.7</v>
          </cell>
          <cell r="DA65">
            <v>1.7</v>
          </cell>
          <cell r="DB65">
            <v>1400</v>
          </cell>
          <cell r="DC65">
            <v>658</v>
          </cell>
          <cell r="DD65">
            <v>364</v>
          </cell>
          <cell r="DE65">
            <v>105</v>
          </cell>
          <cell r="DF65">
            <v>161</v>
          </cell>
          <cell r="DG65">
            <v>28</v>
          </cell>
          <cell r="DH65">
            <v>14</v>
          </cell>
          <cell r="DI65">
            <v>70</v>
          </cell>
        </row>
        <row r="66">
          <cell r="A66" t="str">
            <v>RS 124</v>
          </cell>
          <cell r="B66">
            <v>124</v>
          </cell>
          <cell r="C66" t="str">
            <v>S</v>
          </cell>
          <cell r="D66" t="str">
            <v>T</v>
          </cell>
          <cell r="E66" t="str">
            <v>Mbulumbuzi - Magomero</v>
          </cell>
          <cell r="F66" t="str">
            <v>M03</v>
          </cell>
          <cell r="G66">
            <v>2</v>
          </cell>
          <cell r="H66">
            <v>11.5</v>
          </cell>
          <cell r="I66" t="str">
            <v>H</v>
          </cell>
          <cell r="J66" t="str">
            <v>CHIRADZULU</v>
          </cell>
          <cell r="K66">
            <v>9</v>
          </cell>
          <cell r="L66">
            <v>0</v>
          </cell>
          <cell r="W66">
            <v>50</v>
          </cell>
          <cell r="X66" t="str">
            <v>GM</v>
          </cell>
          <cell r="Y66">
            <v>150</v>
          </cell>
          <cell r="Z66" t="str">
            <v>SB</v>
          </cell>
          <cell r="AA66">
            <v>150</v>
          </cell>
          <cell r="AB66" t="str">
            <v>GR</v>
          </cell>
          <cell r="AC66">
            <v>15</v>
          </cell>
          <cell r="AD66" t="str">
            <v>VR</v>
          </cell>
          <cell r="AE66">
            <v>87</v>
          </cell>
          <cell r="AF66" t="str">
            <v>SR</v>
          </cell>
          <cell r="AG66" t="str">
            <v>ST</v>
          </cell>
          <cell r="AH66">
            <v>10</v>
          </cell>
          <cell r="AI66">
            <v>96</v>
          </cell>
          <cell r="AJ66" t="str">
            <v>SS</v>
          </cell>
          <cell r="AK66" t="str">
            <v>SS</v>
          </cell>
          <cell r="AL66">
            <v>5</v>
          </cell>
          <cell r="AM66">
            <v>3</v>
          </cell>
          <cell r="AN66">
            <v>0</v>
          </cell>
          <cell r="BO66" t="str">
            <v>RS 124</v>
          </cell>
          <cell r="BP66">
            <v>11.5</v>
          </cell>
          <cell r="BQ66">
            <v>6</v>
          </cell>
          <cell r="BR66" t="str">
            <v>H</v>
          </cell>
          <cell r="BS66" t="str">
            <v>S</v>
          </cell>
          <cell r="BT66">
            <v>0</v>
          </cell>
          <cell r="BU66" t="str">
            <v>SS</v>
          </cell>
          <cell r="BV66" t="str">
            <v>SR</v>
          </cell>
          <cell r="BW66">
            <v>3</v>
          </cell>
          <cell r="BX66">
            <v>5</v>
          </cell>
          <cell r="BY66">
            <v>10</v>
          </cell>
          <cell r="BZ66">
            <v>1</v>
          </cell>
          <cell r="CA66">
            <v>15</v>
          </cell>
          <cell r="CB66">
            <v>2.15</v>
          </cell>
          <cell r="CC66">
            <v>5.0605850173287124</v>
          </cell>
          <cell r="CD66">
            <v>40</v>
          </cell>
          <cell r="CE66">
            <v>2</v>
          </cell>
          <cell r="CF66">
            <v>0</v>
          </cell>
          <cell r="CG66">
            <v>40</v>
          </cell>
          <cell r="CH66">
            <v>2</v>
          </cell>
          <cell r="CI66">
            <v>0.7</v>
          </cell>
          <cell r="CJ66">
            <v>2.3333333333333331E-3</v>
          </cell>
          <cell r="CK66">
            <v>2.3333333333333331E-3</v>
          </cell>
          <cell r="CL66">
            <v>0</v>
          </cell>
          <cell r="CM66">
            <v>9.0461538461538446E-4</v>
          </cell>
          <cell r="CN66">
            <v>9.0461538461538446E-4</v>
          </cell>
          <cell r="CO66">
            <v>0</v>
          </cell>
          <cell r="CP66">
            <v>0</v>
          </cell>
          <cell r="CQ66">
            <v>5.0614896327133279</v>
          </cell>
          <cell r="CR66">
            <v>0</v>
          </cell>
          <cell r="CS66">
            <v>1</v>
          </cell>
          <cell r="CT66">
            <v>0</v>
          </cell>
          <cell r="CU66">
            <v>0</v>
          </cell>
          <cell r="CV66">
            <v>2</v>
          </cell>
          <cell r="CW66">
            <v>48</v>
          </cell>
          <cell r="CX66">
            <v>96</v>
          </cell>
          <cell r="CY66">
            <v>2.2999999999999998</v>
          </cell>
          <cell r="CZ66">
            <v>1.5</v>
          </cell>
          <cell r="DA66">
            <v>1.7</v>
          </cell>
          <cell r="DB66">
            <v>1300</v>
          </cell>
          <cell r="DC66">
            <v>611</v>
          </cell>
          <cell r="DD66">
            <v>338</v>
          </cell>
          <cell r="DE66">
            <v>98</v>
          </cell>
          <cell r="DF66">
            <v>150</v>
          </cell>
          <cell r="DG66">
            <v>26</v>
          </cell>
          <cell r="DH66">
            <v>13</v>
          </cell>
          <cell r="DI66">
            <v>65</v>
          </cell>
        </row>
        <row r="67">
          <cell r="A67" t="str">
            <v>RS 126</v>
          </cell>
          <cell r="B67">
            <v>126</v>
          </cell>
          <cell r="C67" t="str">
            <v>S</v>
          </cell>
          <cell r="D67" t="str">
            <v>T</v>
          </cell>
          <cell r="E67" t="str">
            <v>Namadzi River-Zomba South T'ship Boundary</v>
          </cell>
          <cell r="F67" t="str">
            <v>M03</v>
          </cell>
          <cell r="G67">
            <v>3</v>
          </cell>
          <cell r="H67">
            <v>13.3</v>
          </cell>
          <cell r="I67" t="str">
            <v>R</v>
          </cell>
          <cell r="J67" t="str">
            <v>ZOMBA</v>
          </cell>
          <cell r="K67">
            <v>9</v>
          </cell>
          <cell r="L67">
            <v>0</v>
          </cell>
          <cell r="W67">
            <v>50</v>
          </cell>
          <cell r="X67" t="str">
            <v>GM</v>
          </cell>
          <cell r="Y67">
            <v>150</v>
          </cell>
          <cell r="Z67" t="str">
            <v>SB</v>
          </cell>
          <cell r="AA67">
            <v>150</v>
          </cell>
          <cell r="AB67" t="str">
            <v>GR</v>
          </cell>
          <cell r="AC67">
            <v>15</v>
          </cell>
          <cell r="AD67" t="str">
            <v>VR</v>
          </cell>
          <cell r="AE67">
            <v>87</v>
          </cell>
          <cell r="AF67" t="str">
            <v>SR</v>
          </cell>
          <cell r="AG67" t="str">
            <v>ST</v>
          </cell>
          <cell r="AH67">
            <v>10</v>
          </cell>
          <cell r="AI67">
            <v>96</v>
          </cell>
          <cell r="AJ67" t="str">
            <v>SS</v>
          </cell>
          <cell r="AK67" t="str">
            <v>SS</v>
          </cell>
          <cell r="AL67">
            <v>5</v>
          </cell>
          <cell r="AM67">
            <v>3</v>
          </cell>
          <cell r="AN67">
            <v>0</v>
          </cell>
          <cell r="BO67" t="str">
            <v>RS 126</v>
          </cell>
          <cell r="BP67">
            <v>13.3</v>
          </cell>
          <cell r="BQ67">
            <v>6</v>
          </cell>
          <cell r="BR67" t="str">
            <v>R</v>
          </cell>
          <cell r="BS67" t="str">
            <v>S</v>
          </cell>
          <cell r="BT67">
            <v>0</v>
          </cell>
          <cell r="BU67" t="str">
            <v>SS</v>
          </cell>
          <cell r="BV67" t="str">
            <v>SR</v>
          </cell>
          <cell r="BW67">
            <v>3</v>
          </cell>
          <cell r="BX67">
            <v>5</v>
          </cell>
          <cell r="BY67">
            <v>10</v>
          </cell>
          <cell r="BZ67">
            <v>1</v>
          </cell>
          <cell r="CA67">
            <v>15</v>
          </cell>
          <cell r="CB67">
            <v>2.15</v>
          </cell>
          <cell r="CC67">
            <v>5.78</v>
          </cell>
          <cell r="CD67">
            <v>50</v>
          </cell>
          <cell r="CE67">
            <v>5</v>
          </cell>
          <cell r="CF67">
            <v>0</v>
          </cell>
          <cell r="CG67">
            <v>50</v>
          </cell>
          <cell r="CH67">
            <v>5</v>
          </cell>
          <cell r="CI67">
            <v>0.3</v>
          </cell>
          <cell r="CJ67">
            <v>1E-3</v>
          </cell>
          <cell r="CK67">
            <v>1E-3</v>
          </cell>
          <cell r="CL67">
            <v>0</v>
          </cell>
          <cell r="CM67">
            <v>3.876923076923077E-4</v>
          </cell>
          <cell r="CN67">
            <v>3.876923076923077E-4</v>
          </cell>
          <cell r="CO67">
            <v>0</v>
          </cell>
          <cell r="CP67">
            <v>0</v>
          </cell>
          <cell r="CQ67">
            <v>5.7803876923076922</v>
          </cell>
          <cell r="CR67">
            <v>0</v>
          </cell>
          <cell r="CS67">
            <v>1</v>
          </cell>
          <cell r="CT67">
            <v>0</v>
          </cell>
          <cell r="CU67">
            <v>0</v>
          </cell>
          <cell r="CV67">
            <v>2</v>
          </cell>
          <cell r="CW67">
            <v>48</v>
          </cell>
          <cell r="CX67">
            <v>96</v>
          </cell>
          <cell r="CY67">
            <v>2.5</v>
          </cell>
          <cell r="CZ67">
            <v>3</v>
          </cell>
          <cell r="DA67">
            <v>1.5</v>
          </cell>
          <cell r="DB67">
            <v>1300</v>
          </cell>
          <cell r="DC67">
            <v>611</v>
          </cell>
          <cell r="DD67">
            <v>338</v>
          </cell>
          <cell r="DE67">
            <v>98</v>
          </cell>
          <cell r="DF67">
            <v>150</v>
          </cell>
          <cell r="DG67">
            <v>26</v>
          </cell>
          <cell r="DH67">
            <v>13</v>
          </cell>
          <cell r="DI67">
            <v>65</v>
          </cell>
        </row>
        <row r="68">
          <cell r="A68" t="str">
            <v>RS 121</v>
          </cell>
          <cell r="B68">
            <v>121</v>
          </cell>
          <cell r="C68" t="str">
            <v>S</v>
          </cell>
          <cell r="D68" t="str">
            <v>T</v>
          </cell>
          <cell r="E68" t="str">
            <v>Zomba South Township Boundary-Zomba.</v>
          </cell>
          <cell r="F68" t="str">
            <v>M03</v>
          </cell>
          <cell r="G68">
            <v>4</v>
          </cell>
          <cell r="H68">
            <v>4.5</v>
          </cell>
          <cell r="I68" t="str">
            <v>R</v>
          </cell>
          <cell r="J68" t="str">
            <v>ZOMBA CITY</v>
          </cell>
          <cell r="K68">
            <v>9</v>
          </cell>
          <cell r="L68">
            <v>0</v>
          </cell>
          <cell r="W68">
            <v>50</v>
          </cell>
          <cell r="X68" t="str">
            <v>GM</v>
          </cell>
          <cell r="Y68">
            <v>150</v>
          </cell>
          <cell r="Z68" t="str">
            <v>SB</v>
          </cell>
          <cell r="AA68">
            <v>150</v>
          </cell>
          <cell r="AB68" t="str">
            <v>GR</v>
          </cell>
          <cell r="AC68">
            <v>15</v>
          </cell>
          <cell r="AD68" t="str">
            <v>VR</v>
          </cell>
          <cell r="AE68">
            <v>87</v>
          </cell>
          <cell r="AF68" t="str">
            <v>SR</v>
          </cell>
          <cell r="AG68" t="str">
            <v>ST</v>
          </cell>
          <cell r="AH68">
            <v>10</v>
          </cell>
          <cell r="AI68">
            <v>96</v>
          </cell>
          <cell r="AJ68" t="str">
            <v>SS</v>
          </cell>
          <cell r="AK68" t="str">
            <v>SS</v>
          </cell>
          <cell r="AL68">
            <v>5</v>
          </cell>
          <cell r="AM68">
            <v>3</v>
          </cell>
          <cell r="AN68">
            <v>0</v>
          </cell>
          <cell r="BO68" t="str">
            <v>RS 121</v>
          </cell>
          <cell r="BP68">
            <v>4.5</v>
          </cell>
          <cell r="BQ68">
            <v>6.7</v>
          </cell>
          <cell r="BR68" t="str">
            <v>R</v>
          </cell>
          <cell r="BS68" t="str">
            <v>C</v>
          </cell>
          <cell r="BT68">
            <v>0</v>
          </cell>
          <cell r="BU68" t="str">
            <v>SS</v>
          </cell>
          <cell r="BV68" t="str">
            <v>SR</v>
          </cell>
          <cell r="BW68">
            <v>3</v>
          </cell>
          <cell r="BX68">
            <v>5</v>
          </cell>
          <cell r="BY68">
            <v>10</v>
          </cell>
          <cell r="BZ68">
            <v>1</v>
          </cell>
          <cell r="CA68">
            <v>15</v>
          </cell>
          <cell r="CB68">
            <v>2.15</v>
          </cell>
          <cell r="CC68">
            <v>6.83</v>
          </cell>
          <cell r="CD68">
            <v>20</v>
          </cell>
          <cell r="CE68">
            <v>10</v>
          </cell>
          <cell r="CF68">
            <v>0</v>
          </cell>
          <cell r="CG68">
            <v>20</v>
          </cell>
          <cell r="CH68">
            <v>10</v>
          </cell>
          <cell r="CI68">
            <v>0.1</v>
          </cell>
          <cell r="CJ68">
            <v>2.9850746268656722E-4</v>
          </cell>
          <cell r="CK68">
            <v>2.9850746268656722E-4</v>
          </cell>
          <cell r="CL68">
            <v>0</v>
          </cell>
          <cell r="CM68">
            <v>1.1572904707233067E-4</v>
          </cell>
          <cell r="CN68">
            <v>1.1572904707233067E-4</v>
          </cell>
          <cell r="CO68">
            <v>0</v>
          </cell>
          <cell r="CP68">
            <v>0</v>
          </cell>
          <cell r="CQ68">
            <v>6.8301157290470726</v>
          </cell>
          <cell r="CR68">
            <v>0</v>
          </cell>
          <cell r="CS68">
            <v>1</v>
          </cell>
          <cell r="CT68">
            <v>0</v>
          </cell>
          <cell r="CU68">
            <v>0</v>
          </cell>
          <cell r="CV68">
            <v>2</v>
          </cell>
          <cell r="CW68">
            <v>48</v>
          </cell>
          <cell r="CX68">
            <v>96</v>
          </cell>
          <cell r="CY68">
            <v>1.5</v>
          </cell>
          <cell r="CZ68">
            <v>1.5</v>
          </cell>
          <cell r="DA68">
            <v>1</v>
          </cell>
          <cell r="DB68">
            <v>2500</v>
          </cell>
          <cell r="DC68">
            <v>1175</v>
          </cell>
          <cell r="DD68">
            <v>650</v>
          </cell>
          <cell r="DE68">
            <v>188</v>
          </cell>
          <cell r="DF68">
            <v>288</v>
          </cell>
          <cell r="DG68">
            <v>50</v>
          </cell>
          <cell r="DH68">
            <v>25</v>
          </cell>
          <cell r="DI68">
            <v>125</v>
          </cell>
        </row>
        <row r="69">
          <cell r="A69" t="str">
            <v>RS 127</v>
          </cell>
          <cell r="B69">
            <v>127</v>
          </cell>
          <cell r="C69" t="str">
            <v>S</v>
          </cell>
          <cell r="D69" t="str">
            <v>T</v>
          </cell>
          <cell r="E69" t="str">
            <v>Zomba - Mwandakale</v>
          </cell>
          <cell r="F69" t="str">
            <v>M03</v>
          </cell>
          <cell r="G69">
            <v>5</v>
          </cell>
          <cell r="H69">
            <v>4.0999999999999996</v>
          </cell>
          <cell r="I69" t="str">
            <v>H</v>
          </cell>
          <cell r="J69" t="str">
            <v>ZOMBA CITY</v>
          </cell>
          <cell r="K69">
            <v>9</v>
          </cell>
          <cell r="L69">
            <v>0</v>
          </cell>
          <cell r="W69">
            <v>71</v>
          </cell>
          <cell r="X69" t="str">
            <v>SA</v>
          </cell>
          <cell r="Y69">
            <v>125</v>
          </cell>
          <cell r="Z69" t="str">
            <v>SB</v>
          </cell>
          <cell r="AA69">
            <v>150</v>
          </cell>
          <cell r="AB69" t="str">
            <v>GR</v>
          </cell>
          <cell r="AC69">
            <v>14</v>
          </cell>
          <cell r="AD69" t="str">
            <v>VR</v>
          </cell>
          <cell r="AE69">
            <v>0</v>
          </cell>
          <cell r="AF69">
            <v>0</v>
          </cell>
          <cell r="AG69">
            <v>0</v>
          </cell>
          <cell r="AH69">
            <v>0</v>
          </cell>
          <cell r="AI69">
            <v>0</v>
          </cell>
          <cell r="AJ69">
            <v>0</v>
          </cell>
          <cell r="AK69">
            <v>0</v>
          </cell>
          <cell r="AL69">
            <v>0</v>
          </cell>
          <cell r="AM69">
            <v>2</v>
          </cell>
          <cell r="AN69" t="str">
            <v>never resealed</v>
          </cell>
          <cell r="BO69" t="str">
            <v>RS 127</v>
          </cell>
          <cell r="BP69">
            <v>4.0999999999999996</v>
          </cell>
          <cell r="BQ69">
            <v>6.7</v>
          </cell>
          <cell r="BR69" t="str">
            <v>H</v>
          </cell>
          <cell r="BS69" t="str">
            <v>A</v>
          </cell>
          <cell r="BT69">
            <v>0</v>
          </cell>
          <cell r="BU69" t="str">
            <v>SA</v>
          </cell>
          <cell r="BV69" t="str">
            <v/>
          </cell>
          <cell r="BW69">
            <v>2</v>
          </cell>
          <cell r="BX69">
            <v>10</v>
          </cell>
          <cell r="BY69" t="str">
            <v xml:space="preserve"> </v>
          </cell>
          <cell r="BZ69">
            <v>1</v>
          </cell>
          <cell r="CA69">
            <v>14</v>
          </cell>
          <cell r="CB69">
            <v>1.508</v>
          </cell>
          <cell r="CC69">
            <v>8.69</v>
          </cell>
          <cell r="CD69">
            <v>20</v>
          </cell>
          <cell r="CE69">
            <v>10</v>
          </cell>
          <cell r="CF69">
            <v>0</v>
          </cell>
          <cell r="CG69">
            <v>20</v>
          </cell>
          <cell r="CH69">
            <v>10</v>
          </cell>
          <cell r="CI69">
            <v>0.1</v>
          </cell>
          <cell r="CJ69">
            <v>2.9850746268656722E-4</v>
          </cell>
          <cell r="CK69">
            <v>2.9850746268656722E-4</v>
          </cell>
          <cell r="CL69">
            <v>0</v>
          </cell>
          <cell r="CM69">
            <v>1.1572904707233067E-4</v>
          </cell>
          <cell r="CN69">
            <v>1.1572904707233067E-4</v>
          </cell>
          <cell r="CO69">
            <v>0</v>
          </cell>
          <cell r="CP69">
            <v>0</v>
          </cell>
          <cell r="CQ69">
            <v>8.6901157290470721</v>
          </cell>
          <cell r="CR69">
            <v>0</v>
          </cell>
          <cell r="CS69">
            <v>1</v>
          </cell>
          <cell r="CT69">
            <v>0</v>
          </cell>
          <cell r="CU69">
            <v>0</v>
          </cell>
          <cell r="CV69">
            <v>27</v>
          </cell>
          <cell r="CW69">
            <v>27</v>
          </cell>
          <cell r="CX69" t="str">
            <v xml:space="preserve"> </v>
          </cell>
          <cell r="CY69">
            <v>1.5</v>
          </cell>
          <cell r="CZ69">
            <v>1.5</v>
          </cell>
          <cell r="DA69">
            <v>1</v>
          </cell>
          <cell r="DB69">
            <v>3000</v>
          </cell>
          <cell r="DC69">
            <v>1410</v>
          </cell>
          <cell r="DD69">
            <v>780</v>
          </cell>
          <cell r="DE69">
            <v>225</v>
          </cell>
          <cell r="DF69">
            <v>345</v>
          </cell>
          <cell r="DG69">
            <v>60</v>
          </cell>
          <cell r="DH69">
            <v>30</v>
          </cell>
          <cell r="DI69">
            <v>150</v>
          </cell>
        </row>
        <row r="70">
          <cell r="A70" t="str">
            <v>RS 130</v>
          </cell>
          <cell r="B70">
            <v>130</v>
          </cell>
          <cell r="C70" t="str">
            <v>S</v>
          </cell>
          <cell r="D70" t="str">
            <v>T</v>
          </cell>
          <cell r="E70" t="str">
            <v>Jokala - Likwenu River Bridge</v>
          </cell>
          <cell r="F70" t="str">
            <v>M03</v>
          </cell>
          <cell r="G70">
            <v>6</v>
          </cell>
          <cell r="H70">
            <v>23.6</v>
          </cell>
          <cell r="I70" t="str">
            <v>R</v>
          </cell>
          <cell r="J70" t="str">
            <v>ZOMBA</v>
          </cell>
          <cell r="K70">
            <v>8</v>
          </cell>
          <cell r="L70">
            <v>0</v>
          </cell>
          <cell r="W70">
            <v>71</v>
          </cell>
          <cell r="X70" t="str">
            <v>SA</v>
          </cell>
          <cell r="Y70">
            <v>125</v>
          </cell>
          <cell r="Z70" t="str">
            <v>SB</v>
          </cell>
          <cell r="AA70">
            <v>150</v>
          </cell>
          <cell r="AB70" t="str">
            <v>GR</v>
          </cell>
          <cell r="AC70">
            <v>14</v>
          </cell>
          <cell r="AD70" t="str">
            <v>VR</v>
          </cell>
          <cell r="AE70">
            <v>0</v>
          </cell>
          <cell r="AF70">
            <v>0</v>
          </cell>
          <cell r="AG70">
            <v>0</v>
          </cell>
          <cell r="AH70">
            <v>0</v>
          </cell>
          <cell r="AI70">
            <v>0</v>
          </cell>
          <cell r="AJ70">
            <v>0</v>
          </cell>
          <cell r="AK70">
            <v>0</v>
          </cell>
          <cell r="AL70">
            <v>0</v>
          </cell>
          <cell r="AM70">
            <v>2</v>
          </cell>
          <cell r="AN70" t="str">
            <v>never resealed</v>
          </cell>
          <cell r="BO70" t="str">
            <v>RS 130</v>
          </cell>
          <cell r="BP70">
            <v>23.6</v>
          </cell>
          <cell r="BQ70">
            <v>6</v>
          </cell>
          <cell r="BR70" t="str">
            <v>R</v>
          </cell>
          <cell r="BS70" t="str">
            <v>S</v>
          </cell>
          <cell r="BT70">
            <v>0</v>
          </cell>
          <cell r="BU70" t="str">
            <v>SA</v>
          </cell>
          <cell r="BV70" t="str">
            <v/>
          </cell>
          <cell r="BW70">
            <v>2</v>
          </cell>
          <cell r="BX70">
            <v>10</v>
          </cell>
          <cell r="BY70" t="str">
            <v xml:space="preserve"> </v>
          </cell>
          <cell r="BZ70">
            <v>1</v>
          </cell>
          <cell r="CA70">
            <v>14</v>
          </cell>
          <cell r="CB70">
            <v>1.508</v>
          </cell>
          <cell r="CC70">
            <v>2.92</v>
          </cell>
          <cell r="CD70">
            <v>85</v>
          </cell>
          <cell r="CE70">
            <v>51</v>
          </cell>
          <cell r="CF70">
            <v>36</v>
          </cell>
          <cell r="CG70">
            <v>49</v>
          </cell>
          <cell r="CH70">
            <v>15</v>
          </cell>
          <cell r="CI70">
            <v>0.2</v>
          </cell>
          <cell r="CJ70">
            <v>6.6666666666666686E-4</v>
          </cell>
          <cell r="CK70">
            <v>10</v>
          </cell>
          <cell r="CL70">
            <v>36</v>
          </cell>
          <cell r="CM70">
            <v>0.33840564102564102</v>
          </cell>
          <cell r="CN70">
            <v>0.33840564102564102</v>
          </cell>
          <cell r="CO70">
            <v>0</v>
          </cell>
          <cell r="CP70">
            <v>0</v>
          </cell>
          <cell r="CQ70">
            <v>3.2584056410256408</v>
          </cell>
          <cell r="CR70">
            <v>0</v>
          </cell>
          <cell r="CS70">
            <v>1</v>
          </cell>
          <cell r="CT70">
            <v>0</v>
          </cell>
          <cell r="CU70">
            <v>0</v>
          </cell>
          <cell r="CV70">
            <v>27</v>
          </cell>
          <cell r="CW70">
            <v>27</v>
          </cell>
          <cell r="CX70" t="str">
            <v xml:space="preserve"> </v>
          </cell>
          <cell r="CY70">
            <v>1.5</v>
          </cell>
          <cell r="CZ70">
            <v>1.5</v>
          </cell>
          <cell r="DA70">
            <v>1.1000000000000001</v>
          </cell>
          <cell r="DB70">
            <v>1100</v>
          </cell>
          <cell r="DC70">
            <v>517</v>
          </cell>
          <cell r="DD70">
            <v>286</v>
          </cell>
          <cell r="DE70">
            <v>83</v>
          </cell>
          <cell r="DF70">
            <v>127</v>
          </cell>
          <cell r="DG70">
            <v>22</v>
          </cell>
          <cell r="DH70">
            <v>11</v>
          </cell>
          <cell r="DI70">
            <v>55</v>
          </cell>
        </row>
        <row r="71">
          <cell r="A71" t="str">
            <v>RS 128</v>
          </cell>
          <cell r="B71">
            <v>128</v>
          </cell>
          <cell r="C71" t="str">
            <v>S</v>
          </cell>
          <cell r="D71" t="str">
            <v>T</v>
          </cell>
          <cell r="E71" t="str">
            <v>Likwenu River Bridge - Mpilisi</v>
          </cell>
          <cell r="F71" t="str">
            <v>M03</v>
          </cell>
          <cell r="G71">
            <v>7</v>
          </cell>
          <cell r="H71">
            <v>15.4</v>
          </cell>
          <cell r="I71" t="str">
            <v>H</v>
          </cell>
          <cell r="J71" t="str">
            <v>MACHINGA</v>
          </cell>
          <cell r="K71">
            <v>8</v>
          </cell>
          <cell r="L71">
            <v>0</v>
          </cell>
          <cell r="W71">
            <v>71</v>
          </cell>
          <cell r="X71" t="str">
            <v>SA</v>
          </cell>
          <cell r="Y71">
            <v>125</v>
          </cell>
          <cell r="Z71" t="str">
            <v>SB</v>
          </cell>
          <cell r="AA71">
            <v>150</v>
          </cell>
          <cell r="AB71" t="str">
            <v>GR</v>
          </cell>
          <cell r="AC71">
            <v>14</v>
          </cell>
          <cell r="AD71" t="str">
            <v>VR</v>
          </cell>
          <cell r="AE71">
            <v>0</v>
          </cell>
          <cell r="AF71">
            <v>0</v>
          </cell>
          <cell r="AG71">
            <v>0</v>
          </cell>
          <cell r="AH71">
            <v>0</v>
          </cell>
          <cell r="AI71">
            <v>0</v>
          </cell>
          <cell r="AJ71">
            <v>0</v>
          </cell>
          <cell r="AK71">
            <v>0</v>
          </cell>
          <cell r="AL71">
            <v>0</v>
          </cell>
          <cell r="AM71">
            <v>2</v>
          </cell>
          <cell r="AN71" t="str">
            <v>never resealed</v>
          </cell>
          <cell r="BO71" t="str">
            <v>RS 128</v>
          </cell>
          <cell r="BP71">
            <v>15.4</v>
          </cell>
          <cell r="BQ71">
            <v>6</v>
          </cell>
          <cell r="BR71" t="str">
            <v>H</v>
          </cell>
          <cell r="BS71" t="str">
            <v>S</v>
          </cell>
          <cell r="BT71">
            <v>0</v>
          </cell>
          <cell r="BU71" t="str">
            <v>SA</v>
          </cell>
          <cell r="BV71" t="str">
            <v/>
          </cell>
          <cell r="BW71">
            <v>2</v>
          </cell>
          <cell r="BX71">
            <v>10</v>
          </cell>
          <cell r="BY71" t="str">
            <v xml:space="preserve"> </v>
          </cell>
          <cell r="BZ71">
            <v>1</v>
          </cell>
          <cell r="CA71">
            <v>14</v>
          </cell>
          <cell r="CB71">
            <v>1.508</v>
          </cell>
          <cell r="CC71">
            <v>2.9890041055718477</v>
          </cell>
          <cell r="CD71">
            <v>80</v>
          </cell>
          <cell r="CE71">
            <v>16</v>
          </cell>
          <cell r="CF71">
            <v>1</v>
          </cell>
          <cell r="CG71">
            <v>79</v>
          </cell>
          <cell r="CH71">
            <v>15</v>
          </cell>
          <cell r="CI71">
            <v>3</v>
          </cell>
          <cell r="CJ71">
            <v>1.0000000000000002E-2</v>
          </cell>
          <cell r="CK71">
            <v>1.01</v>
          </cell>
          <cell r="CL71">
            <v>1</v>
          </cell>
          <cell r="CM71">
            <v>2.0492307692307695E-2</v>
          </cell>
          <cell r="CN71">
            <v>2.0492307692307695E-2</v>
          </cell>
          <cell r="CO71">
            <v>0</v>
          </cell>
          <cell r="CP71">
            <v>0</v>
          </cell>
          <cell r="CQ71">
            <v>3.0094964132641553</v>
          </cell>
          <cell r="CR71">
            <v>0</v>
          </cell>
          <cell r="CS71">
            <v>1</v>
          </cell>
          <cell r="CT71">
            <v>0</v>
          </cell>
          <cell r="CU71">
            <v>0</v>
          </cell>
          <cell r="CV71">
            <v>27</v>
          </cell>
          <cell r="CW71">
            <v>27</v>
          </cell>
          <cell r="CX71" t="str">
            <v xml:space="preserve"> </v>
          </cell>
          <cell r="CY71">
            <v>1.2</v>
          </cell>
          <cell r="CZ71">
            <v>1.5</v>
          </cell>
          <cell r="DA71">
            <v>1.1000000000000001</v>
          </cell>
          <cell r="DB71">
            <v>1100</v>
          </cell>
          <cell r="DC71">
            <v>517</v>
          </cell>
          <cell r="DD71">
            <v>286</v>
          </cell>
          <cell r="DE71">
            <v>83</v>
          </cell>
          <cell r="DF71">
            <v>127</v>
          </cell>
          <cell r="DG71">
            <v>22</v>
          </cell>
          <cell r="DH71">
            <v>11</v>
          </cell>
          <cell r="DI71">
            <v>55</v>
          </cell>
        </row>
        <row r="72">
          <cell r="A72" t="str">
            <v>RS 119</v>
          </cell>
          <cell r="B72">
            <v>119</v>
          </cell>
          <cell r="C72" t="str">
            <v>S</v>
          </cell>
          <cell r="D72" t="str">
            <v>T</v>
          </cell>
          <cell r="E72" t="str">
            <v>Mpilisi - M'manga</v>
          </cell>
          <cell r="F72" t="str">
            <v>M03</v>
          </cell>
          <cell r="G72">
            <v>8</v>
          </cell>
          <cell r="H72">
            <v>12.5</v>
          </cell>
          <cell r="I72" t="str">
            <v>R</v>
          </cell>
          <cell r="J72" t="str">
            <v>MACHINGA</v>
          </cell>
          <cell r="K72">
            <v>8</v>
          </cell>
          <cell r="L72">
            <v>0</v>
          </cell>
          <cell r="W72">
            <v>71</v>
          </cell>
          <cell r="X72" t="str">
            <v>SA</v>
          </cell>
          <cell r="Y72">
            <v>125</v>
          </cell>
          <cell r="Z72" t="str">
            <v>SB</v>
          </cell>
          <cell r="AA72">
            <v>150</v>
          </cell>
          <cell r="AB72" t="str">
            <v>GR</v>
          </cell>
          <cell r="AC72">
            <v>14</v>
          </cell>
          <cell r="AD72" t="str">
            <v>VR</v>
          </cell>
          <cell r="AE72">
            <v>0</v>
          </cell>
          <cell r="AF72">
            <v>0</v>
          </cell>
          <cell r="AG72">
            <v>0</v>
          </cell>
          <cell r="AH72">
            <v>0</v>
          </cell>
          <cell r="AI72">
            <v>0</v>
          </cell>
          <cell r="AJ72">
            <v>0</v>
          </cell>
          <cell r="AK72">
            <v>0</v>
          </cell>
          <cell r="AL72">
            <v>0</v>
          </cell>
          <cell r="AM72">
            <v>2</v>
          </cell>
          <cell r="AN72" t="str">
            <v>never resealed</v>
          </cell>
          <cell r="BO72" t="str">
            <v>RS 119</v>
          </cell>
          <cell r="BP72">
            <v>12.5</v>
          </cell>
          <cell r="BQ72">
            <v>6</v>
          </cell>
          <cell r="BR72" t="str">
            <v>R</v>
          </cell>
          <cell r="BS72" t="str">
            <v>S</v>
          </cell>
          <cell r="BT72">
            <v>0</v>
          </cell>
          <cell r="BU72" t="str">
            <v>SA</v>
          </cell>
          <cell r="BV72" t="str">
            <v/>
          </cell>
          <cell r="BW72">
            <v>2</v>
          </cell>
          <cell r="BX72">
            <v>10</v>
          </cell>
          <cell r="BY72" t="str">
            <v xml:space="preserve"> </v>
          </cell>
          <cell r="BZ72">
            <v>1</v>
          </cell>
          <cell r="CA72">
            <v>14</v>
          </cell>
          <cell r="CB72">
            <v>1.508</v>
          </cell>
          <cell r="CC72">
            <v>4.49</v>
          </cell>
          <cell r="CD72">
            <v>90</v>
          </cell>
          <cell r="CE72">
            <v>45</v>
          </cell>
          <cell r="CF72">
            <v>30</v>
          </cell>
          <cell r="CG72">
            <v>60</v>
          </cell>
          <cell r="CH72">
            <v>15</v>
          </cell>
          <cell r="CI72">
            <v>48</v>
          </cell>
          <cell r="CJ72">
            <v>0.16000000000000003</v>
          </cell>
          <cell r="CK72">
            <v>10</v>
          </cell>
          <cell r="CL72">
            <v>30</v>
          </cell>
          <cell r="CM72">
            <v>0.35889230769230773</v>
          </cell>
          <cell r="CN72">
            <v>0.35889230769230773</v>
          </cell>
          <cell r="CO72">
            <v>0</v>
          </cell>
          <cell r="CP72">
            <v>0</v>
          </cell>
          <cell r="CQ72">
            <v>4.8488923076923083</v>
          </cell>
          <cell r="CR72">
            <v>30</v>
          </cell>
          <cell r="CS72">
            <v>1</v>
          </cell>
          <cell r="CT72">
            <v>0</v>
          </cell>
          <cell r="CU72">
            <v>0</v>
          </cell>
          <cell r="CV72">
            <v>27</v>
          </cell>
          <cell r="CW72">
            <v>27</v>
          </cell>
          <cell r="CX72" t="str">
            <v xml:space="preserve"> </v>
          </cell>
          <cell r="CY72">
            <v>1.5</v>
          </cell>
          <cell r="CZ72">
            <v>2</v>
          </cell>
          <cell r="DA72">
            <v>1.5</v>
          </cell>
          <cell r="DB72">
            <v>1000</v>
          </cell>
          <cell r="DC72">
            <v>470</v>
          </cell>
          <cell r="DD72">
            <v>260</v>
          </cell>
          <cell r="DE72">
            <v>75</v>
          </cell>
          <cell r="DF72">
            <v>115</v>
          </cell>
          <cell r="DG72">
            <v>20</v>
          </cell>
          <cell r="DH72">
            <v>10</v>
          </cell>
          <cell r="DI72">
            <v>50</v>
          </cell>
        </row>
        <row r="73">
          <cell r="A73" t="str">
            <v>RS 131</v>
          </cell>
          <cell r="B73">
            <v>131</v>
          </cell>
          <cell r="C73" t="str">
            <v>S</v>
          </cell>
          <cell r="D73" t="str">
            <v>T</v>
          </cell>
          <cell r="E73" t="str">
            <v>M'manga - Chibwana.</v>
          </cell>
          <cell r="F73" t="str">
            <v>M03</v>
          </cell>
          <cell r="G73">
            <v>9</v>
          </cell>
          <cell r="H73">
            <v>9.6999999999999993</v>
          </cell>
          <cell r="I73" t="str">
            <v>F</v>
          </cell>
          <cell r="J73" t="str">
            <v>MACHINGA</v>
          </cell>
          <cell r="K73">
            <v>8</v>
          </cell>
          <cell r="L73">
            <v>0</v>
          </cell>
          <cell r="W73">
            <v>74</v>
          </cell>
          <cell r="X73" t="str">
            <v>SA</v>
          </cell>
          <cell r="Y73">
            <v>125</v>
          </cell>
          <cell r="Z73" t="str">
            <v>SB</v>
          </cell>
          <cell r="AA73">
            <v>150</v>
          </cell>
          <cell r="AB73" t="str">
            <v>GR</v>
          </cell>
          <cell r="AC73">
            <v>14</v>
          </cell>
          <cell r="AD73" t="str">
            <v>VR</v>
          </cell>
          <cell r="AE73">
            <v>86</v>
          </cell>
          <cell r="AF73" t="str">
            <v>SR</v>
          </cell>
          <cell r="AG73" t="str">
            <v>ST</v>
          </cell>
          <cell r="AH73">
            <v>10</v>
          </cell>
          <cell r="AI73">
            <v>0</v>
          </cell>
          <cell r="AJ73">
            <v>0</v>
          </cell>
          <cell r="AK73">
            <v>0</v>
          </cell>
          <cell r="AL73">
            <v>0</v>
          </cell>
          <cell r="AM73">
            <v>5</v>
          </cell>
          <cell r="AN73">
            <v>0</v>
          </cell>
          <cell r="BO73" t="str">
            <v>RS 131</v>
          </cell>
          <cell r="BP73">
            <v>9.6999999999999993</v>
          </cell>
          <cell r="BQ73">
            <v>6</v>
          </cell>
          <cell r="BR73" t="str">
            <v>F</v>
          </cell>
          <cell r="BS73" t="str">
            <v>C</v>
          </cell>
          <cell r="BT73">
            <v>0</v>
          </cell>
          <cell r="BU73" t="str">
            <v>ST</v>
          </cell>
          <cell r="BV73" t="str">
            <v>SA</v>
          </cell>
          <cell r="BW73">
            <v>5</v>
          </cell>
          <cell r="BX73">
            <v>10</v>
          </cell>
          <cell r="BY73">
            <v>10</v>
          </cell>
          <cell r="BZ73">
            <v>1</v>
          </cell>
          <cell r="CA73">
            <v>14</v>
          </cell>
          <cell r="CB73">
            <v>1.6850000000000001</v>
          </cell>
          <cell r="CC73">
            <v>6.21</v>
          </cell>
          <cell r="CD73">
            <v>80</v>
          </cell>
          <cell r="CE73">
            <v>75</v>
          </cell>
          <cell r="CF73">
            <v>60</v>
          </cell>
          <cell r="CG73">
            <v>20</v>
          </cell>
          <cell r="CH73">
            <v>15</v>
          </cell>
          <cell r="CI73">
            <v>950</v>
          </cell>
          <cell r="CJ73">
            <v>3.166666666666667</v>
          </cell>
          <cell r="CK73">
            <v>10</v>
          </cell>
          <cell r="CL73">
            <v>60</v>
          </cell>
          <cell r="CM73">
            <v>1.6929487179487179</v>
          </cell>
          <cell r="CN73">
            <v>1.6929487179487179</v>
          </cell>
          <cell r="CO73">
            <v>0</v>
          </cell>
          <cell r="CP73">
            <v>0</v>
          </cell>
          <cell r="CQ73">
            <v>7.9029487179487177</v>
          </cell>
          <cell r="CR73">
            <v>90</v>
          </cell>
          <cell r="CS73">
            <v>1</v>
          </cell>
          <cell r="CT73">
            <v>0</v>
          </cell>
          <cell r="CU73">
            <v>0</v>
          </cell>
          <cell r="CV73">
            <v>12</v>
          </cell>
          <cell r="CW73">
            <v>24</v>
          </cell>
          <cell r="CX73">
            <v>48</v>
          </cell>
          <cell r="CY73">
            <v>2</v>
          </cell>
          <cell r="CZ73">
            <v>2</v>
          </cell>
          <cell r="DA73">
            <v>1.2</v>
          </cell>
          <cell r="DB73">
            <v>300</v>
          </cell>
          <cell r="DC73">
            <v>141</v>
          </cell>
          <cell r="DD73">
            <v>78</v>
          </cell>
          <cell r="DE73">
            <v>23</v>
          </cell>
          <cell r="DF73">
            <v>35</v>
          </cell>
          <cell r="DG73">
            <v>6</v>
          </cell>
          <cell r="DH73">
            <v>3</v>
          </cell>
          <cell r="DI73">
            <v>15</v>
          </cell>
        </row>
        <row r="74">
          <cell r="A74" t="str">
            <v>RS 125</v>
          </cell>
          <cell r="B74">
            <v>125</v>
          </cell>
          <cell r="C74" t="str">
            <v>S</v>
          </cell>
          <cell r="D74" t="str">
            <v>T</v>
          </cell>
          <cell r="E74" t="str">
            <v xml:space="preserve">Chibwana - Hoba. </v>
          </cell>
          <cell r="F74" t="str">
            <v>M03</v>
          </cell>
          <cell r="G74">
            <v>10</v>
          </cell>
          <cell r="H74">
            <v>10.8</v>
          </cell>
          <cell r="I74" t="str">
            <v>F</v>
          </cell>
          <cell r="J74" t="str">
            <v>MACHINGA</v>
          </cell>
          <cell r="K74">
            <v>8</v>
          </cell>
          <cell r="L74">
            <v>0</v>
          </cell>
          <cell r="W74">
            <v>74</v>
          </cell>
          <cell r="X74" t="str">
            <v>DS</v>
          </cell>
          <cell r="Y74">
            <v>150</v>
          </cell>
          <cell r="Z74" t="str">
            <v>SB</v>
          </cell>
          <cell r="AA74">
            <v>100</v>
          </cell>
          <cell r="AB74" t="str">
            <v>GR</v>
          </cell>
          <cell r="AC74">
            <v>6</v>
          </cell>
          <cell r="AD74" t="str">
            <v>VR</v>
          </cell>
          <cell r="AE74">
            <v>86</v>
          </cell>
          <cell r="AF74" t="str">
            <v>SR</v>
          </cell>
          <cell r="AG74" t="str">
            <v>ST</v>
          </cell>
          <cell r="AH74">
            <v>10</v>
          </cell>
          <cell r="AI74">
            <v>96</v>
          </cell>
          <cell r="AJ74" t="str">
            <v>SS</v>
          </cell>
          <cell r="AK74" t="str">
            <v>SS</v>
          </cell>
          <cell r="AL74">
            <v>5</v>
          </cell>
          <cell r="AM74">
            <v>3</v>
          </cell>
          <cell r="AN74">
            <v>0</v>
          </cell>
          <cell r="BO74" t="str">
            <v>RS 125</v>
          </cell>
          <cell r="BP74">
            <v>10.8</v>
          </cell>
          <cell r="BQ74">
            <v>6</v>
          </cell>
          <cell r="BR74" t="str">
            <v>F</v>
          </cell>
          <cell r="BS74" t="str">
            <v>S</v>
          </cell>
          <cell r="BT74">
            <v>0</v>
          </cell>
          <cell r="BU74" t="str">
            <v>SS</v>
          </cell>
          <cell r="BV74" t="str">
            <v>SR</v>
          </cell>
          <cell r="BW74">
            <v>3</v>
          </cell>
          <cell r="BX74">
            <v>5</v>
          </cell>
          <cell r="BY74">
            <v>10</v>
          </cell>
          <cell r="BZ74">
            <v>1</v>
          </cell>
          <cell r="CA74">
            <v>6</v>
          </cell>
          <cell r="CB74">
            <v>1.3540000000000001</v>
          </cell>
          <cell r="CC74">
            <v>5.78</v>
          </cell>
          <cell r="CD74">
            <v>60</v>
          </cell>
          <cell r="CE74">
            <v>6</v>
          </cell>
          <cell r="CF74">
            <v>0</v>
          </cell>
          <cell r="CG74">
            <v>60</v>
          </cell>
          <cell r="CH74">
            <v>6</v>
          </cell>
          <cell r="CI74">
            <v>76</v>
          </cell>
          <cell r="CJ74">
            <v>0.25333333333333335</v>
          </cell>
          <cell r="CK74">
            <v>0.25333333333333335</v>
          </cell>
          <cell r="CL74">
            <v>0</v>
          </cell>
          <cell r="CM74">
            <v>9.8215384615384621E-2</v>
          </cell>
          <cell r="CN74">
            <v>9.8215384615384621E-2</v>
          </cell>
          <cell r="CO74">
            <v>0</v>
          </cell>
          <cell r="CP74">
            <v>0</v>
          </cell>
          <cell r="CQ74">
            <v>5.8782153846153848</v>
          </cell>
          <cell r="CR74">
            <v>70</v>
          </cell>
          <cell r="CS74">
            <v>1</v>
          </cell>
          <cell r="CT74">
            <v>0</v>
          </cell>
          <cell r="CU74">
            <v>0</v>
          </cell>
          <cell r="CV74">
            <v>2</v>
          </cell>
          <cell r="CW74">
            <v>24</v>
          </cell>
          <cell r="CX74">
            <v>48</v>
          </cell>
          <cell r="CY74">
            <v>1.5</v>
          </cell>
          <cell r="CZ74">
            <v>2</v>
          </cell>
          <cell r="DA74">
            <v>1.2</v>
          </cell>
          <cell r="DB74">
            <v>300</v>
          </cell>
          <cell r="DC74">
            <v>141</v>
          </cell>
          <cell r="DD74">
            <v>78</v>
          </cell>
          <cell r="DE74">
            <v>23</v>
          </cell>
          <cell r="DF74">
            <v>35</v>
          </cell>
          <cell r="DG74">
            <v>6</v>
          </cell>
          <cell r="DH74">
            <v>3</v>
          </cell>
          <cell r="DI74">
            <v>15</v>
          </cell>
        </row>
        <row r="75">
          <cell r="A75" t="str">
            <v>RS 120</v>
          </cell>
          <cell r="B75">
            <v>120</v>
          </cell>
          <cell r="C75" t="str">
            <v>S</v>
          </cell>
          <cell r="D75" t="str">
            <v>T</v>
          </cell>
          <cell r="E75" t="str">
            <v>Hoba - Mpale River</v>
          </cell>
          <cell r="F75" t="str">
            <v>M03</v>
          </cell>
          <cell r="G75">
            <v>11</v>
          </cell>
          <cell r="H75">
            <v>14.6</v>
          </cell>
          <cell r="I75" t="str">
            <v>F</v>
          </cell>
          <cell r="J75" t="str">
            <v>MACHINGA</v>
          </cell>
          <cell r="K75">
            <v>8</v>
          </cell>
          <cell r="L75">
            <v>0</v>
          </cell>
          <cell r="W75">
            <v>74</v>
          </cell>
          <cell r="X75" t="str">
            <v>DS</v>
          </cell>
          <cell r="Y75">
            <v>150</v>
          </cell>
          <cell r="Z75" t="str">
            <v>SB</v>
          </cell>
          <cell r="AA75">
            <v>100</v>
          </cell>
          <cell r="AB75" t="str">
            <v>GR</v>
          </cell>
          <cell r="AC75">
            <v>6</v>
          </cell>
          <cell r="AD75" t="str">
            <v>VR</v>
          </cell>
          <cell r="AE75">
            <v>86</v>
          </cell>
          <cell r="AF75" t="str">
            <v>SR</v>
          </cell>
          <cell r="AG75" t="str">
            <v>ST</v>
          </cell>
          <cell r="AH75">
            <v>10</v>
          </cell>
          <cell r="AI75">
            <v>96</v>
          </cell>
          <cell r="AJ75" t="str">
            <v>SS</v>
          </cell>
          <cell r="AK75" t="str">
            <v>SS</v>
          </cell>
          <cell r="AL75">
            <v>5</v>
          </cell>
          <cell r="AM75">
            <v>3</v>
          </cell>
          <cell r="AN75">
            <v>0</v>
          </cell>
          <cell r="BO75" t="str">
            <v>RS 120</v>
          </cell>
          <cell r="BP75">
            <v>14.6</v>
          </cell>
          <cell r="BQ75">
            <v>6</v>
          </cell>
          <cell r="BR75" t="str">
            <v>F</v>
          </cell>
          <cell r="BS75" t="str">
            <v>S</v>
          </cell>
          <cell r="BT75">
            <v>0</v>
          </cell>
          <cell r="BU75" t="str">
            <v>SS</v>
          </cell>
          <cell r="BV75" t="str">
            <v>SR</v>
          </cell>
          <cell r="BW75">
            <v>3</v>
          </cell>
          <cell r="BX75">
            <v>5</v>
          </cell>
          <cell r="BY75">
            <v>10</v>
          </cell>
          <cell r="BZ75">
            <v>1</v>
          </cell>
          <cell r="CA75">
            <v>6</v>
          </cell>
          <cell r="CB75">
            <v>1.3540000000000001</v>
          </cell>
          <cell r="CC75">
            <v>4.87</v>
          </cell>
          <cell r="CD75">
            <v>20</v>
          </cell>
          <cell r="CE75">
            <v>0</v>
          </cell>
          <cell r="CF75">
            <v>0</v>
          </cell>
          <cell r="CG75">
            <v>20</v>
          </cell>
          <cell r="CH75">
            <v>0</v>
          </cell>
          <cell r="CI75">
            <v>3</v>
          </cell>
          <cell r="CJ75">
            <v>1.0000000000000002E-2</v>
          </cell>
          <cell r="CK75">
            <v>1.0000000000000002E-2</v>
          </cell>
          <cell r="CL75">
            <v>0</v>
          </cell>
          <cell r="CM75">
            <v>3.8769230769230782E-3</v>
          </cell>
          <cell r="CN75">
            <v>3.8769230769230782E-3</v>
          </cell>
          <cell r="CO75">
            <v>0</v>
          </cell>
          <cell r="CP75">
            <v>0</v>
          </cell>
          <cell r="CQ75">
            <v>4.8738769230769234</v>
          </cell>
          <cell r="CR75">
            <v>0</v>
          </cell>
          <cell r="CS75">
            <v>1</v>
          </cell>
          <cell r="CT75">
            <v>0</v>
          </cell>
          <cell r="CU75">
            <v>0</v>
          </cell>
          <cell r="CV75">
            <v>2</v>
          </cell>
          <cell r="CW75">
            <v>24</v>
          </cell>
          <cell r="CX75">
            <v>48</v>
          </cell>
          <cell r="CY75">
            <v>1.2</v>
          </cell>
          <cell r="CZ75">
            <v>1.5</v>
          </cell>
          <cell r="DA75">
            <v>1.1000000000000001</v>
          </cell>
          <cell r="DB75">
            <v>300</v>
          </cell>
          <cell r="DC75">
            <v>141</v>
          </cell>
          <cell r="DD75">
            <v>78</v>
          </cell>
          <cell r="DE75">
            <v>23</v>
          </cell>
          <cell r="DF75">
            <v>35</v>
          </cell>
          <cell r="DG75">
            <v>6</v>
          </cell>
          <cell r="DH75">
            <v>3</v>
          </cell>
          <cell r="DI75">
            <v>15</v>
          </cell>
        </row>
        <row r="76">
          <cell r="A76" t="str">
            <v>RS 129</v>
          </cell>
          <cell r="B76">
            <v>129</v>
          </cell>
          <cell r="C76" t="str">
            <v>S</v>
          </cell>
          <cell r="D76" t="str">
            <v>T</v>
          </cell>
          <cell r="E76" t="str">
            <v>Mpale River - Nkungulu</v>
          </cell>
          <cell r="F76" t="str">
            <v>M03</v>
          </cell>
          <cell r="G76">
            <v>12</v>
          </cell>
          <cell r="H76">
            <v>13</v>
          </cell>
          <cell r="I76" t="str">
            <v>R</v>
          </cell>
          <cell r="J76" t="str">
            <v>MACHINGA &amp; MANGOCHI</v>
          </cell>
          <cell r="K76">
            <v>8</v>
          </cell>
          <cell r="L76">
            <v>0</v>
          </cell>
          <cell r="W76">
            <v>74</v>
          </cell>
          <cell r="X76" t="str">
            <v>DS</v>
          </cell>
          <cell r="Y76">
            <v>150</v>
          </cell>
          <cell r="Z76" t="str">
            <v>SB</v>
          </cell>
          <cell r="AA76">
            <v>100</v>
          </cell>
          <cell r="AB76" t="str">
            <v>GR</v>
          </cell>
          <cell r="AC76">
            <v>6</v>
          </cell>
          <cell r="AD76" t="str">
            <v>VR</v>
          </cell>
          <cell r="AE76">
            <v>86</v>
          </cell>
          <cell r="AF76" t="str">
            <v>SR</v>
          </cell>
          <cell r="AG76" t="str">
            <v>ST</v>
          </cell>
          <cell r="AH76">
            <v>10</v>
          </cell>
          <cell r="AI76">
            <v>96</v>
          </cell>
          <cell r="AJ76" t="str">
            <v>SS</v>
          </cell>
          <cell r="AK76" t="str">
            <v>SS</v>
          </cell>
          <cell r="AL76">
            <v>5</v>
          </cell>
          <cell r="AM76">
            <v>3</v>
          </cell>
          <cell r="AN76">
            <v>0</v>
          </cell>
          <cell r="BO76" t="str">
            <v>RS 129</v>
          </cell>
          <cell r="BP76">
            <v>13</v>
          </cell>
          <cell r="BQ76">
            <v>6</v>
          </cell>
          <cell r="BR76" t="str">
            <v>R</v>
          </cell>
          <cell r="BS76" t="str">
            <v>S</v>
          </cell>
          <cell r="BT76">
            <v>0</v>
          </cell>
          <cell r="BU76" t="str">
            <v>SS</v>
          </cell>
          <cell r="BV76" t="str">
            <v>SR</v>
          </cell>
          <cell r="BW76">
            <v>3</v>
          </cell>
          <cell r="BX76">
            <v>5</v>
          </cell>
          <cell r="BY76">
            <v>10</v>
          </cell>
          <cell r="BZ76">
            <v>1</v>
          </cell>
          <cell r="CA76">
            <v>6</v>
          </cell>
          <cell r="CB76">
            <v>1.3540000000000001</v>
          </cell>
          <cell r="CC76">
            <v>3.2750301575393848</v>
          </cell>
          <cell r="CD76">
            <v>70</v>
          </cell>
          <cell r="CE76">
            <v>15</v>
          </cell>
          <cell r="CF76">
            <v>0</v>
          </cell>
          <cell r="CG76">
            <v>70</v>
          </cell>
          <cell r="CH76">
            <v>15</v>
          </cell>
          <cell r="CI76">
            <v>11</v>
          </cell>
          <cell r="CJ76">
            <v>3.6666666666666667E-2</v>
          </cell>
          <cell r="CK76">
            <v>3.6666666666666667E-2</v>
          </cell>
          <cell r="CL76">
            <v>0</v>
          </cell>
          <cell r="CM76">
            <v>1.4215384615384618E-2</v>
          </cell>
          <cell r="CN76">
            <v>1.4215384615384618E-2</v>
          </cell>
          <cell r="CO76">
            <v>0</v>
          </cell>
          <cell r="CP76">
            <v>0</v>
          </cell>
          <cell r="CQ76">
            <v>3.2892455421547693</v>
          </cell>
          <cell r="CR76">
            <v>10</v>
          </cell>
          <cell r="CS76">
            <v>1</v>
          </cell>
          <cell r="CT76">
            <v>0</v>
          </cell>
          <cell r="CU76">
            <v>0</v>
          </cell>
          <cell r="CV76">
            <v>2</v>
          </cell>
          <cell r="CW76">
            <v>24</v>
          </cell>
          <cell r="CX76">
            <v>48</v>
          </cell>
          <cell r="CY76">
            <v>1.2</v>
          </cell>
          <cell r="CZ76">
            <v>1.5</v>
          </cell>
          <cell r="DA76">
            <v>1.1000000000000001</v>
          </cell>
          <cell r="DB76">
            <v>300</v>
          </cell>
          <cell r="DC76">
            <v>141</v>
          </cell>
          <cell r="DD76">
            <v>78</v>
          </cell>
          <cell r="DE76">
            <v>23</v>
          </cell>
          <cell r="DF76">
            <v>35</v>
          </cell>
          <cell r="DG76">
            <v>6</v>
          </cell>
          <cell r="DH76">
            <v>3</v>
          </cell>
          <cell r="DI76">
            <v>15</v>
          </cell>
        </row>
        <row r="77">
          <cell r="A77" t="str">
            <v>RS 321</v>
          </cell>
          <cell r="B77">
            <v>143</v>
          </cell>
          <cell r="C77" t="str">
            <v>S</v>
          </cell>
          <cell r="D77" t="str">
            <v>T</v>
          </cell>
          <cell r="E77" t="str">
            <v>Nkungulu - Mangochi</v>
          </cell>
          <cell r="F77" t="str">
            <v>M03</v>
          </cell>
          <cell r="G77">
            <v>13</v>
          </cell>
          <cell r="H77">
            <v>21.3</v>
          </cell>
          <cell r="I77" t="str">
            <v>F</v>
          </cell>
          <cell r="J77" t="str">
            <v>MANGOCHI</v>
          </cell>
          <cell r="K77">
            <v>8</v>
          </cell>
          <cell r="L77">
            <v>0</v>
          </cell>
          <cell r="W77">
            <v>74</v>
          </cell>
          <cell r="X77" t="str">
            <v>DS</v>
          </cell>
          <cell r="Y77">
            <v>100</v>
          </cell>
          <cell r="Z77" t="str">
            <v>SB</v>
          </cell>
          <cell r="AA77">
            <v>100</v>
          </cell>
          <cell r="AB77" t="str">
            <v>GR</v>
          </cell>
          <cell r="AC77">
            <v>6</v>
          </cell>
          <cell r="AD77" t="str">
            <v>VR</v>
          </cell>
          <cell r="AE77">
            <v>0</v>
          </cell>
          <cell r="AF77">
            <v>0</v>
          </cell>
          <cell r="AG77">
            <v>0</v>
          </cell>
          <cell r="AH77">
            <v>0</v>
          </cell>
          <cell r="AI77">
            <v>0</v>
          </cell>
          <cell r="AJ77">
            <v>0</v>
          </cell>
          <cell r="AK77">
            <v>0</v>
          </cell>
          <cell r="AL77">
            <v>0</v>
          </cell>
          <cell r="AM77">
            <v>1</v>
          </cell>
          <cell r="AN77" t="str">
            <v>never resealed</v>
          </cell>
          <cell r="BO77" t="str">
            <v>RS 321</v>
          </cell>
          <cell r="BP77">
            <v>21.3</v>
          </cell>
          <cell r="BQ77">
            <v>6</v>
          </cell>
          <cell r="BR77" t="str">
            <v>F</v>
          </cell>
          <cell r="BS77" t="str">
            <v>C</v>
          </cell>
          <cell r="BT77">
            <v>0</v>
          </cell>
          <cell r="BU77" t="str">
            <v>DS</v>
          </cell>
          <cell r="BV77" t="str">
            <v/>
          </cell>
          <cell r="BW77">
            <v>1</v>
          </cell>
          <cell r="BX77">
            <v>15</v>
          </cell>
          <cell r="BY77" t="str">
            <v xml:space="preserve"> </v>
          </cell>
          <cell r="BZ77">
            <v>1</v>
          </cell>
          <cell r="CA77">
            <v>6</v>
          </cell>
          <cell r="CB77">
            <v>1.177</v>
          </cell>
          <cell r="CC77">
            <v>4.2485348973607042</v>
          </cell>
          <cell r="CD77">
            <v>97</v>
          </cell>
          <cell r="CE77">
            <v>68</v>
          </cell>
          <cell r="CF77">
            <v>53</v>
          </cell>
          <cell r="CG77">
            <v>44</v>
          </cell>
          <cell r="CH77">
            <v>15</v>
          </cell>
          <cell r="CI77">
            <v>4.5</v>
          </cell>
          <cell r="CJ77">
            <v>1.5000000000000001E-2</v>
          </cell>
          <cell r="CK77">
            <v>10</v>
          </cell>
          <cell r="CL77">
            <v>53</v>
          </cell>
          <cell r="CM77">
            <v>0.45628076923076921</v>
          </cell>
          <cell r="CN77">
            <v>0.45628076923076921</v>
          </cell>
          <cell r="CO77">
            <v>0</v>
          </cell>
          <cell r="CP77">
            <v>0</v>
          </cell>
          <cell r="CQ77">
            <v>4.7048156665914735</v>
          </cell>
          <cell r="CR77">
            <v>20</v>
          </cell>
          <cell r="CS77">
            <v>1</v>
          </cell>
          <cell r="CT77">
            <v>0</v>
          </cell>
          <cell r="CU77">
            <v>0</v>
          </cell>
          <cell r="CV77">
            <v>24</v>
          </cell>
          <cell r="CW77">
            <v>24</v>
          </cell>
          <cell r="CX77" t="str">
            <v xml:space="preserve"> </v>
          </cell>
          <cell r="CY77">
            <v>2</v>
          </cell>
          <cell r="CZ77">
            <v>1.8</v>
          </cell>
          <cell r="DA77">
            <v>1.5</v>
          </cell>
          <cell r="DB77">
            <v>300</v>
          </cell>
          <cell r="DC77">
            <v>141</v>
          </cell>
          <cell r="DD77">
            <v>78</v>
          </cell>
          <cell r="DE77">
            <v>23</v>
          </cell>
          <cell r="DF77">
            <v>35</v>
          </cell>
          <cell r="DG77">
            <v>6</v>
          </cell>
          <cell r="DH77">
            <v>3</v>
          </cell>
          <cell r="DI77">
            <v>15</v>
          </cell>
        </row>
        <row r="78">
          <cell r="A78" t="str">
            <v>RS 322</v>
          </cell>
          <cell r="B78">
            <v>144</v>
          </cell>
          <cell r="C78" t="str">
            <v>S</v>
          </cell>
          <cell r="D78" t="str">
            <v>T</v>
          </cell>
          <cell r="E78" t="str">
            <v>Mangochi - Chingo</v>
          </cell>
          <cell r="F78" t="str">
            <v>M03</v>
          </cell>
          <cell r="G78">
            <v>14</v>
          </cell>
          <cell r="H78">
            <v>6</v>
          </cell>
          <cell r="I78" t="str">
            <v>R</v>
          </cell>
          <cell r="J78" t="str">
            <v>MANGOCHI</v>
          </cell>
          <cell r="K78">
            <v>8</v>
          </cell>
          <cell r="L78">
            <v>0</v>
          </cell>
          <cell r="W78">
            <v>81</v>
          </cell>
          <cell r="X78" t="str">
            <v>ST</v>
          </cell>
          <cell r="Y78">
            <v>150</v>
          </cell>
          <cell r="Z78" t="str">
            <v>SB</v>
          </cell>
          <cell r="AA78">
            <v>150</v>
          </cell>
          <cell r="AB78" t="str">
            <v>GR</v>
          </cell>
          <cell r="AC78">
            <v>6</v>
          </cell>
          <cell r="AD78" t="str">
            <v>VR</v>
          </cell>
          <cell r="AE78">
            <v>0</v>
          </cell>
          <cell r="AF78">
            <v>0</v>
          </cell>
          <cell r="AG78">
            <v>0</v>
          </cell>
          <cell r="AH78">
            <v>0</v>
          </cell>
          <cell r="AI78">
            <v>0</v>
          </cell>
          <cell r="AJ78">
            <v>0</v>
          </cell>
          <cell r="AK78">
            <v>0</v>
          </cell>
          <cell r="AL78">
            <v>0</v>
          </cell>
          <cell r="AM78">
            <v>1</v>
          </cell>
          <cell r="AN78" t="str">
            <v>never resealed</v>
          </cell>
          <cell r="BO78" t="str">
            <v>RS 322</v>
          </cell>
          <cell r="BP78">
            <v>6</v>
          </cell>
          <cell r="BQ78">
            <v>6</v>
          </cell>
          <cell r="BR78" t="str">
            <v>R</v>
          </cell>
          <cell r="BS78" t="str">
            <v>C</v>
          </cell>
          <cell r="BT78">
            <v>30</v>
          </cell>
          <cell r="BU78" t="str">
            <v>ST</v>
          </cell>
          <cell r="BV78" t="str">
            <v/>
          </cell>
          <cell r="BW78">
            <v>1</v>
          </cell>
          <cell r="BX78">
            <v>10</v>
          </cell>
          <cell r="BY78" t="str">
            <v xml:space="preserve"> </v>
          </cell>
          <cell r="BZ78">
            <v>1</v>
          </cell>
          <cell r="CA78">
            <v>6</v>
          </cell>
          <cell r="CB78">
            <v>1.508</v>
          </cell>
          <cell r="CC78">
            <v>8</v>
          </cell>
          <cell r="CD78">
            <v>95</v>
          </cell>
          <cell r="CE78">
            <v>80</v>
          </cell>
          <cell r="CF78">
            <v>65</v>
          </cell>
          <cell r="CG78">
            <v>30</v>
          </cell>
          <cell r="CH78">
            <v>15</v>
          </cell>
          <cell r="CI78">
            <v>8</v>
          </cell>
          <cell r="CJ78">
            <v>2.6666666666666668E-2</v>
          </cell>
          <cell r="CK78">
            <v>10</v>
          </cell>
          <cell r="CL78">
            <v>65</v>
          </cell>
          <cell r="CM78">
            <v>0.5400717948717948</v>
          </cell>
          <cell r="CN78">
            <v>0.5400717948717948</v>
          </cell>
          <cell r="CO78">
            <v>0</v>
          </cell>
          <cell r="CP78">
            <v>0</v>
          </cell>
          <cell r="CQ78">
            <v>8.5400717948717944</v>
          </cell>
          <cell r="CR78">
            <v>20</v>
          </cell>
          <cell r="CS78">
            <v>1</v>
          </cell>
          <cell r="CT78">
            <v>0</v>
          </cell>
          <cell r="CU78">
            <v>0</v>
          </cell>
          <cell r="CV78">
            <v>17</v>
          </cell>
          <cell r="CW78">
            <v>17</v>
          </cell>
          <cell r="CX78" t="str">
            <v xml:space="preserve"> </v>
          </cell>
          <cell r="CY78">
            <v>2</v>
          </cell>
          <cell r="CZ78">
            <v>2</v>
          </cell>
          <cell r="DA78">
            <v>1.5</v>
          </cell>
          <cell r="DB78">
            <v>250</v>
          </cell>
          <cell r="DC78">
            <v>118</v>
          </cell>
          <cell r="DD78">
            <v>65</v>
          </cell>
          <cell r="DE78">
            <v>19</v>
          </cell>
          <cell r="DF78">
            <v>29</v>
          </cell>
          <cell r="DG78">
            <v>5</v>
          </cell>
          <cell r="DH78">
            <v>3</v>
          </cell>
          <cell r="DI78">
            <v>13</v>
          </cell>
        </row>
        <row r="79">
          <cell r="A79" t="str">
            <v>RS 324</v>
          </cell>
          <cell r="B79">
            <v>146</v>
          </cell>
          <cell r="C79" t="str">
            <v>S</v>
          </cell>
          <cell r="D79" t="str">
            <v>T</v>
          </cell>
          <cell r="E79" t="str">
            <v>Chingo - Mbalula</v>
          </cell>
          <cell r="F79" t="str">
            <v>M03</v>
          </cell>
          <cell r="G79">
            <v>15</v>
          </cell>
          <cell r="H79">
            <v>6</v>
          </cell>
          <cell r="I79" t="str">
            <v>R</v>
          </cell>
          <cell r="J79" t="str">
            <v>MANGOCHI</v>
          </cell>
          <cell r="K79">
            <v>7</v>
          </cell>
          <cell r="L79">
            <v>0</v>
          </cell>
          <cell r="W79">
            <v>81</v>
          </cell>
          <cell r="X79" t="str">
            <v>ST</v>
          </cell>
          <cell r="Y79">
            <v>150</v>
          </cell>
          <cell r="Z79" t="str">
            <v>SB</v>
          </cell>
          <cell r="AA79">
            <v>150</v>
          </cell>
          <cell r="AB79" t="str">
            <v>GR</v>
          </cell>
          <cell r="AC79">
            <v>6</v>
          </cell>
          <cell r="AD79" t="str">
            <v>VR</v>
          </cell>
          <cell r="AE79">
            <v>0</v>
          </cell>
          <cell r="AF79">
            <v>0</v>
          </cell>
          <cell r="AG79">
            <v>0</v>
          </cell>
          <cell r="AH79">
            <v>0</v>
          </cell>
          <cell r="AI79">
            <v>0</v>
          </cell>
          <cell r="AJ79">
            <v>0</v>
          </cell>
          <cell r="AK79">
            <v>0</v>
          </cell>
          <cell r="AL79">
            <v>0</v>
          </cell>
          <cell r="AM79">
            <v>1</v>
          </cell>
          <cell r="AN79" t="str">
            <v>never resealed</v>
          </cell>
          <cell r="BO79" t="str">
            <v>RS 324</v>
          </cell>
          <cell r="BP79">
            <v>6</v>
          </cell>
          <cell r="BQ79">
            <v>6</v>
          </cell>
          <cell r="BR79" t="str">
            <v>R</v>
          </cell>
          <cell r="BS79" t="str">
            <v>C</v>
          </cell>
          <cell r="BT79">
            <v>0</v>
          </cell>
          <cell r="BU79" t="str">
            <v>ST</v>
          </cell>
          <cell r="BV79" t="str">
            <v/>
          </cell>
          <cell r="BW79">
            <v>1</v>
          </cell>
          <cell r="BX79">
            <v>10</v>
          </cell>
          <cell r="BY79" t="str">
            <v xml:space="preserve"> </v>
          </cell>
          <cell r="BZ79">
            <v>1</v>
          </cell>
          <cell r="CA79">
            <v>6</v>
          </cell>
          <cell r="CB79">
            <v>1.508</v>
          </cell>
          <cell r="CC79">
            <v>8</v>
          </cell>
          <cell r="CD79">
            <v>85</v>
          </cell>
          <cell r="CE79">
            <v>60</v>
          </cell>
          <cell r="CF79">
            <v>45</v>
          </cell>
          <cell r="CG79">
            <v>40</v>
          </cell>
          <cell r="CH79">
            <v>15</v>
          </cell>
          <cell r="CI79">
            <v>10</v>
          </cell>
          <cell r="CJ79">
            <v>3.3333333333333333E-2</v>
          </cell>
          <cell r="CK79">
            <v>10</v>
          </cell>
          <cell r="CL79">
            <v>45</v>
          </cell>
          <cell r="CM79">
            <v>0.41028205128205131</v>
          </cell>
          <cell r="CN79">
            <v>0.41028205128205131</v>
          </cell>
          <cell r="CO79">
            <v>0</v>
          </cell>
          <cell r="CP79">
            <v>0</v>
          </cell>
          <cell r="CQ79">
            <v>8.4102820512820511</v>
          </cell>
          <cell r="CR79">
            <v>20</v>
          </cell>
          <cell r="CS79">
            <v>1</v>
          </cell>
          <cell r="CT79">
            <v>0</v>
          </cell>
          <cell r="CU79">
            <v>0</v>
          </cell>
          <cell r="CV79">
            <v>17</v>
          </cell>
          <cell r="CW79">
            <v>17</v>
          </cell>
          <cell r="CX79" t="str">
            <v xml:space="preserve"> </v>
          </cell>
          <cell r="CY79">
            <v>2</v>
          </cell>
          <cell r="CZ79">
            <v>2</v>
          </cell>
          <cell r="DA79">
            <v>1.5</v>
          </cell>
          <cell r="DB79">
            <v>250</v>
          </cell>
          <cell r="DC79">
            <v>118</v>
          </cell>
          <cell r="DD79">
            <v>65</v>
          </cell>
          <cell r="DE79">
            <v>19</v>
          </cell>
          <cell r="DF79">
            <v>29</v>
          </cell>
          <cell r="DG79">
            <v>5</v>
          </cell>
          <cell r="DH79">
            <v>3</v>
          </cell>
          <cell r="DI79">
            <v>13</v>
          </cell>
        </row>
        <row r="80">
          <cell r="A80" t="str">
            <v>RS 326</v>
          </cell>
          <cell r="B80">
            <v>148</v>
          </cell>
          <cell r="C80" t="str">
            <v>S</v>
          </cell>
          <cell r="D80" t="str">
            <v>T</v>
          </cell>
          <cell r="E80" t="str">
            <v>Chowe - Matola</v>
          </cell>
          <cell r="F80" t="str">
            <v>M03</v>
          </cell>
          <cell r="G80">
            <v>17</v>
          </cell>
          <cell r="H80">
            <v>4.7</v>
          </cell>
          <cell r="I80" t="str">
            <v>R</v>
          </cell>
          <cell r="J80" t="str">
            <v>MANGOCHI</v>
          </cell>
          <cell r="K80">
            <v>7</v>
          </cell>
          <cell r="L80">
            <v>0</v>
          </cell>
          <cell r="W80">
            <v>81</v>
          </cell>
          <cell r="X80" t="str">
            <v>ST</v>
          </cell>
          <cell r="Y80">
            <v>150</v>
          </cell>
          <cell r="Z80" t="str">
            <v>SB</v>
          </cell>
          <cell r="AA80">
            <v>150</v>
          </cell>
          <cell r="AB80" t="str">
            <v>GR</v>
          </cell>
          <cell r="AC80">
            <v>6</v>
          </cell>
          <cell r="AD80" t="str">
            <v>VR</v>
          </cell>
          <cell r="AE80">
            <v>0</v>
          </cell>
          <cell r="AF80">
            <v>0</v>
          </cell>
          <cell r="AG80">
            <v>0</v>
          </cell>
          <cell r="AH80">
            <v>0</v>
          </cell>
          <cell r="AI80">
            <v>0</v>
          </cell>
          <cell r="AJ80">
            <v>0</v>
          </cell>
          <cell r="AK80">
            <v>0</v>
          </cell>
          <cell r="AL80">
            <v>0</v>
          </cell>
          <cell r="AM80">
            <v>1</v>
          </cell>
          <cell r="AN80" t="str">
            <v>never resealed</v>
          </cell>
          <cell r="BO80" t="str">
            <v>RS 326</v>
          </cell>
          <cell r="BP80">
            <v>4.7</v>
          </cell>
          <cell r="BQ80">
            <v>6</v>
          </cell>
          <cell r="BR80" t="str">
            <v>R</v>
          </cell>
          <cell r="BS80" t="str">
            <v>C</v>
          </cell>
          <cell r="BT80">
            <v>0</v>
          </cell>
          <cell r="BU80" t="str">
            <v>ST</v>
          </cell>
          <cell r="BV80" t="str">
            <v/>
          </cell>
          <cell r="BW80">
            <v>1</v>
          </cell>
          <cell r="BX80">
            <v>10</v>
          </cell>
          <cell r="BY80" t="str">
            <v xml:space="preserve"> </v>
          </cell>
          <cell r="BZ80">
            <v>1</v>
          </cell>
          <cell r="CA80">
            <v>6</v>
          </cell>
          <cell r="CB80">
            <v>1.508</v>
          </cell>
          <cell r="CC80">
            <v>8</v>
          </cell>
          <cell r="CD80">
            <v>90</v>
          </cell>
          <cell r="CE80">
            <v>75</v>
          </cell>
          <cell r="CF80">
            <v>60</v>
          </cell>
          <cell r="CG80">
            <v>30</v>
          </cell>
          <cell r="CH80">
            <v>15</v>
          </cell>
          <cell r="CI80">
            <v>5</v>
          </cell>
          <cell r="CJ80">
            <v>1.6666666666666666E-2</v>
          </cell>
          <cell r="CK80">
            <v>10</v>
          </cell>
          <cell r="CL80">
            <v>60</v>
          </cell>
          <cell r="CM80">
            <v>0.50321794871794867</v>
          </cell>
          <cell r="CN80">
            <v>0.50321794871794867</v>
          </cell>
          <cell r="CO80">
            <v>0</v>
          </cell>
          <cell r="CP80">
            <v>0</v>
          </cell>
          <cell r="CQ80">
            <v>8.503217948717948</v>
          </cell>
          <cell r="CR80">
            <v>20</v>
          </cell>
          <cell r="CS80">
            <v>1</v>
          </cell>
          <cell r="CT80">
            <v>0</v>
          </cell>
          <cell r="CU80">
            <v>0</v>
          </cell>
          <cell r="CV80">
            <v>17</v>
          </cell>
          <cell r="CW80">
            <v>17</v>
          </cell>
          <cell r="CX80" t="str">
            <v xml:space="preserve"> </v>
          </cell>
          <cell r="CY80">
            <v>2</v>
          </cell>
          <cell r="CZ80">
            <v>2</v>
          </cell>
          <cell r="DA80">
            <v>1.5</v>
          </cell>
          <cell r="DB80">
            <v>120</v>
          </cell>
          <cell r="DC80">
            <v>57</v>
          </cell>
          <cell r="DD80">
            <v>32</v>
          </cell>
          <cell r="DE80">
            <v>9</v>
          </cell>
          <cell r="DF80">
            <v>14</v>
          </cell>
          <cell r="DG80">
            <v>3</v>
          </cell>
          <cell r="DH80">
            <v>2</v>
          </cell>
          <cell r="DI80">
            <v>6</v>
          </cell>
        </row>
        <row r="81">
          <cell r="A81" t="str">
            <v>RS 107</v>
          </cell>
          <cell r="B81">
            <v>107</v>
          </cell>
          <cell r="C81" t="str">
            <v>S</v>
          </cell>
          <cell r="D81" t="str">
            <v>T</v>
          </cell>
          <cell r="E81" t="str">
            <v>Limbe - Gogomwa</v>
          </cell>
          <cell r="F81" t="str">
            <v>M04</v>
          </cell>
          <cell r="G81">
            <v>1</v>
          </cell>
          <cell r="H81">
            <v>5.6</v>
          </cell>
          <cell r="I81" t="str">
            <v>R</v>
          </cell>
          <cell r="J81" t="str">
            <v>BLANTYRE</v>
          </cell>
          <cell r="K81">
            <v>9</v>
          </cell>
          <cell r="L81" t="str">
            <v>Changed designation from M2 to M4</v>
          </cell>
          <cell r="W81">
            <v>58</v>
          </cell>
          <cell r="X81" t="str">
            <v>ST</v>
          </cell>
          <cell r="Y81">
            <v>400</v>
          </cell>
          <cell r="Z81" t="str">
            <v>SB</v>
          </cell>
          <cell r="AA81">
            <v>125</v>
          </cell>
          <cell r="AB81" t="str">
            <v>GR</v>
          </cell>
          <cell r="AC81">
            <v>19</v>
          </cell>
          <cell r="AD81" t="str">
            <v>VR</v>
          </cell>
          <cell r="AE81">
            <v>0</v>
          </cell>
          <cell r="AF81">
            <v>0</v>
          </cell>
          <cell r="AG81">
            <v>0</v>
          </cell>
          <cell r="AH81">
            <v>0</v>
          </cell>
          <cell r="AI81">
            <v>0</v>
          </cell>
          <cell r="AJ81">
            <v>0</v>
          </cell>
          <cell r="AK81">
            <v>0</v>
          </cell>
          <cell r="AL81">
            <v>0</v>
          </cell>
          <cell r="AM81">
            <v>1</v>
          </cell>
          <cell r="AN81" t="str">
            <v>bitumen removed 4km</v>
          </cell>
          <cell r="BO81" t="str">
            <v>RS 107</v>
          </cell>
          <cell r="BP81">
            <v>5.6</v>
          </cell>
          <cell r="BQ81">
            <v>6</v>
          </cell>
          <cell r="BR81" t="str">
            <v>R</v>
          </cell>
          <cell r="BS81" t="str">
            <v>C</v>
          </cell>
          <cell r="BT81">
            <v>70</v>
          </cell>
          <cell r="BU81" t="str">
            <v>ST</v>
          </cell>
          <cell r="BV81" t="str">
            <v/>
          </cell>
          <cell r="BW81">
            <v>1</v>
          </cell>
          <cell r="BX81">
            <v>10</v>
          </cell>
          <cell r="BY81" t="str">
            <v xml:space="preserve"> </v>
          </cell>
          <cell r="BZ81">
            <v>1</v>
          </cell>
          <cell r="CA81">
            <v>19</v>
          </cell>
          <cell r="CB81">
            <v>1.258</v>
          </cell>
          <cell r="CC81">
            <v>7.976293094129149</v>
          </cell>
          <cell r="CD81">
            <v>95</v>
          </cell>
          <cell r="CE81">
            <v>80</v>
          </cell>
          <cell r="CF81">
            <v>65</v>
          </cell>
          <cell r="CG81">
            <v>30</v>
          </cell>
          <cell r="CH81">
            <v>15</v>
          </cell>
          <cell r="CI81">
            <v>6</v>
          </cell>
          <cell r="CJ81">
            <v>2.0000000000000004E-2</v>
          </cell>
          <cell r="CK81">
            <v>10</v>
          </cell>
          <cell r="CL81">
            <v>65</v>
          </cell>
          <cell r="CM81">
            <v>0.53755384615384616</v>
          </cell>
          <cell r="CN81">
            <v>0.53755384615384616</v>
          </cell>
          <cell r="CO81">
            <v>0</v>
          </cell>
          <cell r="CP81">
            <v>0</v>
          </cell>
          <cell r="CQ81">
            <v>8.5138469402829955</v>
          </cell>
          <cell r="CR81">
            <v>20</v>
          </cell>
          <cell r="CS81">
            <v>1</v>
          </cell>
          <cell r="CT81">
            <v>0</v>
          </cell>
          <cell r="CU81">
            <v>0</v>
          </cell>
          <cell r="CV81">
            <v>40</v>
          </cell>
          <cell r="CW81">
            <v>40</v>
          </cell>
          <cell r="CX81" t="str">
            <v xml:space="preserve"> </v>
          </cell>
          <cell r="CY81">
            <v>2</v>
          </cell>
          <cell r="CZ81">
            <v>2</v>
          </cell>
          <cell r="DA81">
            <v>1.5</v>
          </cell>
          <cell r="DB81">
            <v>900</v>
          </cell>
          <cell r="DC81">
            <v>423</v>
          </cell>
          <cell r="DD81">
            <v>234</v>
          </cell>
          <cell r="DE81">
            <v>68</v>
          </cell>
          <cell r="DF81">
            <v>104</v>
          </cell>
          <cell r="DG81">
            <v>18</v>
          </cell>
          <cell r="DH81">
            <v>9</v>
          </cell>
          <cell r="DI81">
            <v>45</v>
          </cell>
        </row>
        <row r="82">
          <cell r="A82" t="str">
            <v>RS 331</v>
          </cell>
          <cell r="B82">
            <v>153</v>
          </cell>
          <cell r="C82" t="str">
            <v>S</v>
          </cell>
          <cell r="D82" t="str">
            <v>T</v>
          </cell>
          <cell r="E82" t="str">
            <v>Gogomwa - Mikolongwe</v>
          </cell>
          <cell r="F82" t="str">
            <v>M04</v>
          </cell>
          <cell r="G82">
            <v>2</v>
          </cell>
          <cell r="H82">
            <v>11.9</v>
          </cell>
          <cell r="I82" t="str">
            <v>H</v>
          </cell>
          <cell r="J82" t="str">
            <v>CHIRADZULU</v>
          </cell>
          <cell r="K82">
            <v>9</v>
          </cell>
          <cell r="L82">
            <v>0</v>
          </cell>
          <cell r="W82">
            <v>58</v>
          </cell>
          <cell r="X82" t="str">
            <v>ST</v>
          </cell>
          <cell r="Y82">
            <v>400</v>
          </cell>
          <cell r="Z82" t="str">
            <v>SB</v>
          </cell>
          <cell r="AA82">
            <v>125</v>
          </cell>
          <cell r="AB82" t="str">
            <v>GR</v>
          </cell>
          <cell r="AC82">
            <v>19</v>
          </cell>
          <cell r="AD82" t="str">
            <v>VR</v>
          </cell>
          <cell r="AE82">
            <v>0</v>
          </cell>
          <cell r="AF82">
            <v>0</v>
          </cell>
          <cell r="AG82">
            <v>0</v>
          </cell>
          <cell r="AH82">
            <v>0</v>
          </cell>
          <cell r="AI82">
            <v>0</v>
          </cell>
          <cell r="AJ82">
            <v>0</v>
          </cell>
          <cell r="AK82">
            <v>0</v>
          </cell>
          <cell r="AL82">
            <v>0</v>
          </cell>
          <cell r="AM82">
            <v>1</v>
          </cell>
          <cell r="AN82" t="str">
            <v>never resealed</v>
          </cell>
          <cell r="BO82" t="str">
            <v>RS 331</v>
          </cell>
          <cell r="BP82">
            <v>11.9</v>
          </cell>
          <cell r="BQ82" t="str">
            <v>n.a.</v>
          </cell>
          <cell r="BR82" t="str">
            <v>H</v>
          </cell>
          <cell r="BS82">
            <v>0</v>
          </cell>
          <cell r="BT82">
            <v>100</v>
          </cell>
          <cell r="BU82" t="str">
            <v>ST</v>
          </cell>
          <cell r="BV82" t="str">
            <v/>
          </cell>
          <cell r="BW82">
            <v>1</v>
          </cell>
          <cell r="BX82">
            <v>10</v>
          </cell>
          <cell r="BY82" t="str">
            <v xml:space="preserve"> </v>
          </cell>
          <cell r="BZ82">
            <v>1</v>
          </cell>
          <cell r="CA82">
            <v>0</v>
          </cell>
          <cell r="CB82">
            <v>0</v>
          </cell>
          <cell r="CC82" t="str">
            <v>bitumen surface removed</v>
          </cell>
          <cell r="CD82">
            <v>0</v>
          </cell>
          <cell r="CE82">
            <v>0</v>
          </cell>
          <cell r="CF82">
            <v>0</v>
          </cell>
          <cell r="CG82">
            <v>0</v>
          </cell>
          <cell r="CH82">
            <v>0</v>
          </cell>
          <cell r="CI82">
            <v>0</v>
          </cell>
          <cell r="CJ82">
            <v>0</v>
          </cell>
          <cell r="CK82">
            <v>0</v>
          </cell>
          <cell r="CL82">
            <v>0</v>
          </cell>
          <cell r="CM82">
            <v>0</v>
          </cell>
          <cell r="CN82">
            <v>0</v>
          </cell>
          <cell r="CO82">
            <v>0</v>
          </cell>
          <cell r="CP82">
            <v>0</v>
          </cell>
          <cell r="CQ82">
            <v>0</v>
          </cell>
          <cell r="CR82">
            <v>0</v>
          </cell>
          <cell r="CS82">
            <v>0</v>
          </cell>
          <cell r="CT82">
            <v>0</v>
          </cell>
          <cell r="CU82">
            <v>0</v>
          </cell>
          <cell r="CV82">
            <v>0</v>
          </cell>
          <cell r="CW82">
            <v>0</v>
          </cell>
          <cell r="CX82">
            <v>0</v>
          </cell>
          <cell r="CY82" t="str">
            <v>n.a.</v>
          </cell>
          <cell r="CZ82" t="str">
            <v>n.a.</v>
          </cell>
          <cell r="DA82">
            <v>1.5</v>
          </cell>
          <cell r="DB82">
            <v>880</v>
          </cell>
          <cell r="DC82">
            <v>414</v>
          </cell>
          <cell r="DD82">
            <v>229</v>
          </cell>
          <cell r="DE82">
            <v>66</v>
          </cell>
          <cell r="DF82">
            <v>102</v>
          </cell>
          <cell r="DG82">
            <v>18</v>
          </cell>
          <cell r="DH82">
            <v>9</v>
          </cell>
          <cell r="DI82">
            <v>44</v>
          </cell>
        </row>
        <row r="83">
          <cell r="A83" t="str">
            <v>RS 005</v>
          </cell>
          <cell r="B83" t="str">
            <v>5</v>
          </cell>
          <cell r="C83" t="str">
            <v>N</v>
          </cell>
          <cell r="D83" t="str">
            <v>T</v>
          </cell>
          <cell r="E83" t="str">
            <v>Mzuzu - Nkhata Bay t/off (Kalwe)</v>
          </cell>
          <cell r="F83" t="str">
            <v>M05</v>
          </cell>
          <cell r="G83">
            <v>1</v>
          </cell>
          <cell r="H83">
            <v>45</v>
          </cell>
          <cell r="I83" t="str">
            <v>F</v>
          </cell>
          <cell r="J83" t="str">
            <v>MZIMBA &amp; NKHAT BAY</v>
          </cell>
          <cell r="K83">
            <v>3</v>
          </cell>
          <cell r="L83">
            <v>0</v>
          </cell>
          <cell r="W83">
            <v>75</v>
          </cell>
          <cell r="X83" t="str">
            <v>ST</v>
          </cell>
          <cell r="Y83">
            <v>150</v>
          </cell>
          <cell r="Z83" t="str">
            <v>SG</v>
          </cell>
          <cell r="AA83">
            <v>100</v>
          </cell>
          <cell r="AB83" t="str">
            <v>GR</v>
          </cell>
          <cell r="AC83">
            <v>7</v>
          </cell>
          <cell r="AD83" t="str">
            <v>VR</v>
          </cell>
          <cell r="AE83">
            <v>0</v>
          </cell>
          <cell r="AF83">
            <v>0</v>
          </cell>
          <cell r="AG83">
            <v>0</v>
          </cell>
          <cell r="AH83">
            <v>0</v>
          </cell>
          <cell r="AI83">
            <v>0</v>
          </cell>
          <cell r="AJ83">
            <v>0</v>
          </cell>
          <cell r="AK83">
            <v>0</v>
          </cell>
          <cell r="AL83">
            <v>0</v>
          </cell>
          <cell r="AM83">
            <v>1</v>
          </cell>
          <cell r="AN83" t="str">
            <v>never resealed</v>
          </cell>
          <cell r="BO83" t="str">
            <v>RS 005</v>
          </cell>
          <cell r="BP83">
            <v>45</v>
          </cell>
          <cell r="BQ83">
            <v>6</v>
          </cell>
          <cell r="BR83" t="str">
            <v>F</v>
          </cell>
          <cell r="BS83" t="str">
            <v>C</v>
          </cell>
          <cell r="BT83">
            <v>0</v>
          </cell>
          <cell r="BU83" t="str">
            <v>ST</v>
          </cell>
          <cell r="BV83" t="str">
            <v/>
          </cell>
          <cell r="BW83">
            <v>1</v>
          </cell>
          <cell r="BX83">
            <v>10</v>
          </cell>
          <cell r="BY83" t="str">
            <v xml:space="preserve"> </v>
          </cell>
          <cell r="BZ83">
            <v>2</v>
          </cell>
          <cell r="CA83">
            <v>7</v>
          </cell>
          <cell r="CB83">
            <v>1.36</v>
          </cell>
          <cell r="CC83">
            <v>6.6040586284683052</v>
          </cell>
          <cell r="CD83">
            <v>36</v>
          </cell>
          <cell r="CE83">
            <v>23</v>
          </cell>
          <cell r="CF83">
            <v>8</v>
          </cell>
          <cell r="CG83">
            <v>28</v>
          </cell>
          <cell r="CH83">
            <v>15</v>
          </cell>
          <cell r="CI83">
            <v>8.6999999999999993</v>
          </cell>
          <cell r="CJ83">
            <v>2.9000000000000001E-2</v>
          </cell>
          <cell r="CK83">
            <v>8.0289999999999999</v>
          </cell>
          <cell r="CL83">
            <v>8</v>
          </cell>
          <cell r="CM83">
            <v>0.14416615384615386</v>
          </cell>
          <cell r="CN83">
            <v>0.14416615384615386</v>
          </cell>
          <cell r="CO83">
            <v>0</v>
          </cell>
          <cell r="CP83">
            <v>0</v>
          </cell>
          <cell r="CQ83">
            <v>6.748224782314459</v>
          </cell>
          <cell r="CR83">
            <v>0</v>
          </cell>
          <cell r="CS83">
            <v>1</v>
          </cell>
          <cell r="CT83">
            <v>0</v>
          </cell>
          <cell r="CU83">
            <v>0</v>
          </cell>
          <cell r="CV83">
            <v>23</v>
          </cell>
          <cell r="CW83">
            <v>23</v>
          </cell>
          <cell r="CX83" t="str">
            <v xml:space="preserve"> </v>
          </cell>
          <cell r="CY83">
            <v>2</v>
          </cell>
          <cell r="CZ83">
            <v>2</v>
          </cell>
          <cell r="DA83">
            <v>2</v>
          </cell>
          <cell r="DB83">
            <v>400</v>
          </cell>
          <cell r="DC83">
            <v>188</v>
          </cell>
          <cell r="DD83">
            <v>104</v>
          </cell>
          <cell r="DE83">
            <v>30</v>
          </cell>
          <cell r="DF83">
            <v>46</v>
          </cell>
          <cell r="DG83">
            <v>8</v>
          </cell>
          <cell r="DH83">
            <v>4</v>
          </cell>
          <cell r="DI83">
            <v>20</v>
          </cell>
        </row>
        <row r="84">
          <cell r="A84" t="str">
            <v>RS 007</v>
          </cell>
          <cell r="B84" t="str">
            <v>7</v>
          </cell>
          <cell r="C84" t="str">
            <v>N</v>
          </cell>
          <cell r="D84" t="str">
            <v>T</v>
          </cell>
          <cell r="E84" t="str">
            <v>Nkhata Bay t/off (Kalwe) - Dwambazi River</v>
          </cell>
          <cell r="F84" t="str">
            <v>M05</v>
          </cell>
          <cell r="G84">
            <v>2</v>
          </cell>
          <cell r="H84">
            <v>82</v>
          </cell>
          <cell r="I84" t="str">
            <v>R</v>
          </cell>
          <cell r="J84" t="str">
            <v>NKHATA BAY</v>
          </cell>
          <cell r="K84" t="str">
            <v>3,4</v>
          </cell>
          <cell r="L84">
            <v>0</v>
          </cell>
          <cell r="W84">
            <v>94</v>
          </cell>
          <cell r="X84" t="str">
            <v>DS</v>
          </cell>
          <cell r="Y84">
            <v>150</v>
          </cell>
          <cell r="Z84" t="str">
            <v>SB</v>
          </cell>
          <cell r="AA84">
            <v>225</v>
          </cell>
          <cell r="AB84" t="str">
            <v>GR</v>
          </cell>
          <cell r="AC84">
            <v>22</v>
          </cell>
          <cell r="AD84" t="str">
            <v>VR</v>
          </cell>
          <cell r="AE84">
            <v>0</v>
          </cell>
          <cell r="AF84">
            <v>0</v>
          </cell>
          <cell r="AG84">
            <v>0</v>
          </cell>
          <cell r="AH84">
            <v>0</v>
          </cell>
          <cell r="AI84">
            <v>0</v>
          </cell>
          <cell r="AJ84">
            <v>0</v>
          </cell>
          <cell r="AK84">
            <v>0</v>
          </cell>
          <cell r="AL84">
            <v>0</v>
          </cell>
          <cell r="AM84">
            <v>1</v>
          </cell>
          <cell r="AN84" t="str">
            <v>never resealed</v>
          </cell>
          <cell r="BO84" t="str">
            <v>RS 007</v>
          </cell>
          <cell r="BP84">
            <v>82</v>
          </cell>
          <cell r="BQ84">
            <v>6</v>
          </cell>
          <cell r="BR84" t="str">
            <v>R</v>
          </cell>
          <cell r="BS84" t="str">
            <v>C</v>
          </cell>
          <cell r="BT84">
            <v>0</v>
          </cell>
          <cell r="BU84" t="str">
            <v>DS</v>
          </cell>
          <cell r="BV84" t="str">
            <v/>
          </cell>
          <cell r="BW84">
            <v>1</v>
          </cell>
          <cell r="BX84">
            <v>15</v>
          </cell>
          <cell r="BY84" t="str">
            <v xml:space="preserve"> </v>
          </cell>
          <cell r="BZ84">
            <v>1</v>
          </cell>
          <cell r="CA84">
            <v>22</v>
          </cell>
          <cell r="CB84">
            <v>2.427</v>
          </cell>
          <cell r="CC84">
            <v>3.7143049448882604</v>
          </cell>
          <cell r="CD84">
            <v>0</v>
          </cell>
          <cell r="CE84">
            <v>0</v>
          </cell>
          <cell r="CF84">
            <v>0</v>
          </cell>
          <cell r="CG84">
            <v>0</v>
          </cell>
          <cell r="CH84">
            <v>0</v>
          </cell>
          <cell r="CI84">
            <v>1.9</v>
          </cell>
          <cell r="CJ84">
            <v>6.3333333333333332E-3</v>
          </cell>
          <cell r="CK84">
            <v>6.3333333333333332E-3</v>
          </cell>
          <cell r="CL84">
            <v>0</v>
          </cell>
          <cell r="CM84">
            <v>2.4553846153846158E-3</v>
          </cell>
          <cell r="CN84">
            <v>2.4553846153846158E-3</v>
          </cell>
          <cell r="CO84">
            <v>0</v>
          </cell>
          <cell r="CP84">
            <v>0</v>
          </cell>
          <cell r="CQ84">
            <v>3.7167603295036451</v>
          </cell>
          <cell r="CR84">
            <v>0</v>
          </cell>
          <cell r="CS84">
            <v>1</v>
          </cell>
          <cell r="CT84">
            <v>0</v>
          </cell>
          <cell r="CU84">
            <v>0</v>
          </cell>
          <cell r="CV84">
            <v>4</v>
          </cell>
          <cell r="CW84">
            <v>4</v>
          </cell>
          <cell r="CX84" t="str">
            <v xml:space="preserve"> </v>
          </cell>
          <cell r="CY84">
            <v>1.8</v>
          </cell>
          <cell r="CZ84">
            <v>1.1000000000000001</v>
          </cell>
          <cell r="DA84">
            <v>1.1000000000000001</v>
          </cell>
          <cell r="DB84">
            <v>300</v>
          </cell>
          <cell r="DC84">
            <v>141</v>
          </cell>
          <cell r="DD84">
            <v>78</v>
          </cell>
          <cell r="DE84">
            <v>23</v>
          </cell>
          <cell r="DF84">
            <v>35</v>
          </cell>
          <cell r="DG84">
            <v>6</v>
          </cell>
          <cell r="DH84">
            <v>3</v>
          </cell>
          <cell r="DI84">
            <v>15</v>
          </cell>
        </row>
        <row r="85">
          <cell r="A85" t="str">
            <v>RS 047</v>
          </cell>
          <cell r="B85">
            <v>47</v>
          </cell>
          <cell r="C85" t="str">
            <v>C</v>
          </cell>
          <cell r="D85" t="str">
            <v>T</v>
          </cell>
          <cell r="E85" t="str">
            <v>Dwambazi River - Lawrence Kachulu</v>
          </cell>
          <cell r="F85" t="str">
            <v>M05</v>
          </cell>
          <cell r="G85">
            <v>3</v>
          </cell>
          <cell r="H85">
            <v>16.5</v>
          </cell>
          <cell r="I85" t="str">
            <v>F</v>
          </cell>
          <cell r="J85" t="str">
            <v>NKHATA BAY</v>
          </cell>
          <cell r="K85">
            <v>4</v>
          </cell>
          <cell r="L85">
            <v>0</v>
          </cell>
          <cell r="W85">
            <v>94</v>
          </cell>
          <cell r="X85" t="str">
            <v>DS</v>
          </cell>
          <cell r="Y85">
            <v>150</v>
          </cell>
          <cell r="Z85" t="str">
            <v>SB</v>
          </cell>
          <cell r="AA85">
            <v>225</v>
          </cell>
          <cell r="AB85" t="str">
            <v>GR</v>
          </cell>
          <cell r="AC85">
            <v>22</v>
          </cell>
          <cell r="AD85" t="str">
            <v>VR</v>
          </cell>
          <cell r="AE85">
            <v>0</v>
          </cell>
          <cell r="AF85">
            <v>0</v>
          </cell>
          <cell r="AG85">
            <v>0</v>
          </cell>
          <cell r="AH85">
            <v>0</v>
          </cell>
          <cell r="AI85">
            <v>0</v>
          </cell>
          <cell r="AJ85">
            <v>0</v>
          </cell>
          <cell r="AK85">
            <v>0</v>
          </cell>
          <cell r="AL85">
            <v>0</v>
          </cell>
          <cell r="AM85">
            <v>1</v>
          </cell>
          <cell r="AN85" t="str">
            <v>never resealed</v>
          </cell>
          <cell r="BO85" t="str">
            <v>RS 047</v>
          </cell>
          <cell r="BP85">
            <v>16.5</v>
          </cell>
          <cell r="BQ85">
            <v>6</v>
          </cell>
          <cell r="BR85" t="str">
            <v>F</v>
          </cell>
          <cell r="BS85" t="str">
            <v>C</v>
          </cell>
          <cell r="BT85">
            <v>0</v>
          </cell>
          <cell r="BU85" t="str">
            <v>DS</v>
          </cell>
          <cell r="BV85" t="str">
            <v/>
          </cell>
          <cell r="BW85">
            <v>1</v>
          </cell>
          <cell r="BX85">
            <v>15</v>
          </cell>
          <cell r="BY85" t="str">
            <v xml:space="preserve"> </v>
          </cell>
          <cell r="BZ85">
            <v>1</v>
          </cell>
          <cell r="CA85">
            <v>22</v>
          </cell>
          <cell r="CB85">
            <v>2.427</v>
          </cell>
          <cell r="CC85">
            <v>3.5804019550342137</v>
          </cell>
          <cell r="CD85">
            <v>0</v>
          </cell>
          <cell r="CE85">
            <v>0</v>
          </cell>
          <cell r="CF85">
            <v>0</v>
          </cell>
          <cell r="CG85">
            <v>0</v>
          </cell>
          <cell r="CH85">
            <v>0</v>
          </cell>
          <cell r="CI85">
            <v>0</v>
          </cell>
          <cell r="CJ85">
            <v>0</v>
          </cell>
          <cell r="CK85">
            <v>0</v>
          </cell>
          <cell r="CL85">
            <v>0</v>
          </cell>
          <cell r="CM85">
            <v>0</v>
          </cell>
          <cell r="CN85">
            <v>0</v>
          </cell>
          <cell r="CO85">
            <v>0</v>
          </cell>
          <cell r="CP85">
            <v>0</v>
          </cell>
          <cell r="CQ85">
            <v>3.5804019550342137</v>
          </cell>
          <cell r="CR85">
            <v>0</v>
          </cell>
          <cell r="CS85">
            <v>1</v>
          </cell>
          <cell r="CT85">
            <v>0</v>
          </cell>
          <cell r="CU85">
            <v>0</v>
          </cell>
          <cell r="CV85">
            <v>4</v>
          </cell>
          <cell r="CW85">
            <v>4</v>
          </cell>
          <cell r="CX85" t="str">
            <v xml:space="preserve"> </v>
          </cell>
          <cell r="CY85">
            <v>1</v>
          </cell>
          <cell r="CZ85">
            <v>1</v>
          </cell>
          <cell r="DA85">
            <v>1</v>
          </cell>
          <cell r="DB85">
            <v>300</v>
          </cell>
          <cell r="DC85">
            <v>141</v>
          </cell>
          <cell r="DD85">
            <v>78</v>
          </cell>
          <cell r="DE85">
            <v>23</v>
          </cell>
          <cell r="DF85">
            <v>35</v>
          </cell>
          <cell r="DG85">
            <v>6</v>
          </cell>
          <cell r="DH85">
            <v>3</v>
          </cell>
          <cell r="DI85">
            <v>15</v>
          </cell>
        </row>
        <row r="86">
          <cell r="A86" t="str">
            <v>RS 052</v>
          </cell>
          <cell r="B86">
            <v>52</v>
          </cell>
          <cell r="C86" t="str">
            <v>C</v>
          </cell>
          <cell r="D86" t="str">
            <v>T</v>
          </cell>
          <cell r="E86" t="str">
            <v>Lawrence Kachulu - Chamulala</v>
          </cell>
          <cell r="F86" t="str">
            <v>M05</v>
          </cell>
          <cell r="G86">
            <v>4</v>
          </cell>
          <cell r="H86">
            <v>12.7</v>
          </cell>
          <cell r="I86" t="str">
            <v>F</v>
          </cell>
          <cell r="J86" t="str">
            <v>NKHOTA KOTA</v>
          </cell>
          <cell r="K86">
            <v>4</v>
          </cell>
          <cell r="L86">
            <v>0</v>
          </cell>
          <cell r="W86">
            <v>94</v>
          </cell>
          <cell r="X86" t="str">
            <v>DS</v>
          </cell>
          <cell r="Y86">
            <v>150</v>
          </cell>
          <cell r="Z86" t="str">
            <v>SB</v>
          </cell>
          <cell r="AA86">
            <v>225</v>
          </cell>
          <cell r="AB86" t="str">
            <v>GR</v>
          </cell>
          <cell r="AC86">
            <v>22</v>
          </cell>
          <cell r="AD86" t="str">
            <v>VR</v>
          </cell>
          <cell r="AE86">
            <v>0</v>
          </cell>
          <cell r="AF86">
            <v>0</v>
          </cell>
          <cell r="AG86">
            <v>0</v>
          </cell>
          <cell r="AH86">
            <v>0</v>
          </cell>
          <cell r="AI86">
            <v>0</v>
          </cell>
          <cell r="AJ86">
            <v>0</v>
          </cell>
          <cell r="AK86">
            <v>0</v>
          </cell>
          <cell r="AL86">
            <v>0</v>
          </cell>
          <cell r="AM86">
            <v>1</v>
          </cell>
          <cell r="AN86" t="str">
            <v>never resealed</v>
          </cell>
          <cell r="BO86" t="str">
            <v>RS 052</v>
          </cell>
          <cell r="BP86">
            <v>12.7</v>
          </cell>
          <cell r="BQ86">
            <v>6</v>
          </cell>
          <cell r="BR86" t="str">
            <v>F</v>
          </cell>
          <cell r="BS86" t="str">
            <v>C</v>
          </cell>
          <cell r="BT86">
            <v>0</v>
          </cell>
          <cell r="BU86" t="str">
            <v>DS</v>
          </cell>
          <cell r="BV86" t="str">
            <v/>
          </cell>
          <cell r="BW86">
            <v>1</v>
          </cell>
          <cell r="BX86">
            <v>15</v>
          </cell>
          <cell r="BY86" t="str">
            <v xml:space="preserve"> </v>
          </cell>
          <cell r="BZ86">
            <v>1</v>
          </cell>
          <cell r="CA86">
            <v>22</v>
          </cell>
          <cell r="CB86">
            <v>2.427</v>
          </cell>
          <cell r="CC86">
            <v>5.75</v>
          </cell>
          <cell r="CD86">
            <v>0</v>
          </cell>
          <cell r="CE86">
            <v>0</v>
          </cell>
          <cell r="CF86">
            <v>0</v>
          </cell>
          <cell r="CG86">
            <v>0</v>
          </cell>
          <cell r="CH86">
            <v>0</v>
          </cell>
          <cell r="CI86">
            <v>0.12</v>
          </cell>
          <cell r="CJ86">
            <v>3.9999999999999996E-4</v>
          </cell>
          <cell r="CK86">
            <v>3.9999999999999996E-4</v>
          </cell>
          <cell r="CL86">
            <v>0</v>
          </cell>
          <cell r="CM86">
            <v>1.5507692307692309E-4</v>
          </cell>
          <cell r="CN86">
            <v>1.5507692307692309E-4</v>
          </cell>
          <cell r="CO86">
            <v>0</v>
          </cell>
          <cell r="CP86">
            <v>0</v>
          </cell>
          <cell r="CQ86">
            <v>5.7501550769230771</v>
          </cell>
          <cell r="CR86">
            <v>0</v>
          </cell>
          <cell r="CS86">
            <v>1</v>
          </cell>
          <cell r="CT86">
            <v>0</v>
          </cell>
          <cell r="CU86">
            <v>0</v>
          </cell>
          <cell r="CV86">
            <v>4</v>
          </cell>
          <cell r="CW86">
            <v>4</v>
          </cell>
          <cell r="CX86" t="str">
            <v xml:space="preserve"> </v>
          </cell>
          <cell r="CY86">
            <v>1</v>
          </cell>
          <cell r="CZ86">
            <v>1</v>
          </cell>
          <cell r="DA86">
            <v>1</v>
          </cell>
          <cell r="DB86">
            <v>300</v>
          </cell>
          <cell r="DC86">
            <v>141</v>
          </cell>
          <cell r="DD86">
            <v>78</v>
          </cell>
          <cell r="DE86">
            <v>23</v>
          </cell>
          <cell r="DF86">
            <v>35</v>
          </cell>
          <cell r="DG86">
            <v>6</v>
          </cell>
          <cell r="DH86">
            <v>3</v>
          </cell>
          <cell r="DI86">
            <v>15</v>
          </cell>
        </row>
        <row r="87">
          <cell r="A87" t="str">
            <v>RS 048</v>
          </cell>
          <cell r="B87">
            <v>48</v>
          </cell>
          <cell r="C87" t="str">
            <v>C</v>
          </cell>
          <cell r="D87" t="str">
            <v>T</v>
          </cell>
          <cell r="E87" t="str">
            <v>Chamulala - Dwangwa River</v>
          </cell>
          <cell r="F87" t="str">
            <v>M05</v>
          </cell>
          <cell r="G87">
            <v>5</v>
          </cell>
          <cell r="H87">
            <v>10.199999999999999</v>
          </cell>
          <cell r="I87" t="str">
            <v>F</v>
          </cell>
          <cell r="J87" t="str">
            <v>NKHOTA KOTA</v>
          </cell>
          <cell r="K87">
            <v>4</v>
          </cell>
          <cell r="L87">
            <v>0</v>
          </cell>
          <cell r="W87">
            <v>94</v>
          </cell>
          <cell r="X87" t="str">
            <v>DS</v>
          </cell>
          <cell r="Y87">
            <v>150</v>
          </cell>
          <cell r="Z87" t="str">
            <v>SB</v>
          </cell>
          <cell r="AA87">
            <v>225</v>
          </cell>
          <cell r="AB87" t="str">
            <v>GR</v>
          </cell>
          <cell r="AC87">
            <v>22</v>
          </cell>
          <cell r="AD87" t="str">
            <v>VR</v>
          </cell>
          <cell r="AE87">
            <v>0</v>
          </cell>
          <cell r="AF87">
            <v>0</v>
          </cell>
          <cell r="AG87">
            <v>0</v>
          </cell>
          <cell r="AH87">
            <v>0</v>
          </cell>
          <cell r="AI87">
            <v>0</v>
          </cell>
          <cell r="AJ87">
            <v>0</v>
          </cell>
          <cell r="AK87">
            <v>0</v>
          </cell>
          <cell r="AL87">
            <v>0</v>
          </cell>
          <cell r="AM87">
            <v>1</v>
          </cell>
          <cell r="AN87" t="str">
            <v>never resealed</v>
          </cell>
          <cell r="BO87" t="str">
            <v>RS 048</v>
          </cell>
          <cell r="BP87">
            <v>10.199999999999999</v>
          </cell>
          <cell r="BQ87">
            <v>6.7</v>
          </cell>
          <cell r="BR87" t="str">
            <v>F</v>
          </cell>
          <cell r="BS87" t="str">
            <v>S</v>
          </cell>
          <cell r="BT87">
            <v>0</v>
          </cell>
          <cell r="BU87" t="str">
            <v>DS</v>
          </cell>
          <cell r="BV87" t="str">
            <v/>
          </cell>
          <cell r="BW87">
            <v>1</v>
          </cell>
          <cell r="BX87">
            <v>15</v>
          </cell>
          <cell r="BY87" t="str">
            <v xml:space="preserve"> </v>
          </cell>
          <cell r="BZ87">
            <v>1</v>
          </cell>
          <cell r="CA87">
            <v>22</v>
          </cell>
          <cell r="CB87">
            <v>2.427</v>
          </cell>
          <cell r="CC87">
            <v>5</v>
          </cell>
          <cell r="CD87">
            <v>0</v>
          </cell>
          <cell r="CE87">
            <v>0</v>
          </cell>
          <cell r="CF87">
            <v>0</v>
          </cell>
          <cell r="CG87">
            <v>0</v>
          </cell>
          <cell r="CH87">
            <v>0</v>
          </cell>
          <cell r="CI87">
            <v>0.1</v>
          </cell>
          <cell r="CJ87">
            <v>2.9850746268656722E-4</v>
          </cell>
          <cell r="CK87">
            <v>2.9850746268656722E-4</v>
          </cell>
          <cell r="CL87">
            <v>0</v>
          </cell>
          <cell r="CM87">
            <v>1.1572904707233067E-4</v>
          </cell>
          <cell r="CN87">
            <v>1.1572904707233067E-4</v>
          </cell>
          <cell r="CO87">
            <v>0</v>
          </cell>
          <cell r="CP87">
            <v>0</v>
          </cell>
          <cell r="CQ87">
            <v>5.0001157290470726</v>
          </cell>
          <cell r="CR87">
            <v>0</v>
          </cell>
          <cell r="CS87">
            <v>1</v>
          </cell>
          <cell r="CT87">
            <v>0</v>
          </cell>
          <cell r="CU87">
            <v>0</v>
          </cell>
          <cell r="CV87">
            <v>4</v>
          </cell>
          <cell r="CW87">
            <v>4</v>
          </cell>
          <cell r="CX87" t="str">
            <v xml:space="preserve"> </v>
          </cell>
          <cell r="CY87">
            <v>1.5</v>
          </cell>
          <cell r="CZ87">
            <v>1</v>
          </cell>
          <cell r="DA87">
            <v>1</v>
          </cell>
          <cell r="DB87">
            <v>300</v>
          </cell>
          <cell r="DC87">
            <v>141</v>
          </cell>
          <cell r="DD87">
            <v>78</v>
          </cell>
          <cell r="DE87">
            <v>23</v>
          </cell>
          <cell r="DF87">
            <v>35</v>
          </cell>
          <cell r="DG87">
            <v>6</v>
          </cell>
          <cell r="DH87">
            <v>3</v>
          </cell>
          <cell r="DI87">
            <v>15</v>
          </cell>
        </row>
        <row r="88">
          <cell r="A88" t="str">
            <v>RS 062</v>
          </cell>
          <cell r="B88">
            <v>62</v>
          </cell>
          <cell r="C88" t="str">
            <v>C</v>
          </cell>
          <cell r="D88" t="str">
            <v>T</v>
          </cell>
          <cell r="E88" t="str">
            <v>Dwangwa River- Musejere River</v>
          </cell>
          <cell r="F88" t="str">
            <v>M05</v>
          </cell>
          <cell r="G88">
            <v>6</v>
          </cell>
          <cell r="H88">
            <v>28.1</v>
          </cell>
          <cell r="I88" t="str">
            <v>F</v>
          </cell>
          <cell r="J88" t="str">
            <v>NKHOTA KOTA</v>
          </cell>
          <cell r="K88">
            <v>4</v>
          </cell>
          <cell r="L88">
            <v>0</v>
          </cell>
          <cell r="W88">
            <v>81</v>
          </cell>
          <cell r="X88" t="str">
            <v>ST</v>
          </cell>
          <cell r="Y88">
            <v>150</v>
          </cell>
          <cell r="Z88" t="str">
            <v>SB</v>
          </cell>
          <cell r="AA88">
            <v>225</v>
          </cell>
          <cell r="AB88" t="str">
            <v>GR</v>
          </cell>
          <cell r="AC88">
            <v>22</v>
          </cell>
          <cell r="AD88" t="str">
            <v>VR</v>
          </cell>
          <cell r="AE88">
            <v>93</v>
          </cell>
          <cell r="AF88" t="str">
            <v>SR</v>
          </cell>
          <cell r="AG88" t="str">
            <v>ST</v>
          </cell>
          <cell r="AH88">
            <v>10</v>
          </cell>
          <cell r="AI88">
            <v>0</v>
          </cell>
          <cell r="AJ88">
            <v>0</v>
          </cell>
          <cell r="AK88">
            <v>0</v>
          </cell>
          <cell r="AL88">
            <v>0</v>
          </cell>
          <cell r="AM88">
            <v>4</v>
          </cell>
          <cell r="AN88">
            <v>0</v>
          </cell>
          <cell r="BO88" t="str">
            <v>RS 062</v>
          </cell>
          <cell r="BP88">
            <v>28.1</v>
          </cell>
          <cell r="BQ88">
            <v>5.5</v>
          </cell>
          <cell r="BR88" t="str">
            <v>F</v>
          </cell>
          <cell r="BS88" t="str">
            <v>C</v>
          </cell>
          <cell r="BT88">
            <v>0</v>
          </cell>
          <cell r="BU88" t="str">
            <v>ST</v>
          </cell>
          <cell r="BV88" t="str">
            <v>ST</v>
          </cell>
          <cell r="BW88">
            <v>4</v>
          </cell>
          <cell r="BX88">
            <v>10</v>
          </cell>
          <cell r="BY88">
            <v>10</v>
          </cell>
          <cell r="BZ88">
            <v>1</v>
          </cell>
          <cell r="CA88">
            <v>22</v>
          </cell>
          <cell r="CB88">
            <v>2.4350000000000001</v>
          </cell>
          <cell r="CC88">
            <v>4.9400000000000004</v>
          </cell>
          <cell r="CD88">
            <v>0</v>
          </cell>
          <cell r="CE88">
            <v>0</v>
          </cell>
          <cell r="CF88">
            <v>0</v>
          </cell>
          <cell r="CG88">
            <v>0</v>
          </cell>
          <cell r="CH88">
            <v>0</v>
          </cell>
          <cell r="CI88">
            <v>1.4</v>
          </cell>
          <cell r="CJ88">
            <v>5.0909090909090904E-3</v>
          </cell>
          <cell r="CK88">
            <v>5.0909090909090904E-3</v>
          </cell>
          <cell r="CL88">
            <v>0</v>
          </cell>
          <cell r="CM88">
            <v>1.9737062937062936E-3</v>
          </cell>
          <cell r="CN88">
            <v>1.9737062937062936E-3</v>
          </cell>
          <cell r="CO88">
            <v>0</v>
          </cell>
          <cell r="CP88">
            <v>0</v>
          </cell>
          <cell r="CQ88">
            <v>4.941973706293707</v>
          </cell>
          <cell r="CR88">
            <v>0</v>
          </cell>
          <cell r="CS88">
            <v>1</v>
          </cell>
          <cell r="CT88">
            <v>0</v>
          </cell>
          <cell r="CU88">
            <v>0</v>
          </cell>
          <cell r="CV88">
            <v>5</v>
          </cell>
          <cell r="CW88">
            <v>17</v>
          </cell>
          <cell r="CX88">
            <v>34</v>
          </cell>
          <cell r="CY88">
            <v>2</v>
          </cell>
          <cell r="CZ88">
            <v>1.5</v>
          </cell>
          <cell r="DA88">
            <v>1.5</v>
          </cell>
          <cell r="DB88">
            <v>300</v>
          </cell>
          <cell r="DC88">
            <v>141</v>
          </cell>
          <cell r="DD88">
            <v>78</v>
          </cell>
          <cell r="DE88">
            <v>23</v>
          </cell>
          <cell r="DF88">
            <v>35</v>
          </cell>
          <cell r="DG88">
            <v>6</v>
          </cell>
          <cell r="DH88">
            <v>3</v>
          </cell>
          <cell r="DI88">
            <v>15</v>
          </cell>
        </row>
        <row r="89">
          <cell r="A89" t="str">
            <v>RS 043</v>
          </cell>
          <cell r="B89">
            <v>43</v>
          </cell>
          <cell r="C89" t="str">
            <v>C</v>
          </cell>
          <cell r="D89" t="str">
            <v>T</v>
          </cell>
          <cell r="E89" t="str">
            <v>Musenjere River- Bua River</v>
          </cell>
          <cell r="F89" t="str">
            <v>M05</v>
          </cell>
          <cell r="G89">
            <v>7</v>
          </cell>
          <cell r="H89">
            <v>14.7</v>
          </cell>
          <cell r="I89" t="str">
            <v>R</v>
          </cell>
          <cell r="J89" t="str">
            <v>NKHOTA KOTA</v>
          </cell>
          <cell r="K89">
            <v>5</v>
          </cell>
          <cell r="L89">
            <v>0</v>
          </cell>
          <cell r="W89">
            <v>81</v>
          </cell>
          <cell r="X89" t="str">
            <v>ST</v>
          </cell>
          <cell r="Y89">
            <v>150</v>
          </cell>
          <cell r="Z89" t="str">
            <v>SB</v>
          </cell>
          <cell r="AA89">
            <v>225</v>
          </cell>
          <cell r="AB89" t="str">
            <v>GR</v>
          </cell>
          <cell r="AC89">
            <v>22</v>
          </cell>
          <cell r="AD89" t="str">
            <v>VR</v>
          </cell>
          <cell r="AE89">
            <v>93</v>
          </cell>
          <cell r="AF89" t="str">
            <v>SR</v>
          </cell>
          <cell r="AG89" t="str">
            <v>ST</v>
          </cell>
          <cell r="AH89">
            <v>10</v>
          </cell>
          <cell r="AI89">
            <v>0</v>
          </cell>
          <cell r="AJ89">
            <v>0</v>
          </cell>
          <cell r="AK89">
            <v>0</v>
          </cell>
          <cell r="AL89">
            <v>0</v>
          </cell>
          <cell r="AM89">
            <v>4</v>
          </cell>
          <cell r="AN89">
            <v>0</v>
          </cell>
          <cell r="BO89" t="str">
            <v>RS 043</v>
          </cell>
          <cell r="BP89">
            <v>14.7</v>
          </cell>
          <cell r="BQ89">
            <v>5.5</v>
          </cell>
          <cell r="BR89" t="str">
            <v>R</v>
          </cell>
          <cell r="BS89" t="str">
            <v>C</v>
          </cell>
          <cell r="BT89">
            <v>0</v>
          </cell>
          <cell r="BU89" t="str">
            <v>ST</v>
          </cell>
          <cell r="BV89" t="str">
            <v>ST</v>
          </cell>
          <cell r="BW89">
            <v>4</v>
          </cell>
          <cell r="BX89">
            <v>10</v>
          </cell>
          <cell r="BY89">
            <v>10</v>
          </cell>
          <cell r="BZ89">
            <v>1</v>
          </cell>
          <cell r="CA89">
            <v>22</v>
          </cell>
          <cell r="CB89">
            <v>2.4350000000000001</v>
          </cell>
          <cell r="CC89">
            <v>4.7440662477307649</v>
          </cell>
          <cell r="CD89">
            <v>37</v>
          </cell>
          <cell r="CE89">
            <v>10</v>
          </cell>
          <cell r="CF89">
            <v>0</v>
          </cell>
          <cell r="CG89">
            <v>37</v>
          </cell>
          <cell r="CH89">
            <v>10</v>
          </cell>
          <cell r="CI89">
            <v>1.8</v>
          </cell>
          <cell r="CJ89">
            <v>6.5454545454545461E-3</v>
          </cell>
          <cell r="CK89">
            <v>6.5454545454545461E-3</v>
          </cell>
          <cell r="CL89">
            <v>0</v>
          </cell>
          <cell r="CM89">
            <v>2.537622377622378E-3</v>
          </cell>
          <cell r="CN89">
            <v>2.537622377622378E-3</v>
          </cell>
          <cell r="CO89">
            <v>0</v>
          </cell>
          <cell r="CP89">
            <v>0</v>
          </cell>
          <cell r="CQ89">
            <v>4.7466038701083875</v>
          </cell>
          <cell r="CR89">
            <v>0</v>
          </cell>
          <cell r="CS89">
            <v>1</v>
          </cell>
          <cell r="CT89">
            <v>0</v>
          </cell>
          <cell r="CU89">
            <v>0</v>
          </cell>
          <cell r="CV89">
            <v>5</v>
          </cell>
          <cell r="CW89">
            <v>17</v>
          </cell>
          <cell r="CX89">
            <v>34</v>
          </cell>
          <cell r="CY89">
            <v>2</v>
          </cell>
          <cell r="CZ89">
            <v>1</v>
          </cell>
          <cell r="DA89">
            <v>1.3</v>
          </cell>
          <cell r="DB89">
            <v>300</v>
          </cell>
          <cell r="DC89">
            <v>141</v>
          </cell>
          <cell r="DD89">
            <v>78</v>
          </cell>
          <cell r="DE89">
            <v>23</v>
          </cell>
          <cell r="DF89">
            <v>35</v>
          </cell>
          <cell r="DG89">
            <v>6</v>
          </cell>
          <cell r="DH89">
            <v>3</v>
          </cell>
          <cell r="DI89">
            <v>15</v>
          </cell>
        </row>
        <row r="90">
          <cell r="A90" t="str">
            <v>RS 066</v>
          </cell>
          <cell r="B90">
            <v>66</v>
          </cell>
          <cell r="C90" t="str">
            <v>C</v>
          </cell>
          <cell r="D90" t="str">
            <v>T</v>
          </cell>
          <cell r="E90" t="str">
            <v>Bua River - Nkhota-kota</v>
          </cell>
          <cell r="F90" t="str">
            <v>M05</v>
          </cell>
          <cell r="G90">
            <v>8</v>
          </cell>
          <cell r="H90">
            <v>14.8</v>
          </cell>
          <cell r="I90" t="str">
            <v>F</v>
          </cell>
          <cell r="J90" t="str">
            <v>NKHOTA KOTA</v>
          </cell>
          <cell r="K90">
            <v>5</v>
          </cell>
          <cell r="L90">
            <v>0</v>
          </cell>
          <cell r="W90">
            <v>81</v>
          </cell>
          <cell r="X90" t="str">
            <v>ST</v>
          </cell>
          <cell r="Y90">
            <v>150</v>
          </cell>
          <cell r="Z90" t="str">
            <v>SB</v>
          </cell>
          <cell r="AA90">
            <v>225</v>
          </cell>
          <cell r="AB90" t="str">
            <v>GR</v>
          </cell>
          <cell r="AC90">
            <v>22</v>
          </cell>
          <cell r="AD90" t="str">
            <v>VR</v>
          </cell>
          <cell r="AE90">
            <v>93</v>
          </cell>
          <cell r="AF90" t="str">
            <v>SR</v>
          </cell>
          <cell r="AG90" t="str">
            <v>ST</v>
          </cell>
          <cell r="AH90">
            <v>10</v>
          </cell>
          <cell r="AI90">
            <v>0</v>
          </cell>
          <cell r="AJ90">
            <v>0</v>
          </cell>
          <cell r="AK90">
            <v>0</v>
          </cell>
          <cell r="AL90">
            <v>0</v>
          </cell>
          <cell r="AM90">
            <v>4</v>
          </cell>
          <cell r="AN90">
            <v>0</v>
          </cell>
          <cell r="BO90" t="str">
            <v>RS 066</v>
          </cell>
          <cell r="BP90">
            <v>14.8</v>
          </cell>
          <cell r="BQ90">
            <v>5.5</v>
          </cell>
          <cell r="BR90" t="str">
            <v>F</v>
          </cell>
          <cell r="BS90" t="str">
            <v>C</v>
          </cell>
          <cell r="BT90">
            <v>0</v>
          </cell>
          <cell r="BU90" t="str">
            <v>ST</v>
          </cell>
          <cell r="BV90" t="str">
            <v>ST</v>
          </cell>
          <cell r="BW90">
            <v>4</v>
          </cell>
          <cell r="BX90">
            <v>10</v>
          </cell>
          <cell r="BY90">
            <v>10</v>
          </cell>
          <cell r="BZ90">
            <v>1</v>
          </cell>
          <cell r="CA90">
            <v>22</v>
          </cell>
          <cell r="CB90">
            <v>2.4350000000000001</v>
          </cell>
          <cell r="CC90">
            <v>5.3031239438852342</v>
          </cell>
          <cell r="CD90">
            <v>27</v>
          </cell>
          <cell r="CE90">
            <v>19</v>
          </cell>
          <cell r="CF90">
            <v>4</v>
          </cell>
          <cell r="CG90">
            <v>23</v>
          </cell>
          <cell r="CH90">
            <v>15</v>
          </cell>
          <cell r="CI90">
            <v>2.6</v>
          </cell>
          <cell r="CJ90">
            <v>9.4545454545454551E-3</v>
          </cell>
          <cell r="CK90">
            <v>4.0094545454545454</v>
          </cell>
          <cell r="CL90">
            <v>4</v>
          </cell>
          <cell r="CM90">
            <v>7.0126993006993002E-2</v>
          </cell>
          <cell r="CN90">
            <v>7.0126993006993002E-2</v>
          </cell>
          <cell r="CO90">
            <v>0</v>
          </cell>
          <cell r="CP90">
            <v>0</v>
          </cell>
          <cell r="CQ90">
            <v>5.3732509368922274</v>
          </cell>
          <cell r="CR90">
            <v>0</v>
          </cell>
          <cell r="CS90">
            <v>1</v>
          </cell>
          <cell r="CT90">
            <v>0</v>
          </cell>
          <cell r="CU90">
            <v>0</v>
          </cell>
          <cell r="CV90">
            <v>5</v>
          </cell>
          <cell r="CW90">
            <v>17</v>
          </cell>
          <cell r="CX90">
            <v>34</v>
          </cell>
          <cell r="CY90">
            <v>2</v>
          </cell>
          <cell r="CZ90">
            <v>1.2</v>
          </cell>
          <cell r="DA90">
            <v>1.1000000000000001</v>
          </cell>
          <cell r="DB90">
            <v>300</v>
          </cell>
          <cell r="DC90">
            <v>141</v>
          </cell>
          <cell r="DD90">
            <v>78</v>
          </cell>
          <cell r="DE90">
            <v>23</v>
          </cell>
          <cell r="DF90">
            <v>35</v>
          </cell>
          <cell r="DG90">
            <v>6</v>
          </cell>
          <cell r="DH90">
            <v>3</v>
          </cell>
          <cell r="DI90">
            <v>15</v>
          </cell>
        </row>
        <row r="91">
          <cell r="A91" t="str">
            <v>RS 050</v>
          </cell>
          <cell r="B91">
            <v>50</v>
          </cell>
          <cell r="C91" t="str">
            <v>C</v>
          </cell>
          <cell r="D91" t="str">
            <v>T</v>
          </cell>
          <cell r="E91" t="str">
            <v>Km 11.6-Km 18.3 (Nkhota-kota - Chia)</v>
          </cell>
          <cell r="F91" t="str">
            <v>M05</v>
          </cell>
          <cell r="G91">
            <v>10</v>
          </cell>
          <cell r="H91">
            <v>6.7</v>
          </cell>
          <cell r="I91" t="str">
            <v>F</v>
          </cell>
          <cell r="J91" t="str">
            <v>NKHOTA KOTA</v>
          </cell>
          <cell r="K91">
            <v>5</v>
          </cell>
          <cell r="L91">
            <v>0</v>
          </cell>
          <cell r="W91">
            <v>81</v>
          </cell>
          <cell r="X91" t="str">
            <v>DS</v>
          </cell>
          <cell r="Y91">
            <v>200</v>
          </cell>
          <cell r="Z91" t="str">
            <v>SB</v>
          </cell>
          <cell r="AA91">
            <v>100</v>
          </cell>
          <cell r="AB91" t="str">
            <v>GR</v>
          </cell>
          <cell r="AC91">
            <v>4</v>
          </cell>
          <cell r="AD91" t="str">
            <v>VR</v>
          </cell>
          <cell r="AE91">
            <v>93</v>
          </cell>
          <cell r="AF91" t="str">
            <v>SR</v>
          </cell>
          <cell r="AG91" t="str">
            <v>ST</v>
          </cell>
          <cell r="AH91">
            <v>10</v>
          </cell>
          <cell r="AI91">
            <v>0</v>
          </cell>
          <cell r="AJ91">
            <v>0</v>
          </cell>
          <cell r="AK91">
            <v>0</v>
          </cell>
          <cell r="AL91">
            <v>0</v>
          </cell>
          <cell r="AM91">
            <v>4</v>
          </cell>
          <cell r="AN91">
            <v>0</v>
          </cell>
          <cell r="BO91" t="str">
            <v>RS 050</v>
          </cell>
          <cell r="BP91">
            <v>6.7</v>
          </cell>
          <cell r="BQ91">
            <v>5.5</v>
          </cell>
          <cell r="BR91" t="str">
            <v>F</v>
          </cell>
          <cell r="BS91" t="str">
            <v>C</v>
          </cell>
          <cell r="BT91">
            <v>0</v>
          </cell>
          <cell r="BU91" t="str">
            <v>ST</v>
          </cell>
          <cell r="BV91" t="str">
            <v>DS</v>
          </cell>
          <cell r="BW91">
            <v>4</v>
          </cell>
          <cell r="BX91">
            <v>10</v>
          </cell>
          <cell r="BY91">
            <v>15</v>
          </cell>
          <cell r="BZ91">
            <v>1</v>
          </cell>
          <cell r="CA91">
            <v>4</v>
          </cell>
          <cell r="CB91">
            <v>1.3540000000000001</v>
          </cell>
          <cell r="CC91">
            <v>4.8691634262704078</v>
          </cell>
          <cell r="CD91">
            <v>34</v>
          </cell>
          <cell r="CE91">
            <v>22</v>
          </cell>
          <cell r="CF91">
            <v>7</v>
          </cell>
          <cell r="CG91">
            <v>27</v>
          </cell>
          <cell r="CH91">
            <v>15</v>
          </cell>
          <cell r="CI91">
            <v>3.1</v>
          </cell>
          <cell r="CJ91">
            <v>1.1272727272727275E-2</v>
          </cell>
          <cell r="CK91">
            <v>7.0112727272727273</v>
          </cell>
          <cell r="CL91">
            <v>7</v>
          </cell>
          <cell r="CM91">
            <v>0.12067804195804198</v>
          </cell>
          <cell r="CN91">
            <v>0.12067804195804198</v>
          </cell>
          <cell r="CO91">
            <v>0</v>
          </cell>
          <cell r="CP91">
            <v>0</v>
          </cell>
          <cell r="CQ91">
            <v>4.98984146822845</v>
          </cell>
          <cell r="CR91">
            <v>0</v>
          </cell>
          <cell r="CS91">
            <v>1.4</v>
          </cell>
          <cell r="CT91">
            <v>1.9999999999999996</v>
          </cell>
          <cell r="CU91">
            <v>0.79999999999999982</v>
          </cell>
          <cell r="CV91">
            <v>5</v>
          </cell>
          <cell r="CW91">
            <v>17</v>
          </cell>
          <cell r="CX91">
            <v>34</v>
          </cell>
          <cell r="CY91">
            <v>2</v>
          </cell>
          <cell r="CZ91">
            <v>1.2</v>
          </cell>
          <cell r="DA91">
            <v>1.1000000000000001</v>
          </cell>
          <cell r="DB91">
            <v>250</v>
          </cell>
          <cell r="DC91">
            <v>118</v>
          </cell>
          <cell r="DD91">
            <v>65</v>
          </cell>
          <cell r="DE91">
            <v>19</v>
          </cell>
          <cell r="DF91">
            <v>29</v>
          </cell>
          <cell r="DG91">
            <v>5</v>
          </cell>
          <cell r="DH91">
            <v>3</v>
          </cell>
          <cell r="DI91">
            <v>13</v>
          </cell>
        </row>
        <row r="92">
          <cell r="A92" t="str">
            <v>RS 054</v>
          </cell>
          <cell r="B92">
            <v>54</v>
          </cell>
          <cell r="C92" t="str">
            <v>C</v>
          </cell>
          <cell r="D92" t="str">
            <v>T</v>
          </cell>
          <cell r="E92" t="str">
            <v>Km 18.3 - Chia River</v>
          </cell>
          <cell r="F92" t="str">
            <v>M05</v>
          </cell>
          <cell r="G92">
            <v>11</v>
          </cell>
          <cell r="H92">
            <v>5.4</v>
          </cell>
          <cell r="I92" t="str">
            <v>F</v>
          </cell>
          <cell r="J92" t="str">
            <v>NKHOTA KOTA</v>
          </cell>
          <cell r="K92">
            <v>5</v>
          </cell>
          <cell r="L92">
            <v>0</v>
          </cell>
          <cell r="W92">
            <v>78</v>
          </cell>
          <cell r="X92" t="str">
            <v>ST</v>
          </cell>
          <cell r="Y92">
            <v>150</v>
          </cell>
          <cell r="Z92" t="str">
            <v>SB</v>
          </cell>
          <cell r="AA92">
            <v>225</v>
          </cell>
          <cell r="AB92" t="str">
            <v>GR</v>
          </cell>
          <cell r="AC92">
            <v>22</v>
          </cell>
          <cell r="AD92" t="str">
            <v>VR</v>
          </cell>
          <cell r="AE92">
            <v>93</v>
          </cell>
          <cell r="AF92" t="str">
            <v>SR</v>
          </cell>
          <cell r="AG92" t="str">
            <v>ST</v>
          </cell>
          <cell r="AH92">
            <v>10</v>
          </cell>
          <cell r="AI92">
            <v>0</v>
          </cell>
          <cell r="AJ92">
            <v>0</v>
          </cell>
          <cell r="AK92">
            <v>0</v>
          </cell>
          <cell r="AL92">
            <v>0</v>
          </cell>
          <cell r="AM92">
            <v>4</v>
          </cell>
          <cell r="AN92">
            <v>0</v>
          </cell>
          <cell r="BO92" t="str">
            <v>RS 054</v>
          </cell>
          <cell r="BP92">
            <v>5.4</v>
          </cell>
          <cell r="BQ92">
            <v>5.5</v>
          </cell>
          <cell r="BR92" t="str">
            <v>F</v>
          </cell>
          <cell r="BS92" t="str">
            <v>C</v>
          </cell>
          <cell r="BT92">
            <v>0</v>
          </cell>
          <cell r="BU92" t="str">
            <v>ST</v>
          </cell>
          <cell r="BV92" t="str">
            <v>ST</v>
          </cell>
          <cell r="BW92">
            <v>4</v>
          </cell>
          <cell r="BX92">
            <v>10</v>
          </cell>
          <cell r="BY92">
            <v>10</v>
          </cell>
          <cell r="BZ92">
            <v>1</v>
          </cell>
          <cell r="CA92">
            <v>22</v>
          </cell>
          <cell r="CB92">
            <v>2.4350000000000001</v>
          </cell>
          <cell r="CC92">
            <v>6.2855176278918226</v>
          </cell>
          <cell r="CD92">
            <v>90</v>
          </cell>
          <cell r="CE92">
            <v>65</v>
          </cell>
          <cell r="CF92">
            <v>50</v>
          </cell>
          <cell r="CG92">
            <v>40</v>
          </cell>
          <cell r="CH92">
            <v>15</v>
          </cell>
          <cell r="CI92">
            <v>1.2</v>
          </cell>
          <cell r="CJ92">
            <v>4.3636363636363638E-3</v>
          </cell>
          <cell r="CK92">
            <v>10</v>
          </cell>
          <cell r="CL92">
            <v>50</v>
          </cell>
          <cell r="CM92">
            <v>0.43241734265734261</v>
          </cell>
          <cell r="CN92">
            <v>0.43241734265734261</v>
          </cell>
          <cell r="CO92">
            <v>0</v>
          </cell>
          <cell r="CP92">
            <v>0</v>
          </cell>
          <cell r="CQ92">
            <v>6.7179349705491651</v>
          </cell>
          <cell r="CR92">
            <v>0</v>
          </cell>
          <cell r="CS92">
            <v>3</v>
          </cell>
          <cell r="CT92">
            <v>15</v>
          </cell>
          <cell r="CU92">
            <v>6</v>
          </cell>
          <cell r="CV92">
            <v>5</v>
          </cell>
          <cell r="CW92">
            <v>20</v>
          </cell>
          <cell r="CX92">
            <v>40</v>
          </cell>
          <cell r="CY92">
            <v>2</v>
          </cell>
          <cell r="CZ92">
            <v>1</v>
          </cell>
          <cell r="DA92">
            <v>1</v>
          </cell>
          <cell r="DB92">
            <v>250</v>
          </cell>
          <cell r="DC92">
            <v>118</v>
          </cell>
          <cell r="DD92">
            <v>65</v>
          </cell>
          <cell r="DE92">
            <v>19</v>
          </cell>
          <cell r="DF92">
            <v>29</v>
          </cell>
          <cell r="DG92">
            <v>5</v>
          </cell>
          <cell r="DH92">
            <v>3</v>
          </cell>
          <cell r="DI92">
            <v>13</v>
          </cell>
        </row>
        <row r="93">
          <cell r="A93" t="str">
            <v>RS 053</v>
          </cell>
          <cell r="B93">
            <v>53</v>
          </cell>
          <cell r="C93" t="str">
            <v>C</v>
          </cell>
          <cell r="D93" t="str">
            <v>T</v>
          </cell>
          <cell r="E93" t="str">
            <v>Chia River-Benga</v>
          </cell>
          <cell r="F93" t="str">
            <v>M05</v>
          </cell>
          <cell r="G93">
            <v>12</v>
          </cell>
          <cell r="H93">
            <v>29.4</v>
          </cell>
          <cell r="I93" t="str">
            <v>F</v>
          </cell>
          <cell r="J93" t="str">
            <v>NKHOTA KOTA</v>
          </cell>
          <cell r="K93">
            <v>5</v>
          </cell>
          <cell r="L93">
            <v>0</v>
          </cell>
          <cell r="W93">
            <v>78</v>
          </cell>
          <cell r="X93" t="str">
            <v>ST</v>
          </cell>
          <cell r="Y93">
            <v>150</v>
          </cell>
          <cell r="Z93" t="str">
            <v>SB</v>
          </cell>
          <cell r="AA93">
            <v>225</v>
          </cell>
          <cell r="AB93" t="str">
            <v>GR</v>
          </cell>
          <cell r="AC93">
            <v>22</v>
          </cell>
          <cell r="AD93" t="str">
            <v>VR</v>
          </cell>
          <cell r="AE93">
            <v>93</v>
          </cell>
          <cell r="AF93" t="str">
            <v>SR</v>
          </cell>
          <cell r="AG93" t="str">
            <v>ST</v>
          </cell>
          <cell r="AH93">
            <v>10</v>
          </cell>
          <cell r="AI93">
            <v>0</v>
          </cell>
          <cell r="AJ93">
            <v>0</v>
          </cell>
          <cell r="AK93">
            <v>0</v>
          </cell>
          <cell r="AL93">
            <v>0</v>
          </cell>
          <cell r="AM93">
            <v>4</v>
          </cell>
          <cell r="AN93" t="str">
            <v>10km reconstructed 1993</v>
          </cell>
          <cell r="BO93" t="str">
            <v>RS 053</v>
          </cell>
          <cell r="BP93">
            <v>29.4</v>
          </cell>
          <cell r="BQ93">
            <v>6</v>
          </cell>
          <cell r="BR93" t="str">
            <v>F</v>
          </cell>
          <cell r="BS93" t="str">
            <v>C</v>
          </cell>
          <cell r="BT93">
            <v>0</v>
          </cell>
          <cell r="BU93" t="str">
            <v>ST</v>
          </cell>
          <cell r="BV93" t="str">
            <v>ST</v>
          </cell>
          <cell r="BW93">
            <v>4</v>
          </cell>
          <cell r="BX93">
            <v>10</v>
          </cell>
          <cell r="BY93">
            <v>10</v>
          </cell>
          <cell r="BZ93">
            <v>1</v>
          </cell>
          <cell r="CA93">
            <v>22</v>
          </cell>
          <cell r="CB93">
            <v>2.4350000000000001</v>
          </cell>
          <cell r="CC93">
            <v>4.63</v>
          </cell>
          <cell r="CD93">
            <v>16</v>
          </cell>
          <cell r="CE93">
            <v>13</v>
          </cell>
          <cell r="CF93">
            <v>0</v>
          </cell>
          <cell r="CG93">
            <v>16</v>
          </cell>
          <cell r="CH93">
            <v>13</v>
          </cell>
          <cell r="CI93">
            <v>4.0999999999999996</v>
          </cell>
          <cell r="CJ93">
            <v>1.3666666666666667E-2</v>
          </cell>
          <cell r="CK93">
            <v>1.3666666666666667E-2</v>
          </cell>
          <cell r="CL93">
            <v>0</v>
          </cell>
          <cell r="CM93">
            <v>5.2984615384615383E-3</v>
          </cell>
          <cell r="CN93">
            <v>5.2984615384615383E-3</v>
          </cell>
          <cell r="CO93">
            <v>0</v>
          </cell>
          <cell r="CP93">
            <v>0</v>
          </cell>
          <cell r="CQ93">
            <v>4.6352984615384614</v>
          </cell>
          <cell r="CR93">
            <v>0</v>
          </cell>
          <cell r="CS93">
            <v>1.3</v>
          </cell>
          <cell r="CT93">
            <v>1.5000000000000002</v>
          </cell>
          <cell r="CU93">
            <v>0.60000000000000009</v>
          </cell>
          <cell r="CV93">
            <v>5</v>
          </cell>
          <cell r="CW93">
            <v>20</v>
          </cell>
          <cell r="CX93">
            <v>40</v>
          </cell>
          <cell r="CY93">
            <v>2</v>
          </cell>
          <cell r="CZ93">
            <v>1.2</v>
          </cell>
          <cell r="DA93">
            <v>1</v>
          </cell>
          <cell r="DB93">
            <v>250</v>
          </cell>
          <cell r="DC93">
            <v>118</v>
          </cell>
          <cell r="DD93">
            <v>65</v>
          </cell>
          <cell r="DE93">
            <v>19</v>
          </cell>
          <cell r="DF93">
            <v>29</v>
          </cell>
          <cell r="DG93">
            <v>5</v>
          </cell>
          <cell r="DH93">
            <v>3</v>
          </cell>
          <cell r="DI93">
            <v>13</v>
          </cell>
        </row>
        <row r="94">
          <cell r="A94" t="str">
            <v>RS 061</v>
          </cell>
          <cell r="B94">
            <v>61</v>
          </cell>
          <cell r="C94" t="str">
            <v>C</v>
          </cell>
          <cell r="D94" t="str">
            <v>T</v>
          </cell>
          <cell r="E94" t="str">
            <v>Benga-Kachisoka</v>
          </cell>
          <cell r="F94" t="str">
            <v>M05</v>
          </cell>
          <cell r="G94">
            <v>13</v>
          </cell>
          <cell r="H94">
            <v>2.7</v>
          </cell>
          <cell r="I94" t="str">
            <v>F</v>
          </cell>
          <cell r="J94" t="str">
            <v>NKHOTAKOTA</v>
          </cell>
          <cell r="K94">
            <v>5</v>
          </cell>
          <cell r="L94">
            <v>0</v>
          </cell>
          <cell r="W94">
            <v>83</v>
          </cell>
          <cell r="X94" t="str">
            <v>DS</v>
          </cell>
          <cell r="Y94">
            <v>200</v>
          </cell>
          <cell r="Z94" t="str">
            <v>SB</v>
          </cell>
          <cell r="AA94">
            <v>100</v>
          </cell>
          <cell r="AB94" t="str">
            <v>GR</v>
          </cell>
          <cell r="AC94">
            <v>4</v>
          </cell>
          <cell r="AD94" t="str">
            <v>VR</v>
          </cell>
          <cell r="AE94">
            <v>0</v>
          </cell>
          <cell r="AF94">
            <v>0</v>
          </cell>
          <cell r="AG94">
            <v>0</v>
          </cell>
          <cell r="AH94">
            <v>0</v>
          </cell>
          <cell r="AI94">
            <v>0</v>
          </cell>
          <cell r="AJ94">
            <v>0</v>
          </cell>
          <cell r="AK94">
            <v>0</v>
          </cell>
          <cell r="AL94">
            <v>0</v>
          </cell>
          <cell r="AM94">
            <v>1</v>
          </cell>
          <cell r="AN94" t="str">
            <v>never resealed</v>
          </cell>
          <cell r="BO94" t="str">
            <v>RS 061</v>
          </cell>
          <cell r="BP94">
            <v>2.7</v>
          </cell>
          <cell r="BQ94">
            <v>6</v>
          </cell>
          <cell r="BR94" t="str">
            <v>F</v>
          </cell>
          <cell r="BS94" t="str">
            <v>C</v>
          </cell>
          <cell r="BT94">
            <v>0</v>
          </cell>
          <cell r="BU94" t="str">
            <v>DS</v>
          </cell>
          <cell r="BV94" t="str">
            <v/>
          </cell>
          <cell r="BW94">
            <v>1</v>
          </cell>
          <cell r="BX94">
            <v>15</v>
          </cell>
          <cell r="BY94" t="str">
            <v xml:space="preserve"> </v>
          </cell>
          <cell r="BZ94">
            <v>1</v>
          </cell>
          <cell r="CA94">
            <v>4</v>
          </cell>
          <cell r="CB94">
            <v>1.177</v>
          </cell>
          <cell r="CC94">
            <v>4.9512067774519402</v>
          </cell>
          <cell r="CD94">
            <v>34</v>
          </cell>
          <cell r="CE94">
            <v>19</v>
          </cell>
          <cell r="CF94">
            <v>4</v>
          </cell>
          <cell r="CG94">
            <v>30</v>
          </cell>
          <cell r="CH94">
            <v>15</v>
          </cell>
          <cell r="CI94">
            <v>1.9</v>
          </cell>
          <cell r="CJ94">
            <v>6.3333333333333332E-3</v>
          </cell>
          <cell r="CK94">
            <v>4.0063333333333331</v>
          </cell>
          <cell r="CL94">
            <v>4</v>
          </cell>
          <cell r="CM94">
            <v>6.891692307692307E-2</v>
          </cell>
          <cell r="CN94">
            <v>6.891692307692307E-2</v>
          </cell>
          <cell r="CO94">
            <v>0</v>
          </cell>
          <cell r="CP94">
            <v>0</v>
          </cell>
          <cell r="CQ94">
            <v>5.0201237005288633</v>
          </cell>
          <cell r="CR94">
            <v>0</v>
          </cell>
          <cell r="CS94">
            <v>1.5</v>
          </cell>
          <cell r="CT94">
            <v>2.5</v>
          </cell>
          <cell r="CU94">
            <v>1</v>
          </cell>
          <cell r="CV94">
            <v>15</v>
          </cell>
          <cell r="CW94">
            <v>15</v>
          </cell>
          <cell r="CX94" t="str">
            <v xml:space="preserve"> </v>
          </cell>
          <cell r="CY94">
            <v>2</v>
          </cell>
          <cell r="CZ94">
            <v>1</v>
          </cell>
          <cell r="DA94">
            <v>1</v>
          </cell>
          <cell r="DB94">
            <v>250</v>
          </cell>
          <cell r="DC94">
            <v>118</v>
          </cell>
          <cell r="DD94">
            <v>65</v>
          </cell>
          <cell r="DE94">
            <v>19</v>
          </cell>
          <cell r="DF94">
            <v>29</v>
          </cell>
          <cell r="DG94">
            <v>5</v>
          </cell>
          <cell r="DH94">
            <v>3</v>
          </cell>
          <cell r="DI94">
            <v>13</v>
          </cell>
        </row>
        <row r="95">
          <cell r="A95" t="str">
            <v>RS 042</v>
          </cell>
          <cell r="B95">
            <v>42</v>
          </cell>
          <cell r="C95" t="str">
            <v>C</v>
          </cell>
          <cell r="D95" t="str">
            <v>T</v>
          </cell>
          <cell r="E95" t="str">
            <v>Chirua River Bridge - Thavite River Bridge</v>
          </cell>
          <cell r="F95" t="str">
            <v>M05</v>
          </cell>
          <cell r="G95">
            <v>14</v>
          </cell>
          <cell r="H95">
            <v>6</v>
          </cell>
          <cell r="I95" t="str">
            <v>F</v>
          </cell>
          <cell r="J95" t="str">
            <v>SALIMA</v>
          </cell>
          <cell r="K95">
            <v>5</v>
          </cell>
          <cell r="L95">
            <v>0</v>
          </cell>
          <cell r="W95">
            <v>83</v>
          </cell>
          <cell r="X95" t="str">
            <v>ST</v>
          </cell>
          <cell r="Y95">
            <v>150</v>
          </cell>
          <cell r="Z95" t="str">
            <v>GR</v>
          </cell>
          <cell r="AA95">
            <v>100</v>
          </cell>
          <cell r="AB95" t="str">
            <v>GR</v>
          </cell>
          <cell r="AC95">
            <v>8</v>
          </cell>
          <cell r="AD95" t="str">
            <v>VR</v>
          </cell>
          <cell r="AE95">
            <v>0</v>
          </cell>
          <cell r="AF95">
            <v>0</v>
          </cell>
          <cell r="AG95">
            <v>0</v>
          </cell>
          <cell r="AH95">
            <v>0</v>
          </cell>
          <cell r="AI95">
            <v>0</v>
          </cell>
          <cell r="AJ95">
            <v>0</v>
          </cell>
          <cell r="AK95">
            <v>0</v>
          </cell>
          <cell r="AL95">
            <v>0</v>
          </cell>
          <cell r="AM95">
            <v>1</v>
          </cell>
          <cell r="AN95" t="str">
            <v>never resealed</v>
          </cell>
          <cell r="BO95" t="str">
            <v>RS 042</v>
          </cell>
          <cell r="BP95">
            <v>6</v>
          </cell>
          <cell r="BQ95">
            <v>6</v>
          </cell>
          <cell r="BR95" t="str">
            <v>F</v>
          </cell>
          <cell r="BS95" t="str">
            <v>C</v>
          </cell>
          <cell r="BT95">
            <v>0</v>
          </cell>
          <cell r="BU95" t="str">
            <v>ST</v>
          </cell>
          <cell r="BV95" t="str">
            <v/>
          </cell>
          <cell r="BW95">
            <v>1</v>
          </cell>
          <cell r="BX95">
            <v>10</v>
          </cell>
          <cell r="BY95" t="str">
            <v xml:space="preserve"> </v>
          </cell>
          <cell r="BZ95">
            <v>1</v>
          </cell>
          <cell r="CA95">
            <v>8</v>
          </cell>
          <cell r="CB95">
            <v>0.90800000000000003</v>
          </cell>
          <cell r="CC95">
            <v>4.5999999999999996</v>
          </cell>
          <cell r="CD95">
            <v>95</v>
          </cell>
          <cell r="CE95">
            <v>76</v>
          </cell>
          <cell r="CF95">
            <v>61</v>
          </cell>
          <cell r="CG95">
            <v>34</v>
          </cell>
          <cell r="CH95">
            <v>15</v>
          </cell>
          <cell r="CI95">
            <v>1.6</v>
          </cell>
          <cell r="CJ95">
            <v>5.3333333333333349E-3</v>
          </cell>
          <cell r="CK95">
            <v>10</v>
          </cell>
          <cell r="CL95">
            <v>61</v>
          </cell>
          <cell r="CM95">
            <v>0.50555282051282047</v>
          </cell>
          <cell r="CN95">
            <v>0.50555282051282047</v>
          </cell>
          <cell r="CO95">
            <v>0</v>
          </cell>
          <cell r="CP95">
            <v>0</v>
          </cell>
          <cell r="CQ95">
            <v>5.1055528205128198</v>
          </cell>
          <cell r="CR95">
            <v>0</v>
          </cell>
          <cell r="CS95">
            <v>1</v>
          </cell>
          <cell r="CT95">
            <v>0</v>
          </cell>
          <cell r="CU95">
            <v>0</v>
          </cell>
          <cell r="CV95">
            <v>15</v>
          </cell>
          <cell r="CW95">
            <v>15</v>
          </cell>
          <cell r="CX95" t="str">
            <v xml:space="preserve"> </v>
          </cell>
          <cell r="CY95">
            <v>2</v>
          </cell>
          <cell r="CZ95">
            <v>1</v>
          </cell>
          <cell r="DA95">
            <v>1</v>
          </cell>
          <cell r="DB95">
            <v>150</v>
          </cell>
          <cell r="DC95">
            <v>71</v>
          </cell>
          <cell r="DD95">
            <v>39</v>
          </cell>
          <cell r="DE95">
            <v>12</v>
          </cell>
          <cell r="DF95">
            <v>18</v>
          </cell>
          <cell r="DG95">
            <v>3</v>
          </cell>
          <cell r="DH95">
            <v>2</v>
          </cell>
          <cell r="DI95">
            <v>8</v>
          </cell>
        </row>
        <row r="96">
          <cell r="A96" t="str">
            <v>RS 058</v>
          </cell>
          <cell r="B96">
            <v>58</v>
          </cell>
          <cell r="C96" t="str">
            <v>C</v>
          </cell>
          <cell r="D96" t="str">
            <v>T</v>
          </cell>
          <cell r="E96" t="str">
            <v>Thavite River Bridge - Kamphatenga</v>
          </cell>
          <cell r="F96" t="str">
            <v>M05</v>
          </cell>
          <cell r="G96">
            <v>15</v>
          </cell>
          <cell r="H96">
            <v>32.5</v>
          </cell>
          <cell r="I96" t="str">
            <v>F</v>
          </cell>
          <cell r="J96" t="str">
            <v>SALIMA</v>
          </cell>
          <cell r="K96">
            <v>7</v>
          </cell>
          <cell r="L96">
            <v>0</v>
          </cell>
          <cell r="W96">
            <v>83</v>
          </cell>
          <cell r="X96" t="str">
            <v>DS</v>
          </cell>
          <cell r="Y96">
            <v>200</v>
          </cell>
          <cell r="Z96" t="str">
            <v>SB</v>
          </cell>
          <cell r="AA96">
            <v>100</v>
          </cell>
          <cell r="AB96" t="str">
            <v>GR</v>
          </cell>
          <cell r="AC96">
            <v>4</v>
          </cell>
          <cell r="AD96" t="str">
            <v>VR</v>
          </cell>
          <cell r="AE96">
            <v>0</v>
          </cell>
          <cell r="AF96">
            <v>0</v>
          </cell>
          <cell r="AG96">
            <v>0</v>
          </cell>
          <cell r="AH96">
            <v>0</v>
          </cell>
          <cell r="AI96">
            <v>0</v>
          </cell>
          <cell r="AJ96">
            <v>0</v>
          </cell>
          <cell r="AK96">
            <v>0</v>
          </cell>
          <cell r="AL96">
            <v>0</v>
          </cell>
          <cell r="AM96">
            <v>1</v>
          </cell>
          <cell r="AN96" t="str">
            <v>never resealed</v>
          </cell>
          <cell r="BO96" t="str">
            <v>RS 058</v>
          </cell>
          <cell r="BP96">
            <v>32.5</v>
          </cell>
          <cell r="BQ96">
            <v>6</v>
          </cell>
          <cell r="BR96" t="str">
            <v>F</v>
          </cell>
          <cell r="BS96" t="str">
            <v>C</v>
          </cell>
          <cell r="BT96">
            <v>0</v>
          </cell>
          <cell r="BU96" t="str">
            <v>DS</v>
          </cell>
          <cell r="BV96" t="str">
            <v/>
          </cell>
          <cell r="BW96">
            <v>1</v>
          </cell>
          <cell r="BX96">
            <v>15</v>
          </cell>
          <cell r="BY96" t="str">
            <v xml:space="preserve"> </v>
          </cell>
          <cell r="BZ96">
            <v>1</v>
          </cell>
          <cell r="CA96">
            <v>4</v>
          </cell>
          <cell r="CB96">
            <v>1.177</v>
          </cell>
          <cell r="CC96">
            <v>4.6480611775321456</v>
          </cell>
          <cell r="CD96">
            <v>45</v>
          </cell>
          <cell r="CE96">
            <v>35</v>
          </cell>
          <cell r="CF96">
            <v>20</v>
          </cell>
          <cell r="CG96">
            <v>25</v>
          </cell>
          <cell r="CH96">
            <v>15</v>
          </cell>
          <cell r="CI96">
            <v>2.8</v>
          </cell>
          <cell r="CJ96">
            <v>9.3333333333333324E-3</v>
          </cell>
          <cell r="CK96">
            <v>10</v>
          </cell>
          <cell r="CL96">
            <v>20</v>
          </cell>
          <cell r="CM96">
            <v>0.23583282051282048</v>
          </cell>
          <cell r="CN96">
            <v>0.23583282051282048</v>
          </cell>
          <cell r="CO96">
            <v>0</v>
          </cell>
          <cell r="CP96">
            <v>0</v>
          </cell>
          <cell r="CQ96">
            <v>4.8838939980449663</v>
          </cell>
          <cell r="CR96">
            <v>0</v>
          </cell>
          <cell r="CS96">
            <v>1</v>
          </cell>
          <cell r="CT96">
            <v>0</v>
          </cell>
          <cell r="CU96">
            <v>0</v>
          </cell>
          <cell r="CV96">
            <v>15</v>
          </cell>
          <cell r="CW96">
            <v>15</v>
          </cell>
          <cell r="CX96" t="str">
            <v xml:space="preserve"> </v>
          </cell>
          <cell r="CY96">
            <v>2</v>
          </cell>
          <cell r="CZ96">
            <v>1</v>
          </cell>
          <cell r="DA96">
            <v>1</v>
          </cell>
          <cell r="DB96">
            <v>150</v>
          </cell>
          <cell r="DC96">
            <v>71</v>
          </cell>
          <cell r="DD96">
            <v>39</v>
          </cell>
          <cell r="DE96">
            <v>12</v>
          </cell>
          <cell r="DF96">
            <v>18</v>
          </cell>
          <cell r="DG96">
            <v>3</v>
          </cell>
          <cell r="DH96">
            <v>2</v>
          </cell>
          <cell r="DI96">
            <v>8</v>
          </cell>
        </row>
        <row r="97">
          <cell r="A97" t="str">
            <v>RS 044</v>
          </cell>
          <cell r="B97">
            <v>44</v>
          </cell>
          <cell r="C97" t="str">
            <v>C</v>
          </cell>
          <cell r="D97" t="str">
            <v>T</v>
          </cell>
          <cell r="E97" t="str">
            <v>Kaphatenga - junction S122</v>
          </cell>
          <cell r="F97" t="str">
            <v>M05</v>
          </cell>
          <cell r="G97">
            <v>16</v>
          </cell>
          <cell r="H97">
            <v>4.8</v>
          </cell>
          <cell r="I97" t="str">
            <v>F</v>
          </cell>
          <cell r="J97" t="str">
            <v>SALIMA</v>
          </cell>
          <cell r="K97">
            <v>7</v>
          </cell>
          <cell r="L97" t="str">
            <v>Changed junction road designation from M5</v>
          </cell>
          <cell r="W97">
            <v>83</v>
          </cell>
          <cell r="X97" t="str">
            <v>ST</v>
          </cell>
          <cell r="Y97">
            <v>200</v>
          </cell>
          <cell r="Z97" t="str">
            <v>SB</v>
          </cell>
          <cell r="AA97">
            <v>100</v>
          </cell>
          <cell r="AB97" t="str">
            <v>GR</v>
          </cell>
          <cell r="AC97">
            <v>4</v>
          </cell>
          <cell r="AD97" t="str">
            <v>VR</v>
          </cell>
          <cell r="AE97">
            <v>0</v>
          </cell>
          <cell r="AF97">
            <v>0</v>
          </cell>
          <cell r="AG97">
            <v>0</v>
          </cell>
          <cell r="AH97">
            <v>0</v>
          </cell>
          <cell r="AI97">
            <v>0</v>
          </cell>
          <cell r="AJ97">
            <v>0</v>
          </cell>
          <cell r="AK97">
            <v>0</v>
          </cell>
          <cell r="AL97">
            <v>0</v>
          </cell>
          <cell r="AM97">
            <v>1</v>
          </cell>
          <cell r="AN97" t="str">
            <v>never resealed</v>
          </cell>
          <cell r="BO97" t="str">
            <v>RS 044</v>
          </cell>
          <cell r="BP97">
            <v>4.8</v>
          </cell>
          <cell r="BQ97">
            <v>6</v>
          </cell>
          <cell r="BR97" t="str">
            <v>F</v>
          </cell>
          <cell r="BS97" t="str">
            <v>C</v>
          </cell>
          <cell r="BT97">
            <v>0</v>
          </cell>
          <cell r="BU97" t="str">
            <v>ST</v>
          </cell>
          <cell r="BV97" t="str">
            <v/>
          </cell>
          <cell r="BW97">
            <v>1</v>
          </cell>
          <cell r="BX97">
            <v>10</v>
          </cell>
          <cell r="BY97" t="str">
            <v xml:space="preserve"> </v>
          </cell>
          <cell r="BZ97">
            <v>1</v>
          </cell>
          <cell r="CA97">
            <v>4</v>
          </cell>
          <cell r="CB97">
            <v>1.008</v>
          </cell>
          <cell r="CC97">
            <v>4.5464554518794991</v>
          </cell>
          <cell r="CD97">
            <v>0</v>
          </cell>
          <cell r="CE97">
            <v>0</v>
          </cell>
          <cell r="CF97">
            <v>0</v>
          </cell>
          <cell r="CG97">
            <v>0</v>
          </cell>
          <cell r="CH97">
            <v>0</v>
          </cell>
          <cell r="CI97">
            <v>0.5</v>
          </cell>
          <cell r="CJ97">
            <v>1.6666666666666668E-3</v>
          </cell>
          <cell r="CK97">
            <v>1.6666666666666668E-3</v>
          </cell>
          <cell r="CL97">
            <v>0</v>
          </cell>
          <cell r="CM97">
            <v>6.4615384615384621E-4</v>
          </cell>
          <cell r="CN97">
            <v>6.4615384615384621E-4</v>
          </cell>
          <cell r="CO97">
            <v>0</v>
          </cell>
          <cell r="CP97">
            <v>0</v>
          </cell>
          <cell r="CQ97">
            <v>4.5471016057256533</v>
          </cell>
          <cell r="CR97">
            <v>0</v>
          </cell>
          <cell r="CS97">
            <v>1</v>
          </cell>
          <cell r="CT97">
            <v>0</v>
          </cell>
          <cell r="CU97">
            <v>0</v>
          </cell>
          <cell r="CV97">
            <v>15</v>
          </cell>
          <cell r="CW97">
            <v>15</v>
          </cell>
          <cell r="CX97" t="str">
            <v xml:space="preserve"> </v>
          </cell>
          <cell r="CY97">
            <v>2</v>
          </cell>
          <cell r="CZ97">
            <v>1</v>
          </cell>
          <cell r="DA97">
            <v>1</v>
          </cell>
          <cell r="DB97">
            <v>320</v>
          </cell>
          <cell r="DC97">
            <v>151</v>
          </cell>
          <cell r="DD97">
            <v>84</v>
          </cell>
          <cell r="DE97">
            <v>24</v>
          </cell>
          <cell r="DF97">
            <v>37</v>
          </cell>
          <cell r="DG97">
            <v>7</v>
          </cell>
          <cell r="DH97">
            <v>4</v>
          </cell>
          <cell r="DI97">
            <v>16</v>
          </cell>
        </row>
        <row r="98">
          <cell r="A98" t="str">
            <v>RS 051</v>
          </cell>
          <cell r="B98">
            <v>51</v>
          </cell>
          <cell r="C98" t="str">
            <v>C</v>
          </cell>
          <cell r="D98" t="str">
            <v>T</v>
          </cell>
          <cell r="E98" t="str">
            <v>Junction S122 - Linthipe River</v>
          </cell>
          <cell r="F98" t="str">
            <v>M05</v>
          </cell>
          <cell r="G98">
            <v>17</v>
          </cell>
          <cell r="H98">
            <v>1.9</v>
          </cell>
          <cell r="I98" t="str">
            <v>F</v>
          </cell>
          <cell r="J98" t="str">
            <v>SALIMA</v>
          </cell>
          <cell r="K98">
            <v>7</v>
          </cell>
          <cell r="L98">
            <v>0</v>
          </cell>
          <cell r="W98">
            <v>81</v>
          </cell>
          <cell r="X98" t="str">
            <v>DS</v>
          </cell>
          <cell r="Y98">
            <v>150</v>
          </cell>
          <cell r="Z98" t="str">
            <v>SB</v>
          </cell>
          <cell r="AA98">
            <v>100</v>
          </cell>
          <cell r="AB98" t="str">
            <v>GR</v>
          </cell>
          <cell r="AC98">
            <v>8</v>
          </cell>
          <cell r="AD98" t="str">
            <v>VR</v>
          </cell>
          <cell r="AE98">
            <v>94</v>
          </cell>
          <cell r="AF98" t="str">
            <v>RC</v>
          </cell>
          <cell r="AG98" t="str">
            <v>ST</v>
          </cell>
          <cell r="AH98">
            <v>15</v>
          </cell>
          <cell r="AI98">
            <v>0</v>
          </cell>
          <cell r="AJ98">
            <v>0</v>
          </cell>
          <cell r="AK98">
            <v>0</v>
          </cell>
          <cell r="AL98">
            <v>0</v>
          </cell>
          <cell r="AM98">
            <v>1</v>
          </cell>
          <cell r="AN98">
            <v>0</v>
          </cell>
          <cell r="BO98" t="str">
            <v>RS 051</v>
          </cell>
          <cell r="BP98">
            <v>1.9</v>
          </cell>
          <cell r="BQ98">
            <v>6</v>
          </cell>
          <cell r="BR98" t="str">
            <v>F</v>
          </cell>
          <cell r="BS98" t="str">
            <v>C</v>
          </cell>
          <cell r="BT98">
            <v>0</v>
          </cell>
          <cell r="BU98" t="str">
            <v>ST</v>
          </cell>
          <cell r="BV98" t="str">
            <v/>
          </cell>
          <cell r="BW98">
            <v>1</v>
          </cell>
          <cell r="BX98">
            <v>10</v>
          </cell>
          <cell r="BY98" t="str">
            <v xml:space="preserve"> </v>
          </cell>
          <cell r="BZ98">
            <v>1</v>
          </cell>
          <cell r="CA98">
            <v>8</v>
          </cell>
          <cell r="CB98">
            <v>1.3540000000000001</v>
          </cell>
          <cell r="CC98">
            <v>5.7</v>
          </cell>
          <cell r="CD98">
            <v>0</v>
          </cell>
          <cell r="CE98">
            <v>0</v>
          </cell>
          <cell r="CF98">
            <v>0</v>
          </cell>
          <cell r="CG98">
            <v>0</v>
          </cell>
          <cell r="CH98">
            <v>0</v>
          </cell>
          <cell r="CI98">
            <v>0</v>
          </cell>
          <cell r="CJ98">
            <v>0</v>
          </cell>
          <cell r="CK98">
            <v>0</v>
          </cell>
          <cell r="CL98">
            <v>0</v>
          </cell>
          <cell r="CM98">
            <v>0</v>
          </cell>
          <cell r="CN98">
            <v>0</v>
          </cell>
          <cell r="CO98">
            <v>0</v>
          </cell>
          <cell r="CP98">
            <v>0</v>
          </cell>
          <cell r="CQ98">
            <v>5.7</v>
          </cell>
          <cell r="CR98">
            <v>0</v>
          </cell>
          <cell r="CS98">
            <v>1</v>
          </cell>
          <cell r="CT98">
            <v>0</v>
          </cell>
          <cell r="CU98">
            <v>0</v>
          </cell>
          <cell r="CV98">
            <v>4</v>
          </cell>
          <cell r="CW98">
            <v>4</v>
          </cell>
          <cell r="CX98" t="str">
            <v xml:space="preserve"> </v>
          </cell>
          <cell r="CY98">
            <v>2</v>
          </cell>
          <cell r="CZ98">
            <v>1</v>
          </cell>
          <cell r="DA98">
            <v>1</v>
          </cell>
          <cell r="DB98">
            <v>300</v>
          </cell>
          <cell r="DC98">
            <v>141</v>
          </cell>
          <cell r="DD98">
            <v>78</v>
          </cell>
          <cell r="DE98">
            <v>23</v>
          </cell>
          <cell r="DF98">
            <v>35</v>
          </cell>
          <cell r="DG98">
            <v>6</v>
          </cell>
          <cell r="DH98">
            <v>3</v>
          </cell>
          <cell r="DI98">
            <v>15</v>
          </cell>
        </row>
        <row r="99">
          <cell r="A99" t="str">
            <v>RS 067</v>
          </cell>
          <cell r="B99">
            <v>67</v>
          </cell>
          <cell r="C99" t="str">
            <v>C</v>
          </cell>
          <cell r="D99" t="str">
            <v>T</v>
          </cell>
          <cell r="E99" t="str">
            <v>Linthipe River - Luwadzi River Bridge</v>
          </cell>
          <cell r="F99" t="str">
            <v>M05</v>
          </cell>
          <cell r="G99">
            <v>18</v>
          </cell>
          <cell r="H99">
            <v>20.8</v>
          </cell>
          <cell r="I99" t="str">
            <v>F</v>
          </cell>
          <cell r="J99" t="str">
            <v>SALIMA</v>
          </cell>
          <cell r="K99">
            <v>7</v>
          </cell>
          <cell r="L99">
            <v>0</v>
          </cell>
          <cell r="W99">
            <v>81</v>
          </cell>
          <cell r="X99" t="str">
            <v>DS</v>
          </cell>
          <cell r="Y99">
            <v>150</v>
          </cell>
          <cell r="Z99" t="str">
            <v>SB</v>
          </cell>
          <cell r="AA99">
            <v>100</v>
          </cell>
          <cell r="AB99" t="str">
            <v>GR</v>
          </cell>
          <cell r="AC99">
            <v>8</v>
          </cell>
          <cell r="AD99" t="str">
            <v>VR</v>
          </cell>
          <cell r="AE99">
            <v>94</v>
          </cell>
          <cell r="AF99" t="str">
            <v>RC</v>
          </cell>
          <cell r="AG99" t="str">
            <v>ST</v>
          </cell>
          <cell r="AH99">
            <v>15</v>
          </cell>
          <cell r="AI99">
            <v>0</v>
          </cell>
          <cell r="AJ99">
            <v>0</v>
          </cell>
          <cell r="AK99">
            <v>0</v>
          </cell>
          <cell r="AL99">
            <v>0</v>
          </cell>
          <cell r="AM99">
            <v>1</v>
          </cell>
          <cell r="AN99">
            <v>0</v>
          </cell>
          <cell r="BO99" t="str">
            <v>RS 067</v>
          </cell>
          <cell r="BP99">
            <v>20.8</v>
          </cell>
          <cell r="BQ99">
            <v>6.7</v>
          </cell>
          <cell r="BR99" t="str">
            <v>F</v>
          </cell>
          <cell r="BS99" t="str">
            <v>S</v>
          </cell>
          <cell r="BT99">
            <v>0</v>
          </cell>
          <cell r="BU99" t="str">
            <v>ST</v>
          </cell>
          <cell r="BV99" t="str">
            <v/>
          </cell>
          <cell r="BW99">
            <v>1</v>
          </cell>
          <cell r="BX99">
            <v>10</v>
          </cell>
          <cell r="BY99" t="str">
            <v xml:space="preserve"> </v>
          </cell>
          <cell r="BZ99">
            <v>1</v>
          </cell>
          <cell r="CA99">
            <v>8</v>
          </cell>
          <cell r="CB99">
            <v>1.3540000000000001</v>
          </cell>
          <cell r="CC99">
            <v>2.96</v>
          </cell>
          <cell r="CD99">
            <v>10</v>
          </cell>
          <cell r="CE99">
            <v>0.5</v>
          </cell>
          <cell r="CF99">
            <v>0</v>
          </cell>
          <cell r="CG99">
            <v>10</v>
          </cell>
          <cell r="CH99">
            <v>0.5</v>
          </cell>
          <cell r="CI99">
            <v>0.1</v>
          </cell>
          <cell r="CJ99">
            <v>2.9850746268656722E-4</v>
          </cell>
          <cell r="CK99">
            <v>2.9850746268656722E-4</v>
          </cell>
          <cell r="CL99">
            <v>0</v>
          </cell>
          <cell r="CM99">
            <v>1.1572904707233067E-4</v>
          </cell>
          <cell r="CN99">
            <v>1.1572904707233067E-4</v>
          </cell>
          <cell r="CO99">
            <v>0</v>
          </cell>
          <cell r="CP99">
            <v>0</v>
          </cell>
          <cell r="CQ99">
            <v>2.9601157290470721</v>
          </cell>
          <cell r="CR99">
            <v>0</v>
          </cell>
          <cell r="CS99">
            <v>1</v>
          </cell>
          <cell r="CT99">
            <v>0</v>
          </cell>
          <cell r="CU99">
            <v>0</v>
          </cell>
          <cell r="CV99">
            <v>4</v>
          </cell>
          <cell r="CW99">
            <v>4</v>
          </cell>
          <cell r="CX99" t="str">
            <v xml:space="preserve"> </v>
          </cell>
          <cell r="CY99">
            <v>2</v>
          </cell>
          <cell r="CZ99">
            <v>1</v>
          </cell>
          <cell r="DA99">
            <v>1</v>
          </cell>
          <cell r="DB99">
            <v>300</v>
          </cell>
          <cell r="DC99">
            <v>141</v>
          </cell>
          <cell r="DD99">
            <v>78</v>
          </cell>
          <cell r="DE99">
            <v>23</v>
          </cell>
          <cell r="DF99">
            <v>35</v>
          </cell>
          <cell r="DG99">
            <v>6</v>
          </cell>
          <cell r="DH99">
            <v>3</v>
          </cell>
          <cell r="DI99">
            <v>15</v>
          </cell>
        </row>
        <row r="100">
          <cell r="A100" t="str">
            <v>RS 064</v>
          </cell>
          <cell r="B100">
            <v>64</v>
          </cell>
          <cell r="C100" t="str">
            <v>C</v>
          </cell>
          <cell r="D100" t="str">
            <v>T</v>
          </cell>
          <cell r="E100" t="str">
            <v>Luwadzi River Bridge - Ngodzi River Bridge</v>
          </cell>
          <cell r="F100" t="str">
            <v>M05</v>
          </cell>
          <cell r="G100">
            <v>19</v>
          </cell>
          <cell r="H100">
            <v>15.8</v>
          </cell>
          <cell r="I100" t="str">
            <v>F</v>
          </cell>
          <cell r="J100" t="str">
            <v>SALIMA</v>
          </cell>
          <cell r="K100">
            <v>7</v>
          </cell>
          <cell r="L100">
            <v>0</v>
          </cell>
          <cell r="W100">
            <v>81</v>
          </cell>
          <cell r="X100" t="str">
            <v>DS</v>
          </cell>
          <cell r="Y100">
            <v>150</v>
          </cell>
          <cell r="Z100" t="str">
            <v>SB</v>
          </cell>
          <cell r="AA100">
            <v>100</v>
          </cell>
          <cell r="AB100" t="str">
            <v>GR</v>
          </cell>
          <cell r="AC100">
            <v>8</v>
          </cell>
          <cell r="AD100" t="str">
            <v>VR</v>
          </cell>
          <cell r="AE100">
            <v>94</v>
          </cell>
          <cell r="AF100" t="str">
            <v>RC</v>
          </cell>
          <cell r="AG100" t="str">
            <v>ST</v>
          </cell>
          <cell r="AH100">
            <v>15</v>
          </cell>
          <cell r="AI100">
            <v>0</v>
          </cell>
          <cell r="AJ100">
            <v>0</v>
          </cell>
          <cell r="AK100">
            <v>0</v>
          </cell>
          <cell r="AL100">
            <v>0</v>
          </cell>
          <cell r="AM100">
            <v>1</v>
          </cell>
          <cell r="AN100">
            <v>0</v>
          </cell>
          <cell r="BO100" t="str">
            <v>RS 064</v>
          </cell>
          <cell r="BP100">
            <v>15.8</v>
          </cell>
          <cell r="BQ100">
            <v>6.7</v>
          </cell>
          <cell r="BR100" t="str">
            <v>F</v>
          </cell>
          <cell r="BS100" t="str">
            <v>S</v>
          </cell>
          <cell r="BT100">
            <v>0</v>
          </cell>
          <cell r="BU100" t="str">
            <v>ST</v>
          </cell>
          <cell r="BV100" t="str">
            <v/>
          </cell>
          <cell r="BW100">
            <v>1</v>
          </cell>
          <cell r="BX100">
            <v>10</v>
          </cell>
          <cell r="BY100" t="str">
            <v xml:space="preserve"> </v>
          </cell>
          <cell r="BZ100">
            <v>1</v>
          </cell>
          <cell r="CA100">
            <v>8</v>
          </cell>
          <cell r="CB100">
            <v>1.3540000000000001</v>
          </cell>
          <cell r="CC100">
            <v>3.7884175953079184</v>
          </cell>
          <cell r="CD100">
            <v>10</v>
          </cell>
          <cell r="CE100">
            <v>0</v>
          </cell>
          <cell r="CF100">
            <v>0</v>
          </cell>
          <cell r="CG100">
            <v>10</v>
          </cell>
          <cell r="CH100">
            <v>0</v>
          </cell>
          <cell r="CI100">
            <v>0</v>
          </cell>
          <cell r="CJ100">
            <v>0</v>
          </cell>
          <cell r="CK100">
            <v>0</v>
          </cell>
          <cell r="CL100">
            <v>0</v>
          </cell>
          <cell r="CM100">
            <v>0</v>
          </cell>
          <cell r="CN100">
            <v>0</v>
          </cell>
          <cell r="CO100">
            <v>0</v>
          </cell>
          <cell r="CP100">
            <v>0</v>
          </cell>
          <cell r="CQ100">
            <v>3.7884175953079184</v>
          </cell>
          <cell r="CR100">
            <v>0</v>
          </cell>
          <cell r="CS100">
            <v>1</v>
          </cell>
          <cell r="CT100">
            <v>0</v>
          </cell>
          <cell r="CU100">
            <v>0</v>
          </cell>
          <cell r="CV100">
            <v>4</v>
          </cell>
          <cell r="CW100">
            <v>4</v>
          </cell>
          <cell r="CX100" t="str">
            <v xml:space="preserve"> </v>
          </cell>
          <cell r="CY100">
            <v>1.2</v>
          </cell>
          <cell r="CZ100">
            <v>1.2</v>
          </cell>
          <cell r="DA100">
            <v>1.1000000000000001</v>
          </cell>
          <cell r="DB100">
            <v>300</v>
          </cell>
          <cell r="DC100">
            <v>141</v>
          </cell>
          <cell r="DD100">
            <v>78</v>
          </cell>
          <cell r="DE100">
            <v>23</v>
          </cell>
          <cell r="DF100">
            <v>35</v>
          </cell>
          <cell r="DG100">
            <v>6</v>
          </cell>
          <cell r="DH100">
            <v>3</v>
          </cell>
          <cell r="DI100">
            <v>15</v>
          </cell>
        </row>
        <row r="101">
          <cell r="A101" t="str">
            <v>RS 059</v>
          </cell>
          <cell r="B101">
            <v>59</v>
          </cell>
          <cell r="C101" t="str">
            <v>C</v>
          </cell>
          <cell r="D101" t="str">
            <v>T</v>
          </cell>
          <cell r="E101" t="str">
            <v>Ngodzi River Bridge - Mtakataka</v>
          </cell>
          <cell r="F101" t="str">
            <v>M05</v>
          </cell>
          <cell r="G101">
            <v>20</v>
          </cell>
          <cell r="H101">
            <v>14.3</v>
          </cell>
          <cell r="I101" t="str">
            <v>F</v>
          </cell>
          <cell r="J101" t="str">
            <v>SALIMA</v>
          </cell>
          <cell r="K101">
            <v>7</v>
          </cell>
          <cell r="L101">
            <v>0</v>
          </cell>
          <cell r="W101">
            <v>81</v>
          </cell>
          <cell r="X101" t="str">
            <v>DS</v>
          </cell>
          <cell r="Y101">
            <v>150</v>
          </cell>
          <cell r="Z101" t="str">
            <v>SB</v>
          </cell>
          <cell r="AA101">
            <v>100</v>
          </cell>
          <cell r="AB101" t="str">
            <v>GR</v>
          </cell>
          <cell r="AC101">
            <v>8</v>
          </cell>
          <cell r="AD101" t="str">
            <v>VR</v>
          </cell>
          <cell r="AE101">
            <v>94</v>
          </cell>
          <cell r="AF101" t="str">
            <v>RC</v>
          </cell>
          <cell r="AG101" t="str">
            <v>ST</v>
          </cell>
          <cell r="AH101">
            <v>15</v>
          </cell>
          <cell r="AI101">
            <v>0</v>
          </cell>
          <cell r="AJ101">
            <v>0</v>
          </cell>
          <cell r="AK101">
            <v>0</v>
          </cell>
          <cell r="AL101">
            <v>0</v>
          </cell>
          <cell r="AM101">
            <v>1</v>
          </cell>
          <cell r="AN101">
            <v>0</v>
          </cell>
          <cell r="BO101" t="str">
            <v>RS 059</v>
          </cell>
          <cell r="BP101">
            <v>14.3</v>
          </cell>
          <cell r="BQ101">
            <v>6.7</v>
          </cell>
          <cell r="BR101" t="str">
            <v>F</v>
          </cell>
          <cell r="BS101" t="str">
            <v>S</v>
          </cell>
          <cell r="BT101">
            <v>0</v>
          </cell>
          <cell r="BU101" t="str">
            <v>ST</v>
          </cell>
          <cell r="BV101" t="str">
            <v/>
          </cell>
          <cell r="BW101">
            <v>1</v>
          </cell>
          <cell r="BX101">
            <v>10</v>
          </cell>
          <cell r="BY101" t="str">
            <v xml:space="preserve"> </v>
          </cell>
          <cell r="BZ101">
            <v>1</v>
          </cell>
          <cell r="CA101">
            <v>8</v>
          </cell>
          <cell r="CB101">
            <v>1.3540000000000001</v>
          </cell>
          <cell r="CC101">
            <v>5.0676190390254909</v>
          </cell>
          <cell r="CD101">
            <v>10</v>
          </cell>
          <cell r="CE101">
            <v>1</v>
          </cell>
          <cell r="CF101">
            <v>0</v>
          </cell>
          <cell r="CG101">
            <v>10</v>
          </cell>
          <cell r="CH101">
            <v>1</v>
          </cell>
          <cell r="CI101">
            <v>0</v>
          </cell>
          <cell r="CJ101">
            <v>0</v>
          </cell>
          <cell r="CK101">
            <v>0</v>
          </cell>
          <cell r="CL101">
            <v>0</v>
          </cell>
          <cell r="CM101">
            <v>0</v>
          </cell>
          <cell r="CN101">
            <v>0</v>
          </cell>
          <cell r="CO101">
            <v>0</v>
          </cell>
          <cell r="CP101">
            <v>0</v>
          </cell>
          <cell r="CQ101">
            <v>5.0676190390254909</v>
          </cell>
          <cell r="CR101">
            <v>0</v>
          </cell>
          <cell r="CS101">
            <v>1</v>
          </cell>
          <cell r="CT101">
            <v>0</v>
          </cell>
          <cell r="CU101">
            <v>0</v>
          </cell>
          <cell r="CV101">
            <v>4</v>
          </cell>
          <cell r="CW101">
            <v>4</v>
          </cell>
          <cell r="CX101" t="str">
            <v xml:space="preserve"> </v>
          </cell>
          <cell r="CY101">
            <v>1.5</v>
          </cell>
          <cell r="CZ101">
            <v>1.2</v>
          </cell>
          <cell r="DA101">
            <v>1.1000000000000001</v>
          </cell>
          <cell r="DB101">
            <v>160</v>
          </cell>
          <cell r="DC101">
            <v>76</v>
          </cell>
          <cell r="DD101">
            <v>42</v>
          </cell>
          <cell r="DE101">
            <v>12</v>
          </cell>
          <cell r="DF101">
            <v>19</v>
          </cell>
          <cell r="DG101">
            <v>4</v>
          </cell>
          <cell r="DH101">
            <v>2</v>
          </cell>
          <cell r="DI101">
            <v>8</v>
          </cell>
        </row>
        <row r="102">
          <cell r="A102" t="str">
            <v>RS 063</v>
          </cell>
          <cell r="B102">
            <v>63</v>
          </cell>
          <cell r="C102" t="str">
            <v>C</v>
          </cell>
          <cell r="D102" t="str">
            <v>T</v>
          </cell>
          <cell r="E102" t="str">
            <v>Mtakataka - Golomoti</v>
          </cell>
          <cell r="F102" t="str">
            <v>M05</v>
          </cell>
          <cell r="G102">
            <v>21</v>
          </cell>
          <cell r="H102">
            <v>25.5</v>
          </cell>
          <cell r="I102" t="str">
            <v>F</v>
          </cell>
          <cell r="J102" t="str">
            <v>DEDZA</v>
          </cell>
          <cell r="K102">
            <v>7</v>
          </cell>
          <cell r="L102">
            <v>0</v>
          </cell>
          <cell r="W102">
            <v>81</v>
          </cell>
          <cell r="X102" t="str">
            <v>DS</v>
          </cell>
          <cell r="Y102">
            <v>150</v>
          </cell>
          <cell r="Z102" t="str">
            <v>SB</v>
          </cell>
          <cell r="AA102">
            <v>100</v>
          </cell>
          <cell r="AB102" t="str">
            <v>GR</v>
          </cell>
          <cell r="AC102">
            <v>8</v>
          </cell>
          <cell r="AD102" t="str">
            <v>VR</v>
          </cell>
          <cell r="AE102">
            <v>94</v>
          </cell>
          <cell r="AF102" t="str">
            <v>RC</v>
          </cell>
          <cell r="AG102" t="str">
            <v>ST</v>
          </cell>
          <cell r="AH102">
            <v>15</v>
          </cell>
          <cell r="AI102">
            <v>0</v>
          </cell>
          <cell r="AJ102">
            <v>0</v>
          </cell>
          <cell r="AK102">
            <v>0</v>
          </cell>
          <cell r="AL102">
            <v>0</v>
          </cell>
          <cell r="AM102">
            <v>1</v>
          </cell>
          <cell r="AN102">
            <v>0</v>
          </cell>
          <cell r="BO102" t="str">
            <v>RS 063</v>
          </cell>
          <cell r="BP102">
            <v>25.5</v>
          </cell>
          <cell r="BQ102">
            <v>6.7</v>
          </cell>
          <cell r="BR102" t="str">
            <v>F</v>
          </cell>
          <cell r="BS102" t="str">
            <v>S</v>
          </cell>
          <cell r="BT102">
            <v>0</v>
          </cell>
          <cell r="BU102" t="str">
            <v>ST</v>
          </cell>
          <cell r="BV102" t="str">
            <v/>
          </cell>
          <cell r="BW102">
            <v>1</v>
          </cell>
          <cell r="BX102">
            <v>10</v>
          </cell>
          <cell r="BY102" t="str">
            <v xml:space="preserve"> </v>
          </cell>
          <cell r="BZ102">
            <v>1</v>
          </cell>
          <cell r="CA102">
            <v>8</v>
          </cell>
          <cell r="CB102">
            <v>1.3540000000000001</v>
          </cell>
          <cell r="CC102">
            <v>4.04</v>
          </cell>
          <cell r="CD102">
            <v>1</v>
          </cell>
          <cell r="CE102">
            <v>0</v>
          </cell>
          <cell r="CF102">
            <v>0</v>
          </cell>
          <cell r="CG102">
            <v>1</v>
          </cell>
          <cell r="CH102">
            <v>0</v>
          </cell>
          <cell r="CI102">
            <v>0</v>
          </cell>
          <cell r="CJ102">
            <v>0</v>
          </cell>
          <cell r="CK102">
            <v>0</v>
          </cell>
          <cell r="CL102">
            <v>0</v>
          </cell>
          <cell r="CM102">
            <v>0</v>
          </cell>
          <cell r="CN102">
            <v>0</v>
          </cell>
          <cell r="CO102">
            <v>0</v>
          </cell>
          <cell r="CP102">
            <v>0</v>
          </cell>
          <cell r="CQ102">
            <v>4.04</v>
          </cell>
          <cell r="CR102">
            <v>0</v>
          </cell>
          <cell r="CS102">
            <v>1</v>
          </cell>
          <cell r="CT102">
            <v>0</v>
          </cell>
          <cell r="CU102">
            <v>0</v>
          </cell>
          <cell r="CV102">
            <v>4</v>
          </cell>
          <cell r="CW102">
            <v>4</v>
          </cell>
          <cell r="CX102" t="str">
            <v xml:space="preserve"> </v>
          </cell>
          <cell r="CY102">
            <v>1.2</v>
          </cell>
          <cell r="CZ102">
            <v>1.2</v>
          </cell>
          <cell r="DA102">
            <v>1.1000000000000001</v>
          </cell>
          <cell r="DB102">
            <v>120</v>
          </cell>
          <cell r="DC102">
            <v>57</v>
          </cell>
          <cell r="DD102">
            <v>32</v>
          </cell>
          <cell r="DE102">
            <v>9</v>
          </cell>
          <cell r="DF102">
            <v>14</v>
          </cell>
          <cell r="DG102">
            <v>3</v>
          </cell>
          <cell r="DH102">
            <v>2</v>
          </cell>
          <cell r="DI102">
            <v>6</v>
          </cell>
        </row>
        <row r="103">
          <cell r="A103" t="str">
            <v>RS 055</v>
          </cell>
          <cell r="B103">
            <v>55</v>
          </cell>
          <cell r="C103" t="str">
            <v>C</v>
          </cell>
          <cell r="D103" t="str">
            <v>T</v>
          </cell>
          <cell r="E103" t="str">
            <v>Golomoti - Kasinje</v>
          </cell>
          <cell r="F103" t="str">
            <v>M05</v>
          </cell>
          <cell r="G103">
            <v>22</v>
          </cell>
          <cell r="H103">
            <v>14.4</v>
          </cell>
          <cell r="I103" t="str">
            <v>F</v>
          </cell>
          <cell r="J103" t="str">
            <v>NTCHEU</v>
          </cell>
          <cell r="K103">
            <v>8</v>
          </cell>
          <cell r="L103">
            <v>0</v>
          </cell>
          <cell r="W103">
            <v>81</v>
          </cell>
          <cell r="X103" t="str">
            <v>DS</v>
          </cell>
          <cell r="Y103">
            <v>150</v>
          </cell>
          <cell r="Z103" t="str">
            <v>SB</v>
          </cell>
          <cell r="AA103">
            <v>100</v>
          </cell>
          <cell r="AB103" t="str">
            <v>GR</v>
          </cell>
          <cell r="AC103">
            <v>8</v>
          </cell>
          <cell r="AD103" t="str">
            <v>VR</v>
          </cell>
          <cell r="AE103">
            <v>94</v>
          </cell>
          <cell r="AF103" t="str">
            <v>RC</v>
          </cell>
          <cell r="AG103" t="str">
            <v>ST</v>
          </cell>
          <cell r="AH103">
            <v>15</v>
          </cell>
          <cell r="AI103">
            <v>0</v>
          </cell>
          <cell r="AJ103">
            <v>0</v>
          </cell>
          <cell r="AK103">
            <v>0</v>
          </cell>
          <cell r="AL103">
            <v>0</v>
          </cell>
          <cell r="AM103">
            <v>1</v>
          </cell>
          <cell r="AN103">
            <v>0</v>
          </cell>
          <cell r="BO103" t="str">
            <v>RS 055</v>
          </cell>
          <cell r="BP103">
            <v>14.4</v>
          </cell>
          <cell r="BQ103">
            <v>6.7</v>
          </cell>
          <cell r="BR103" t="str">
            <v>F</v>
          </cell>
          <cell r="BS103" t="str">
            <v>S</v>
          </cell>
          <cell r="BT103">
            <v>0</v>
          </cell>
          <cell r="BU103" t="str">
            <v>ST</v>
          </cell>
          <cell r="BV103" t="str">
            <v/>
          </cell>
          <cell r="BW103">
            <v>1</v>
          </cell>
          <cell r="BX103">
            <v>10</v>
          </cell>
          <cell r="BY103" t="str">
            <v xml:space="preserve"> </v>
          </cell>
          <cell r="BZ103">
            <v>1</v>
          </cell>
          <cell r="CA103">
            <v>8</v>
          </cell>
          <cell r="CB103">
            <v>1.3540000000000001</v>
          </cell>
          <cell r="CC103">
            <v>3.9922750281976094</v>
          </cell>
          <cell r="CD103">
            <v>5</v>
          </cell>
          <cell r="CE103">
            <v>0</v>
          </cell>
          <cell r="CF103">
            <v>0</v>
          </cell>
          <cell r="CG103">
            <v>5</v>
          </cell>
          <cell r="CH103">
            <v>0</v>
          </cell>
          <cell r="CI103">
            <v>0</v>
          </cell>
          <cell r="CJ103">
            <v>0</v>
          </cell>
          <cell r="CK103">
            <v>0</v>
          </cell>
          <cell r="CL103">
            <v>0</v>
          </cell>
          <cell r="CM103">
            <v>0</v>
          </cell>
          <cell r="CN103">
            <v>0</v>
          </cell>
          <cell r="CO103">
            <v>0</v>
          </cell>
          <cell r="CP103">
            <v>0</v>
          </cell>
          <cell r="CQ103">
            <v>3.9922750281976094</v>
          </cell>
          <cell r="CR103">
            <v>0</v>
          </cell>
          <cell r="CS103">
            <v>1</v>
          </cell>
          <cell r="CT103">
            <v>0</v>
          </cell>
          <cell r="CU103">
            <v>0</v>
          </cell>
          <cell r="CV103">
            <v>4</v>
          </cell>
          <cell r="CW103">
            <v>4</v>
          </cell>
          <cell r="CX103" t="str">
            <v xml:space="preserve"> </v>
          </cell>
          <cell r="CY103">
            <v>1.2</v>
          </cell>
          <cell r="CZ103">
            <v>2</v>
          </cell>
          <cell r="DA103">
            <v>1.1000000000000001</v>
          </cell>
          <cell r="DB103">
            <v>100</v>
          </cell>
          <cell r="DC103">
            <v>47</v>
          </cell>
          <cell r="DD103">
            <v>26</v>
          </cell>
          <cell r="DE103">
            <v>8</v>
          </cell>
          <cell r="DF103">
            <v>12</v>
          </cell>
          <cell r="DG103">
            <v>2</v>
          </cell>
          <cell r="DH103">
            <v>1</v>
          </cell>
          <cell r="DI103">
            <v>5</v>
          </cell>
        </row>
        <row r="104">
          <cell r="A104" t="str">
            <v>RS 041</v>
          </cell>
          <cell r="B104">
            <v>41</v>
          </cell>
          <cell r="C104" t="str">
            <v>C</v>
          </cell>
          <cell r="D104" t="str">
            <v>T</v>
          </cell>
          <cell r="E104" t="str">
            <v>Kasinje - Sharpevale</v>
          </cell>
          <cell r="F104" t="str">
            <v>M05</v>
          </cell>
          <cell r="G104">
            <v>23</v>
          </cell>
          <cell r="H104">
            <v>10.5</v>
          </cell>
          <cell r="I104" t="str">
            <v>F</v>
          </cell>
          <cell r="J104" t="str">
            <v>NTCHEU</v>
          </cell>
          <cell r="K104">
            <v>8</v>
          </cell>
          <cell r="L104">
            <v>0</v>
          </cell>
          <cell r="W104">
            <v>81</v>
          </cell>
          <cell r="X104" t="str">
            <v>DS</v>
          </cell>
          <cell r="Y104">
            <v>150</v>
          </cell>
          <cell r="Z104" t="str">
            <v>SB</v>
          </cell>
          <cell r="AA104">
            <v>100</v>
          </cell>
          <cell r="AB104" t="str">
            <v>GR</v>
          </cell>
          <cell r="AC104">
            <v>8</v>
          </cell>
          <cell r="AD104" t="str">
            <v>VR</v>
          </cell>
          <cell r="AE104">
            <v>94</v>
          </cell>
          <cell r="AF104" t="str">
            <v>RC</v>
          </cell>
          <cell r="AG104" t="str">
            <v>ST</v>
          </cell>
          <cell r="AH104">
            <v>15</v>
          </cell>
          <cell r="AI104">
            <v>0</v>
          </cell>
          <cell r="AJ104">
            <v>0</v>
          </cell>
          <cell r="AK104">
            <v>0</v>
          </cell>
          <cell r="AL104">
            <v>0</v>
          </cell>
          <cell r="AM104">
            <v>1</v>
          </cell>
          <cell r="AN104">
            <v>0</v>
          </cell>
          <cell r="BO104" t="str">
            <v>RS 041</v>
          </cell>
          <cell r="BP104">
            <v>10.5</v>
          </cell>
          <cell r="BQ104">
            <v>6.7</v>
          </cell>
          <cell r="BR104" t="str">
            <v>F</v>
          </cell>
          <cell r="BS104" t="str">
            <v>S</v>
          </cell>
          <cell r="BT104">
            <v>0</v>
          </cell>
          <cell r="BU104" t="str">
            <v>ST</v>
          </cell>
          <cell r="BV104" t="str">
            <v/>
          </cell>
          <cell r="BW104">
            <v>1</v>
          </cell>
          <cell r="BX104">
            <v>10</v>
          </cell>
          <cell r="BY104" t="str">
            <v xml:space="preserve"> </v>
          </cell>
          <cell r="BZ104">
            <v>1</v>
          </cell>
          <cell r="CA104">
            <v>8</v>
          </cell>
          <cell r="CB104">
            <v>1.3540000000000001</v>
          </cell>
          <cell r="CC104">
            <v>3.6602325187357452</v>
          </cell>
          <cell r="CD104">
            <v>1</v>
          </cell>
          <cell r="CE104">
            <v>0</v>
          </cell>
          <cell r="CF104">
            <v>0</v>
          </cell>
          <cell r="CG104">
            <v>1</v>
          </cell>
          <cell r="CH104">
            <v>0</v>
          </cell>
          <cell r="CI104">
            <v>0.1</v>
          </cell>
          <cell r="CJ104">
            <v>2.9850746268656722E-4</v>
          </cell>
          <cell r="CK104">
            <v>2.9850746268656722E-4</v>
          </cell>
          <cell r="CL104">
            <v>0</v>
          </cell>
          <cell r="CM104">
            <v>1.1572904707233067E-4</v>
          </cell>
          <cell r="CN104">
            <v>1.1572904707233067E-4</v>
          </cell>
          <cell r="CO104">
            <v>0</v>
          </cell>
          <cell r="CP104">
            <v>0</v>
          </cell>
          <cell r="CQ104">
            <v>3.6603482477828173</v>
          </cell>
          <cell r="CR104">
            <v>0</v>
          </cell>
          <cell r="CS104">
            <v>1</v>
          </cell>
          <cell r="CT104">
            <v>0</v>
          </cell>
          <cell r="CU104">
            <v>0</v>
          </cell>
          <cell r="CV104">
            <v>4</v>
          </cell>
          <cell r="CW104">
            <v>4</v>
          </cell>
          <cell r="CX104" t="str">
            <v xml:space="preserve"> </v>
          </cell>
          <cell r="CY104">
            <v>1.2</v>
          </cell>
          <cell r="CZ104">
            <v>1.1000000000000001</v>
          </cell>
          <cell r="DA104">
            <v>1.2</v>
          </cell>
          <cell r="DB104">
            <v>110</v>
          </cell>
          <cell r="DC104">
            <v>52</v>
          </cell>
          <cell r="DD104">
            <v>29</v>
          </cell>
          <cell r="DE104">
            <v>9</v>
          </cell>
          <cell r="DF104">
            <v>13</v>
          </cell>
          <cell r="DG104">
            <v>3</v>
          </cell>
          <cell r="DH104">
            <v>2</v>
          </cell>
          <cell r="DI104">
            <v>6</v>
          </cell>
        </row>
        <row r="105">
          <cell r="A105" t="str">
            <v>RS 046</v>
          </cell>
          <cell r="B105">
            <v>46</v>
          </cell>
          <cell r="C105" t="str">
            <v>C</v>
          </cell>
          <cell r="D105" t="str">
            <v>T</v>
          </cell>
          <cell r="E105" t="str">
            <v>Sharpevale - Bilila</v>
          </cell>
          <cell r="F105" t="str">
            <v>M05</v>
          </cell>
          <cell r="G105">
            <v>24</v>
          </cell>
          <cell r="H105">
            <v>28.3</v>
          </cell>
          <cell r="I105" t="str">
            <v>R</v>
          </cell>
          <cell r="J105" t="str">
            <v>NTCHEU</v>
          </cell>
          <cell r="K105">
            <v>8</v>
          </cell>
          <cell r="L105">
            <v>0</v>
          </cell>
          <cell r="W105">
            <v>81</v>
          </cell>
          <cell r="X105" t="str">
            <v>DS</v>
          </cell>
          <cell r="Y105">
            <v>150</v>
          </cell>
          <cell r="Z105" t="str">
            <v>SB</v>
          </cell>
          <cell r="AA105">
            <v>100</v>
          </cell>
          <cell r="AB105" t="str">
            <v>GR</v>
          </cell>
          <cell r="AC105">
            <v>8</v>
          </cell>
          <cell r="AD105" t="str">
            <v>VR</v>
          </cell>
          <cell r="AE105">
            <v>94</v>
          </cell>
          <cell r="AF105" t="str">
            <v>RC</v>
          </cell>
          <cell r="AG105" t="str">
            <v>ST</v>
          </cell>
          <cell r="AH105">
            <v>15</v>
          </cell>
          <cell r="AI105">
            <v>0</v>
          </cell>
          <cell r="AJ105">
            <v>0</v>
          </cell>
          <cell r="AK105">
            <v>0</v>
          </cell>
          <cell r="AL105">
            <v>0</v>
          </cell>
          <cell r="AM105">
            <v>1</v>
          </cell>
          <cell r="AN105">
            <v>0</v>
          </cell>
          <cell r="BO105" t="str">
            <v>RS 046</v>
          </cell>
          <cell r="BP105">
            <v>28.3</v>
          </cell>
          <cell r="BQ105">
            <v>6.7</v>
          </cell>
          <cell r="BR105" t="str">
            <v>R</v>
          </cell>
          <cell r="BS105" t="str">
            <v>S</v>
          </cell>
          <cell r="BT105">
            <v>0</v>
          </cell>
          <cell r="BU105" t="str">
            <v>ST</v>
          </cell>
          <cell r="BV105" t="str">
            <v/>
          </cell>
          <cell r="BW105">
            <v>1</v>
          </cell>
          <cell r="BX105">
            <v>10</v>
          </cell>
          <cell r="BY105" t="str">
            <v xml:space="preserve"> </v>
          </cell>
          <cell r="BZ105">
            <v>1</v>
          </cell>
          <cell r="CA105">
            <v>8</v>
          </cell>
          <cell r="CB105">
            <v>1.3540000000000001</v>
          </cell>
          <cell r="CC105">
            <v>3.6</v>
          </cell>
          <cell r="CD105">
            <v>1</v>
          </cell>
          <cell r="CE105">
            <v>0</v>
          </cell>
          <cell r="CF105">
            <v>0</v>
          </cell>
          <cell r="CG105">
            <v>1</v>
          </cell>
          <cell r="CH105">
            <v>0</v>
          </cell>
          <cell r="CI105">
            <v>0</v>
          </cell>
          <cell r="CJ105">
            <v>0</v>
          </cell>
          <cell r="CK105">
            <v>0</v>
          </cell>
          <cell r="CL105">
            <v>0</v>
          </cell>
          <cell r="CM105">
            <v>0</v>
          </cell>
          <cell r="CN105">
            <v>0</v>
          </cell>
          <cell r="CO105">
            <v>0</v>
          </cell>
          <cell r="CP105">
            <v>0</v>
          </cell>
          <cell r="CQ105">
            <v>3.6</v>
          </cell>
          <cell r="CR105">
            <v>0</v>
          </cell>
          <cell r="CS105">
            <v>1</v>
          </cell>
          <cell r="CT105">
            <v>0</v>
          </cell>
          <cell r="CU105">
            <v>0</v>
          </cell>
          <cell r="CV105">
            <v>4</v>
          </cell>
          <cell r="CW105">
            <v>4</v>
          </cell>
          <cell r="CX105" t="str">
            <v xml:space="preserve"> </v>
          </cell>
          <cell r="CY105">
            <v>1.2</v>
          </cell>
          <cell r="CZ105">
            <v>1.2</v>
          </cell>
          <cell r="DA105">
            <v>1.2</v>
          </cell>
          <cell r="DB105">
            <v>110</v>
          </cell>
          <cell r="DC105">
            <v>52</v>
          </cell>
          <cell r="DD105">
            <v>29</v>
          </cell>
          <cell r="DE105">
            <v>9</v>
          </cell>
          <cell r="DF105">
            <v>13</v>
          </cell>
          <cell r="DG105">
            <v>3</v>
          </cell>
          <cell r="DH105">
            <v>2</v>
          </cell>
          <cell r="DI105">
            <v>6</v>
          </cell>
        </row>
        <row r="106">
          <cell r="A106" t="str">
            <v>RS 065</v>
          </cell>
          <cell r="B106">
            <v>65</v>
          </cell>
          <cell r="C106" t="str">
            <v>C</v>
          </cell>
          <cell r="D106" t="str">
            <v>T</v>
          </cell>
          <cell r="E106" t="str">
            <v>Bilila - Linengwe River</v>
          </cell>
          <cell r="F106" t="str">
            <v>M05</v>
          </cell>
          <cell r="G106">
            <v>25</v>
          </cell>
          <cell r="H106">
            <v>5.2</v>
          </cell>
          <cell r="I106" t="str">
            <v>F</v>
          </cell>
          <cell r="J106" t="str">
            <v>NTCHEU</v>
          </cell>
          <cell r="K106">
            <v>8</v>
          </cell>
          <cell r="L106">
            <v>0</v>
          </cell>
          <cell r="W106">
            <v>81</v>
          </cell>
          <cell r="X106" t="str">
            <v>DS</v>
          </cell>
          <cell r="Y106">
            <v>150</v>
          </cell>
          <cell r="Z106" t="str">
            <v>SB</v>
          </cell>
          <cell r="AA106">
            <v>100</v>
          </cell>
          <cell r="AB106" t="str">
            <v>GR</v>
          </cell>
          <cell r="AC106">
            <v>8</v>
          </cell>
          <cell r="AD106" t="str">
            <v>VR</v>
          </cell>
          <cell r="AE106">
            <v>94</v>
          </cell>
          <cell r="AF106" t="str">
            <v>RC</v>
          </cell>
          <cell r="AG106" t="str">
            <v>ST</v>
          </cell>
          <cell r="AH106">
            <v>15</v>
          </cell>
          <cell r="AI106">
            <v>0</v>
          </cell>
          <cell r="AJ106">
            <v>0</v>
          </cell>
          <cell r="AK106">
            <v>0</v>
          </cell>
          <cell r="AL106">
            <v>0</v>
          </cell>
          <cell r="AM106">
            <v>1</v>
          </cell>
          <cell r="AN106">
            <v>0</v>
          </cell>
          <cell r="BO106" t="str">
            <v>RS 065</v>
          </cell>
          <cell r="BP106">
            <v>5.2</v>
          </cell>
          <cell r="BQ106">
            <v>6.7</v>
          </cell>
          <cell r="BR106" t="str">
            <v>F</v>
          </cell>
          <cell r="BS106" t="str">
            <v>S</v>
          </cell>
          <cell r="BT106">
            <v>0</v>
          </cell>
          <cell r="BU106" t="str">
            <v>ST</v>
          </cell>
          <cell r="BV106" t="str">
            <v/>
          </cell>
          <cell r="BW106">
            <v>1</v>
          </cell>
          <cell r="BX106">
            <v>10</v>
          </cell>
          <cell r="BY106" t="str">
            <v xml:space="preserve"> </v>
          </cell>
          <cell r="BZ106">
            <v>1</v>
          </cell>
          <cell r="CA106">
            <v>8</v>
          </cell>
          <cell r="CB106">
            <v>1.3540000000000001</v>
          </cell>
          <cell r="CC106">
            <v>3.6077724340175958</v>
          </cell>
          <cell r="CD106">
            <v>0</v>
          </cell>
          <cell r="CE106">
            <v>0</v>
          </cell>
          <cell r="CF106">
            <v>0</v>
          </cell>
          <cell r="CG106">
            <v>0</v>
          </cell>
          <cell r="CH106">
            <v>0</v>
          </cell>
          <cell r="CI106">
            <v>0</v>
          </cell>
          <cell r="CJ106">
            <v>0</v>
          </cell>
          <cell r="CK106">
            <v>0</v>
          </cell>
          <cell r="CL106">
            <v>0</v>
          </cell>
          <cell r="CM106">
            <v>0</v>
          </cell>
          <cell r="CN106">
            <v>0</v>
          </cell>
          <cell r="CO106">
            <v>0</v>
          </cell>
          <cell r="CP106">
            <v>0</v>
          </cell>
          <cell r="CQ106">
            <v>3.6077724340175958</v>
          </cell>
          <cell r="CR106">
            <v>0</v>
          </cell>
          <cell r="CS106">
            <v>1</v>
          </cell>
          <cell r="CT106">
            <v>0</v>
          </cell>
          <cell r="CU106">
            <v>0</v>
          </cell>
          <cell r="CV106">
            <v>4</v>
          </cell>
          <cell r="CW106">
            <v>4</v>
          </cell>
          <cell r="CX106" t="str">
            <v xml:space="preserve"> </v>
          </cell>
          <cell r="CY106">
            <v>1.2</v>
          </cell>
          <cell r="CZ106">
            <v>1.2</v>
          </cell>
          <cell r="DA106">
            <v>1.2</v>
          </cell>
          <cell r="DB106">
            <v>120</v>
          </cell>
          <cell r="DC106">
            <v>57</v>
          </cell>
          <cell r="DD106">
            <v>32</v>
          </cell>
          <cell r="DE106">
            <v>9</v>
          </cell>
          <cell r="DF106">
            <v>14</v>
          </cell>
          <cell r="DG106">
            <v>3</v>
          </cell>
          <cell r="DH106">
            <v>2</v>
          </cell>
          <cell r="DI106">
            <v>6</v>
          </cell>
        </row>
        <row r="107">
          <cell r="A107" t="str">
            <v>RS 056</v>
          </cell>
          <cell r="B107">
            <v>56</v>
          </cell>
          <cell r="C107" t="str">
            <v>C</v>
          </cell>
          <cell r="D107" t="str">
            <v>T</v>
          </cell>
          <cell r="E107" t="str">
            <v>Linengwe River - Balaka Market (junction M1)</v>
          </cell>
          <cell r="F107" t="str">
            <v>M05</v>
          </cell>
          <cell r="G107">
            <v>26</v>
          </cell>
          <cell r="H107">
            <v>7.4</v>
          </cell>
          <cell r="I107" t="str">
            <v>F</v>
          </cell>
          <cell r="J107" t="str">
            <v>NTCHEU</v>
          </cell>
          <cell r="K107">
            <v>8</v>
          </cell>
          <cell r="L107">
            <v>0</v>
          </cell>
          <cell r="W107">
            <v>81</v>
          </cell>
          <cell r="X107" t="str">
            <v>DS</v>
          </cell>
          <cell r="Y107">
            <v>150</v>
          </cell>
          <cell r="Z107" t="str">
            <v>SB</v>
          </cell>
          <cell r="AA107">
            <v>100</v>
          </cell>
          <cell r="AB107" t="str">
            <v>GR</v>
          </cell>
          <cell r="AC107">
            <v>8</v>
          </cell>
          <cell r="AD107" t="str">
            <v>VR</v>
          </cell>
          <cell r="AE107">
            <v>94</v>
          </cell>
          <cell r="AF107" t="str">
            <v>RC</v>
          </cell>
          <cell r="AG107" t="str">
            <v>ST</v>
          </cell>
          <cell r="AH107">
            <v>15</v>
          </cell>
          <cell r="AI107">
            <v>0</v>
          </cell>
          <cell r="AJ107">
            <v>0</v>
          </cell>
          <cell r="AK107">
            <v>0</v>
          </cell>
          <cell r="AL107">
            <v>0</v>
          </cell>
          <cell r="AM107">
            <v>1</v>
          </cell>
          <cell r="AN107">
            <v>0</v>
          </cell>
          <cell r="BO107" t="str">
            <v>RS 056</v>
          </cell>
          <cell r="BP107">
            <v>7.4</v>
          </cell>
          <cell r="BQ107">
            <v>6.7</v>
          </cell>
          <cell r="BR107" t="str">
            <v>F</v>
          </cell>
          <cell r="BS107" t="str">
            <v>S</v>
          </cell>
          <cell r="BT107">
            <v>0</v>
          </cell>
          <cell r="BU107" t="str">
            <v>ST</v>
          </cell>
          <cell r="BV107" t="str">
            <v/>
          </cell>
          <cell r="BW107">
            <v>1</v>
          </cell>
          <cell r="BX107">
            <v>10</v>
          </cell>
          <cell r="BY107" t="str">
            <v xml:space="preserve"> </v>
          </cell>
          <cell r="BZ107">
            <v>1</v>
          </cell>
          <cell r="CA107">
            <v>8</v>
          </cell>
          <cell r="CB107">
            <v>1.3540000000000001</v>
          </cell>
          <cell r="CC107">
            <v>4.129522189638319</v>
          </cell>
          <cell r="CD107">
            <v>0</v>
          </cell>
          <cell r="CE107">
            <v>0</v>
          </cell>
          <cell r="CF107">
            <v>0</v>
          </cell>
          <cell r="CG107">
            <v>0</v>
          </cell>
          <cell r="CH107">
            <v>0</v>
          </cell>
          <cell r="CI107">
            <v>0</v>
          </cell>
          <cell r="CJ107">
            <v>0</v>
          </cell>
          <cell r="CK107">
            <v>0</v>
          </cell>
          <cell r="CL107">
            <v>0</v>
          </cell>
          <cell r="CM107">
            <v>0</v>
          </cell>
          <cell r="CN107">
            <v>0</v>
          </cell>
          <cell r="CO107">
            <v>0</v>
          </cell>
          <cell r="CP107">
            <v>0</v>
          </cell>
          <cell r="CQ107">
            <v>4.129522189638319</v>
          </cell>
          <cell r="CR107">
            <v>0</v>
          </cell>
          <cell r="CS107">
            <v>1</v>
          </cell>
          <cell r="CT107">
            <v>0</v>
          </cell>
          <cell r="CU107">
            <v>0</v>
          </cell>
          <cell r="CV107">
            <v>4</v>
          </cell>
          <cell r="CW107">
            <v>4</v>
          </cell>
          <cell r="CX107" t="str">
            <v xml:space="preserve"> </v>
          </cell>
          <cell r="CY107">
            <v>1.2</v>
          </cell>
          <cell r="CZ107">
            <v>1.2</v>
          </cell>
          <cell r="DA107">
            <v>1.2</v>
          </cell>
          <cell r="DB107">
            <v>120</v>
          </cell>
          <cell r="DC107">
            <v>57</v>
          </cell>
          <cell r="DD107">
            <v>32</v>
          </cell>
          <cell r="DE107">
            <v>9</v>
          </cell>
          <cell r="DF107">
            <v>14</v>
          </cell>
          <cell r="DG107">
            <v>3</v>
          </cell>
          <cell r="DH107">
            <v>2</v>
          </cell>
          <cell r="DI107">
            <v>6</v>
          </cell>
        </row>
        <row r="108">
          <cell r="A108" t="str">
            <v>RS 135</v>
          </cell>
          <cell r="B108">
            <v>135</v>
          </cell>
          <cell r="C108" t="str">
            <v>S</v>
          </cell>
          <cell r="D108" t="str">
            <v>T</v>
          </cell>
          <cell r="E108" t="str">
            <v>Zobwe - Mwanza</v>
          </cell>
          <cell r="F108" t="str">
            <v>M06</v>
          </cell>
          <cell r="G108">
            <v>1</v>
          </cell>
          <cell r="H108">
            <v>11.1</v>
          </cell>
          <cell r="I108" t="str">
            <v>H</v>
          </cell>
          <cell r="J108" t="str">
            <v>MWANZA</v>
          </cell>
          <cell r="K108">
            <v>9</v>
          </cell>
          <cell r="L108">
            <v>0</v>
          </cell>
          <cell r="W108">
            <v>87</v>
          </cell>
          <cell r="X108" t="str">
            <v>DS</v>
          </cell>
          <cell r="Y108">
            <v>200</v>
          </cell>
          <cell r="Z108" t="str">
            <v>SB</v>
          </cell>
          <cell r="AA108">
            <v>150</v>
          </cell>
          <cell r="AB108" t="str">
            <v>SB</v>
          </cell>
          <cell r="AC108">
            <v>17</v>
          </cell>
          <cell r="AD108" t="str">
            <v>VR</v>
          </cell>
          <cell r="AE108">
            <v>0</v>
          </cell>
          <cell r="AF108">
            <v>0</v>
          </cell>
          <cell r="AG108">
            <v>0</v>
          </cell>
          <cell r="AH108">
            <v>0</v>
          </cell>
          <cell r="AI108">
            <v>0</v>
          </cell>
          <cell r="AJ108">
            <v>0</v>
          </cell>
          <cell r="AK108">
            <v>0</v>
          </cell>
          <cell r="AL108">
            <v>0</v>
          </cell>
          <cell r="AM108">
            <v>1</v>
          </cell>
          <cell r="AN108" t="str">
            <v>never resealed</v>
          </cell>
          <cell r="BO108" t="str">
            <v>RS 135</v>
          </cell>
          <cell r="BP108">
            <v>11.1</v>
          </cell>
          <cell r="BQ108">
            <v>6</v>
          </cell>
          <cell r="BR108" t="str">
            <v>H</v>
          </cell>
          <cell r="BS108" t="str">
            <v>C</v>
          </cell>
          <cell r="BT108">
            <v>0</v>
          </cell>
          <cell r="BU108" t="str">
            <v>DS</v>
          </cell>
          <cell r="BV108" t="str">
            <v/>
          </cell>
          <cell r="BW108">
            <v>1</v>
          </cell>
          <cell r="BX108">
            <v>15</v>
          </cell>
          <cell r="BY108" t="str">
            <v xml:space="preserve"> </v>
          </cell>
          <cell r="BZ108">
            <v>1</v>
          </cell>
          <cell r="CA108">
            <v>17</v>
          </cell>
          <cell r="CB108">
            <v>1.677</v>
          </cell>
          <cell r="CC108">
            <v>3.3421592375366567</v>
          </cell>
          <cell r="CD108">
            <v>70</v>
          </cell>
          <cell r="CE108">
            <v>35</v>
          </cell>
          <cell r="CF108">
            <v>20</v>
          </cell>
          <cell r="CG108">
            <v>50</v>
          </cell>
          <cell r="CH108">
            <v>15</v>
          </cell>
          <cell r="CI108">
            <v>4.2</v>
          </cell>
          <cell r="CJ108">
            <v>1.4000000000000002E-2</v>
          </cell>
          <cell r="CK108">
            <v>10</v>
          </cell>
          <cell r="CL108">
            <v>20</v>
          </cell>
          <cell r="CM108">
            <v>0.2375953846153846</v>
          </cell>
          <cell r="CN108">
            <v>0.2375953846153846</v>
          </cell>
          <cell r="CO108">
            <v>0</v>
          </cell>
          <cell r="CP108">
            <v>0</v>
          </cell>
          <cell r="CQ108">
            <v>3.5797546221520413</v>
          </cell>
          <cell r="CR108">
            <v>10</v>
          </cell>
          <cell r="CS108">
            <v>1</v>
          </cell>
          <cell r="CT108">
            <v>0</v>
          </cell>
          <cell r="CU108">
            <v>0</v>
          </cell>
          <cell r="CV108">
            <v>11</v>
          </cell>
          <cell r="CW108">
            <v>11</v>
          </cell>
          <cell r="CX108" t="str">
            <v xml:space="preserve"> </v>
          </cell>
          <cell r="CY108">
            <v>2</v>
          </cell>
          <cell r="CZ108">
            <v>2.5</v>
          </cell>
          <cell r="DA108">
            <v>1.1000000000000001</v>
          </cell>
          <cell r="DB108">
            <v>200</v>
          </cell>
          <cell r="DC108">
            <v>94</v>
          </cell>
          <cell r="DD108">
            <v>52</v>
          </cell>
          <cell r="DE108">
            <v>15</v>
          </cell>
          <cell r="DF108">
            <v>23</v>
          </cell>
          <cell r="DG108">
            <v>4</v>
          </cell>
          <cell r="DH108">
            <v>2</v>
          </cell>
          <cell r="DI108">
            <v>10</v>
          </cell>
        </row>
        <row r="109">
          <cell r="A109" t="str">
            <v>RS 134</v>
          </cell>
          <cell r="B109">
            <v>134</v>
          </cell>
          <cell r="C109" t="str">
            <v>S</v>
          </cell>
          <cell r="D109" t="str">
            <v>T</v>
          </cell>
          <cell r="E109" t="str">
            <v>Mwanza - Moffati</v>
          </cell>
          <cell r="F109" t="str">
            <v>M06</v>
          </cell>
          <cell r="G109">
            <v>2</v>
          </cell>
          <cell r="H109">
            <v>6</v>
          </cell>
          <cell r="I109" t="str">
            <v>H</v>
          </cell>
          <cell r="J109" t="str">
            <v>MWANZA</v>
          </cell>
          <cell r="K109">
            <v>9</v>
          </cell>
          <cell r="L109">
            <v>0</v>
          </cell>
          <cell r="W109">
            <v>87</v>
          </cell>
          <cell r="X109" t="str">
            <v>DS</v>
          </cell>
          <cell r="Y109">
            <v>200</v>
          </cell>
          <cell r="Z109" t="str">
            <v>SB</v>
          </cell>
          <cell r="AA109">
            <v>150</v>
          </cell>
          <cell r="AB109" t="str">
            <v>SB</v>
          </cell>
          <cell r="AC109">
            <v>17</v>
          </cell>
          <cell r="AD109" t="str">
            <v>VR</v>
          </cell>
          <cell r="AE109">
            <v>0</v>
          </cell>
          <cell r="AF109">
            <v>0</v>
          </cell>
          <cell r="AG109">
            <v>0</v>
          </cell>
          <cell r="AH109">
            <v>0</v>
          </cell>
          <cell r="AI109">
            <v>0</v>
          </cell>
          <cell r="AJ109">
            <v>0</v>
          </cell>
          <cell r="AK109">
            <v>0</v>
          </cell>
          <cell r="AL109">
            <v>0</v>
          </cell>
          <cell r="AM109">
            <v>1</v>
          </cell>
          <cell r="AN109" t="str">
            <v>never resealed</v>
          </cell>
          <cell r="BO109" t="str">
            <v>RS 134</v>
          </cell>
          <cell r="BP109">
            <v>6</v>
          </cell>
          <cell r="BQ109">
            <v>6</v>
          </cell>
          <cell r="BR109" t="str">
            <v>H</v>
          </cell>
          <cell r="BS109" t="str">
            <v>C</v>
          </cell>
          <cell r="BT109">
            <v>0</v>
          </cell>
          <cell r="BU109" t="str">
            <v>DS</v>
          </cell>
          <cell r="BV109" t="str">
            <v/>
          </cell>
          <cell r="BW109">
            <v>1</v>
          </cell>
          <cell r="BX109">
            <v>15</v>
          </cell>
          <cell r="BY109" t="str">
            <v xml:space="preserve"> </v>
          </cell>
          <cell r="BZ109">
            <v>1</v>
          </cell>
          <cell r="CA109">
            <v>17</v>
          </cell>
          <cell r="CB109">
            <v>1.677</v>
          </cell>
          <cell r="CC109">
            <v>3.1339210166177911</v>
          </cell>
          <cell r="CD109">
            <v>0</v>
          </cell>
          <cell r="CE109">
            <v>0</v>
          </cell>
          <cell r="CF109">
            <v>0</v>
          </cell>
          <cell r="CG109">
            <v>0</v>
          </cell>
          <cell r="CH109">
            <v>0</v>
          </cell>
          <cell r="CI109">
            <v>0.5</v>
          </cell>
          <cell r="CJ109">
            <v>1.6666666666666668E-3</v>
          </cell>
          <cell r="CK109">
            <v>1.6666666666666668E-3</v>
          </cell>
          <cell r="CL109">
            <v>0</v>
          </cell>
          <cell r="CM109">
            <v>6.4615384615384621E-4</v>
          </cell>
          <cell r="CN109">
            <v>6.4615384615384621E-4</v>
          </cell>
          <cell r="CO109">
            <v>0</v>
          </cell>
          <cell r="CP109">
            <v>0</v>
          </cell>
          <cell r="CQ109">
            <v>3.1345671704639448</v>
          </cell>
          <cell r="CR109">
            <v>0</v>
          </cell>
          <cell r="CS109">
            <v>1</v>
          </cell>
          <cell r="CT109">
            <v>0</v>
          </cell>
          <cell r="CU109">
            <v>0</v>
          </cell>
          <cell r="CV109">
            <v>11</v>
          </cell>
          <cell r="CW109">
            <v>11</v>
          </cell>
          <cell r="CX109" t="str">
            <v xml:space="preserve"> </v>
          </cell>
          <cell r="CY109">
            <v>1.2</v>
          </cell>
          <cell r="CZ109">
            <v>1.5</v>
          </cell>
          <cell r="DA109">
            <v>1.1000000000000001</v>
          </cell>
          <cell r="DB109">
            <v>200</v>
          </cell>
          <cell r="DC109">
            <v>94</v>
          </cell>
          <cell r="DD109">
            <v>52</v>
          </cell>
          <cell r="DE109">
            <v>15</v>
          </cell>
          <cell r="DF109">
            <v>23</v>
          </cell>
          <cell r="DG109">
            <v>4</v>
          </cell>
          <cell r="DH109">
            <v>2</v>
          </cell>
          <cell r="DI109">
            <v>10</v>
          </cell>
        </row>
        <row r="110">
          <cell r="A110" t="str">
            <v>RS 133</v>
          </cell>
          <cell r="B110">
            <v>133</v>
          </cell>
          <cell r="C110" t="str">
            <v>S</v>
          </cell>
          <cell r="D110" t="str">
            <v>T</v>
          </cell>
          <cell r="E110" t="str">
            <v>Moffati - Zaka</v>
          </cell>
          <cell r="F110" t="str">
            <v>M06</v>
          </cell>
          <cell r="G110">
            <v>3</v>
          </cell>
          <cell r="H110">
            <v>9.3000000000000007</v>
          </cell>
          <cell r="I110" t="str">
            <v>R</v>
          </cell>
          <cell r="J110" t="str">
            <v>MWANZA</v>
          </cell>
          <cell r="K110">
            <v>9</v>
          </cell>
          <cell r="L110">
            <v>0</v>
          </cell>
          <cell r="W110">
            <v>87</v>
          </cell>
          <cell r="X110" t="str">
            <v>DS</v>
          </cell>
          <cell r="Y110">
            <v>200</v>
          </cell>
          <cell r="Z110" t="str">
            <v>SB</v>
          </cell>
          <cell r="AA110">
            <v>150</v>
          </cell>
          <cell r="AB110" t="str">
            <v>SB</v>
          </cell>
          <cell r="AC110">
            <v>17</v>
          </cell>
          <cell r="AD110" t="str">
            <v>VR</v>
          </cell>
          <cell r="AE110">
            <v>0</v>
          </cell>
          <cell r="AF110">
            <v>0</v>
          </cell>
          <cell r="AG110">
            <v>0</v>
          </cell>
          <cell r="AH110">
            <v>0</v>
          </cell>
          <cell r="AI110">
            <v>0</v>
          </cell>
          <cell r="AJ110">
            <v>0</v>
          </cell>
          <cell r="AK110">
            <v>0</v>
          </cell>
          <cell r="AL110">
            <v>0</v>
          </cell>
          <cell r="AM110">
            <v>1</v>
          </cell>
          <cell r="AN110" t="str">
            <v>never resealed</v>
          </cell>
          <cell r="BO110" t="str">
            <v>RS 133</v>
          </cell>
          <cell r="BP110">
            <v>9.3000000000000007</v>
          </cell>
          <cell r="BQ110">
            <v>6</v>
          </cell>
          <cell r="BR110" t="str">
            <v>R</v>
          </cell>
          <cell r="BS110" t="str">
            <v>C</v>
          </cell>
          <cell r="BT110">
            <v>0</v>
          </cell>
          <cell r="BU110" t="str">
            <v>DS</v>
          </cell>
          <cell r="BV110" t="str">
            <v/>
          </cell>
          <cell r="BW110">
            <v>1</v>
          </cell>
          <cell r="BX110">
            <v>15</v>
          </cell>
          <cell r="BY110" t="str">
            <v xml:space="preserve"> </v>
          </cell>
          <cell r="BZ110">
            <v>1</v>
          </cell>
          <cell r="CA110">
            <v>17</v>
          </cell>
          <cell r="CB110">
            <v>1.677</v>
          </cell>
          <cell r="CC110">
            <v>3.3008809384164226</v>
          </cell>
          <cell r="CD110">
            <v>1</v>
          </cell>
          <cell r="CE110">
            <v>0</v>
          </cell>
          <cell r="CF110">
            <v>0</v>
          </cell>
          <cell r="CG110">
            <v>1</v>
          </cell>
          <cell r="CH110">
            <v>0</v>
          </cell>
          <cell r="CI110">
            <v>0.2</v>
          </cell>
          <cell r="CJ110">
            <v>6.6666666666666686E-4</v>
          </cell>
          <cell r="CK110">
            <v>6.6666666666666686E-4</v>
          </cell>
          <cell r="CL110">
            <v>0</v>
          </cell>
          <cell r="CM110">
            <v>2.5846153846153852E-4</v>
          </cell>
          <cell r="CN110">
            <v>2.5846153846153852E-4</v>
          </cell>
          <cell r="CO110">
            <v>0</v>
          </cell>
          <cell r="CP110">
            <v>0</v>
          </cell>
          <cell r="CQ110">
            <v>3.3011393999548839</v>
          </cell>
          <cell r="CR110">
            <v>1</v>
          </cell>
          <cell r="CS110">
            <v>1</v>
          </cell>
          <cell r="CT110">
            <v>0</v>
          </cell>
          <cell r="CU110">
            <v>0</v>
          </cell>
          <cell r="CV110">
            <v>11</v>
          </cell>
          <cell r="CW110">
            <v>11</v>
          </cell>
          <cell r="CX110" t="str">
            <v xml:space="preserve"> </v>
          </cell>
          <cell r="CY110">
            <v>1.2</v>
          </cell>
          <cell r="CZ110">
            <v>1.2</v>
          </cell>
          <cell r="DA110">
            <v>1.3</v>
          </cell>
          <cell r="DB110">
            <v>400</v>
          </cell>
          <cell r="DC110">
            <v>188</v>
          </cell>
          <cell r="DD110">
            <v>104</v>
          </cell>
          <cell r="DE110">
            <v>30</v>
          </cell>
          <cell r="DF110">
            <v>46</v>
          </cell>
          <cell r="DG110">
            <v>8</v>
          </cell>
          <cell r="DH110">
            <v>4</v>
          </cell>
          <cell r="DI110">
            <v>20</v>
          </cell>
        </row>
        <row r="111">
          <cell r="A111" t="str">
            <v>RS 136</v>
          </cell>
          <cell r="B111">
            <v>136</v>
          </cell>
          <cell r="C111" t="str">
            <v>S</v>
          </cell>
          <cell r="D111" t="str">
            <v>T</v>
          </cell>
          <cell r="E111" t="str">
            <v>Zaka - Lisungwi River</v>
          </cell>
          <cell r="F111" t="str">
            <v>M06</v>
          </cell>
          <cell r="G111">
            <v>4</v>
          </cell>
          <cell r="H111">
            <v>13.2</v>
          </cell>
          <cell r="I111" t="str">
            <v>R</v>
          </cell>
          <cell r="J111" t="str">
            <v>MWANZA</v>
          </cell>
          <cell r="K111">
            <v>9</v>
          </cell>
          <cell r="L111">
            <v>0</v>
          </cell>
          <cell r="W111">
            <v>87</v>
          </cell>
          <cell r="X111" t="str">
            <v>DS</v>
          </cell>
          <cell r="Y111">
            <v>200</v>
          </cell>
          <cell r="Z111" t="str">
            <v>SB</v>
          </cell>
          <cell r="AA111">
            <v>150</v>
          </cell>
          <cell r="AB111" t="str">
            <v>SB</v>
          </cell>
          <cell r="AC111">
            <v>17</v>
          </cell>
          <cell r="AD111" t="str">
            <v>VR</v>
          </cell>
          <cell r="AE111">
            <v>0</v>
          </cell>
          <cell r="AF111">
            <v>0</v>
          </cell>
          <cell r="AG111">
            <v>0</v>
          </cell>
          <cell r="AH111">
            <v>0</v>
          </cell>
          <cell r="AI111">
            <v>0</v>
          </cell>
          <cell r="AJ111">
            <v>0</v>
          </cell>
          <cell r="AK111">
            <v>0</v>
          </cell>
          <cell r="AL111">
            <v>0</v>
          </cell>
          <cell r="AM111">
            <v>1</v>
          </cell>
          <cell r="AN111" t="str">
            <v>never resealed</v>
          </cell>
          <cell r="BO111" t="str">
            <v>RS 136</v>
          </cell>
          <cell r="BP111">
            <v>13.2</v>
          </cell>
          <cell r="BQ111">
            <v>6</v>
          </cell>
          <cell r="BR111" t="str">
            <v>R</v>
          </cell>
          <cell r="BS111" t="str">
            <v>C</v>
          </cell>
          <cell r="BT111">
            <v>0</v>
          </cell>
          <cell r="BU111" t="str">
            <v>DS</v>
          </cell>
          <cell r="BV111" t="str">
            <v/>
          </cell>
          <cell r="BW111">
            <v>1</v>
          </cell>
          <cell r="BX111">
            <v>15</v>
          </cell>
          <cell r="BY111" t="str">
            <v xml:space="preserve"> </v>
          </cell>
          <cell r="BZ111">
            <v>1</v>
          </cell>
          <cell r="CA111">
            <v>17</v>
          </cell>
          <cell r="CB111">
            <v>1.677</v>
          </cell>
          <cell r="CC111">
            <v>3.1440294321514268</v>
          </cell>
          <cell r="CD111">
            <v>0</v>
          </cell>
          <cell r="CE111">
            <v>0</v>
          </cell>
          <cell r="CF111">
            <v>0</v>
          </cell>
          <cell r="CG111">
            <v>0</v>
          </cell>
          <cell r="CH111">
            <v>0</v>
          </cell>
          <cell r="CI111">
            <v>0.3</v>
          </cell>
          <cell r="CJ111">
            <v>1E-3</v>
          </cell>
          <cell r="CK111">
            <v>1E-3</v>
          </cell>
          <cell r="CL111">
            <v>0</v>
          </cell>
          <cell r="CM111">
            <v>3.876923076923077E-4</v>
          </cell>
          <cell r="CN111">
            <v>3.876923076923077E-4</v>
          </cell>
          <cell r="CO111">
            <v>0</v>
          </cell>
          <cell r="CP111">
            <v>0</v>
          </cell>
          <cell r="CQ111">
            <v>3.1444171244591193</v>
          </cell>
          <cell r="CR111">
            <v>0</v>
          </cell>
          <cell r="CS111">
            <v>1</v>
          </cell>
          <cell r="CT111">
            <v>0</v>
          </cell>
          <cell r="CU111">
            <v>0</v>
          </cell>
          <cell r="CV111">
            <v>11</v>
          </cell>
          <cell r="CW111">
            <v>11</v>
          </cell>
          <cell r="CX111" t="str">
            <v xml:space="preserve"> </v>
          </cell>
          <cell r="CY111">
            <v>1.2</v>
          </cell>
          <cell r="CZ111">
            <v>1.2</v>
          </cell>
          <cell r="DA111">
            <v>1.2</v>
          </cell>
          <cell r="DB111">
            <v>400</v>
          </cell>
          <cell r="DC111">
            <v>188</v>
          </cell>
          <cell r="DD111">
            <v>104</v>
          </cell>
          <cell r="DE111">
            <v>30</v>
          </cell>
          <cell r="DF111">
            <v>46</v>
          </cell>
          <cell r="DG111">
            <v>8</v>
          </cell>
          <cell r="DH111">
            <v>4</v>
          </cell>
          <cell r="DI111">
            <v>20</v>
          </cell>
        </row>
        <row r="112">
          <cell r="A112" t="str">
            <v>RS 132</v>
          </cell>
          <cell r="B112">
            <v>132</v>
          </cell>
          <cell r="C112" t="str">
            <v>S</v>
          </cell>
          <cell r="D112" t="str">
            <v>T</v>
          </cell>
          <cell r="E112" t="str">
            <v>Ndeka - Nachimbeya Rapids</v>
          </cell>
          <cell r="F112" t="str">
            <v>M06</v>
          </cell>
          <cell r="G112">
            <v>5</v>
          </cell>
          <cell r="H112">
            <v>9.1999999999999993</v>
          </cell>
          <cell r="I112" t="str">
            <v>F</v>
          </cell>
          <cell r="J112" t="str">
            <v>BLANTYRE</v>
          </cell>
          <cell r="K112">
            <v>9</v>
          </cell>
          <cell r="L112">
            <v>0</v>
          </cell>
          <cell r="W112">
            <v>89</v>
          </cell>
          <cell r="X112" t="str">
            <v>DS</v>
          </cell>
          <cell r="Y112">
            <v>150</v>
          </cell>
          <cell r="Z112" t="str">
            <v>SB</v>
          </cell>
          <cell r="AA112">
            <v>100</v>
          </cell>
          <cell r="AB112" t="str">
            <v>GR</v>
          </cell>
          <cell r="AC112">
            <v>12</v>
          </cell>
          <cell r="AD112" t="str">
            <v>VR</v>
          </cell>
          <cell r="AE112">
            <v>0</v>
          </cell>
          <cell r="AF112">
            <v>0</v>
          </cell>
          <cell r="AG112">
            <v>0</v>
          </cell>
          <cell r="AH112">
            <v>0</v>
          </cell>
          <cell r="AI112">
            <v>0</v>
          </cell>
          <cell r="AJ112">
            <v>0</v>
          </cell>
          <cell r="AK112">
            <v>0</v>
          </cell>
          <cell r="AL112">
            <v>0</v>
          </cell>
          <cell r="AM112">
            <v>1</v>
          </cell>
          <cell r="AN112" t="str">
            <v>never resealed</v>
          </cell>
          <cell r="BO112" t="str">
            <v>RS 132</v>
          </cell>
          <cell r="BP112">
            <v>9.1999999999999993</v>
          </cell>
          <cell r="BQ112">
            <v>6</v>
          </cell>
          <cell r="BR112" t="str">
            <v>F</v>
          </cell>
          <cell r="BS112" t="str">
            <v>C</v>
          </cell>
          <cell r="BT112">
            <v>0</v>
          </cell>
          <cell r="BU112" t="str">
            <v>DS</v>
          </cell>
          <cell r="BV112" t="str">
            <v/>
          </cell>
          <cell r="BW112">
            <v>1</v>
          </cell>
          <cell r="BX112">
            <v>15</v>
          </cell>
          <cell r="BY112" t="str">
            <v xml:space="preserve"> </v>
          </cell>
          <cell r="BZ112">
            <v>1</v>
          </cell>
          <cell r="CA112">
            <v>12</v>
          </cell>
          <cell r="CB112">
            <v>1.177</v>
          </cell>
          <cell r="CC112">
            <v>3.385588545799552</v>
          </cell>
          <cell r="CD112">
            <v>0</v>
          </cell>
          <cell r="CE112">
            <v>0</v>
          </cell>
          <cell r="CF112">
            <v>0</v>
          </cell>
          <cell r="CG112">
            <v>0</v>
          </cell>
          <cell r="CH112">
            <v>0</v>
          </cell>
          <cell r="CI112">
            <v>0.2</v>
          </cell>
          <cell r="CJ112">
            <v>6.6666666666666686E-4</v>
          </cell>
          <cell r="CK112">
            <v>6.6666666666666686E-4</v>
          </cell>
          <cell r="CL112">
            <v>0</v>
          </cell>
          <cell r="CM112">
            <v>2.5846153846153852E-4</v>
          </cell>
          <cell r="CN112">
            <v>2.5846153846153852E-4</v>
          </cell>
          <cell r="CO112">
            <v>0</v>
          </cell>
          <cell r="CP112">
            <v>0</v>
          </cell>
          <cell r="CQ112">
            <v>3.3858470073380134</v>
          </cell>
          <cell r="CR112">
            <v>0</v>
          </cell>
          <cell r="CS112">
            <v>1</v>
          </cell>
          <cell r="CT112">
            <v>0</v>
          </cell>
          <cell r="CU112">
            <v>0</v>
          </cell>
          <cell r="CV112">
            <v>9</v>
          </cell>
          <cell r="CW112">
            <v>9</v>
          </cell>
          <cell r="CX112" t="str">
            <v xml:space="preserve"> </v>
          </cell>
          <cell r="CY112">
            <v>1.2</v>
          </cell>
          <cell r="CZ112">
            <v>1.2</v>
          </cell>
          <cell r="DA112">
            <v>1.2</v>
          </cell>
          <cell r="DB112">
            <v>430</v>
          </cell>
          <cell r="DC112">
            <v>203</v>
          </cell>
          <cell r="DD112">
            <v>112</v>
          </cell>
          <cell r="DE112">
            <v>33</v>
          </cell>
          <cell r="DF112">
            <v>50</v>
          </cell>
          <cell r="DG112">
            <v>9</v>
          </cell>
          <cell r="DH112">
            <v>5</v>
          </cell>
          <cell r="DI112">
            <v>22</v>
          </cell>
        </row>
        <row r="113">
          <cell r="A113" t="str">
            <v>RS 140</v>
          </cell>
          <cell r="B113">
            <v>140</v>
          </cell>
          <cell r="C113" t="str">
            <v>S</v>
          </cell>
          <cell r="D113" t="str">
            <v>T</v>
          </cell>
          <cell r="E113" t="str">
            <v>Chingeni - Liwawadzi River</v>
          </cell>
          <cell r="F113" t="str">
            <v>M08</v>
          </cell>
          <cell r="G113">
            <v>1</v>
          </cell>
          <cell r="H113">
            <v>16.100000000000001</v>
          </cell>
          <cell r="I113" t="str">
            <v>F</v>
          </cell>
          <cell r="J113" t="str">
            <v>MACHINGA</v>
          </cell>
          <cell r="K113">
            <v>8</v>
          </cell>
          <cell r="L113">
            <v>0</v>
          </cell>
          <cell r="W113">
            <v>71</v>
          </cell>
          <cell r="X113" t="str">
            <v>SA</v>
          </cell>
          <cell r="Y113">
            <v>125</v>
          </cell>
          <cell r="Z113" t="str">
            <v>SB</v>
          </cell>
          <cell r="AA113">
            <v>150</v>
          </cell>
          <cell r="AB113" t="str">
            <v>GR</v>
          </cell>
          <cell r="AC113">
            <v>14</v>
          </cell>
          <cell r="AD113" t="str">
            <v>VR</v>
          </cell>
          <cell r="AE113">
            <v>0</v>
          </cell>
          <cell r="AF113">
            <v>0</v>
          </cell>
          <cell r="AG113">
            <v>0</v>
          </cell>
          <cell r="AH113">
            <v>0</v>
          </cell>
          <cell r="AI113">
            <v>0</v>
          </cell>
          <cell r="AJ113">
            <v>0</v>
          </cell>
          <cell r="AK113">
            <v>0</v>
          </cell>
          <cell r="AL113">
            <v>0</v>
          </cell>
          <cell r="AM113">
            <v>2</v>
          </cell>
          <cell r="AN113" t="str">
            <v>some bitumen removed</v>
          </cell>
          <cell r="BO113" t="str">
            <v>RS 140</v>
          </cell>
          <cell r="BP113">
            <v>16.100000000000001</v>
          </cell>
          <cell r="BQ113">
            <v>6</v>
          </cell>
          <cell r="BR113" t="str">
            <v>F</v>
          </cell>
          <cell r="BS113" t="str">
            <v>C</v>
          </cell>
          <cell r="BT113">
            <v>35</v>
          </cell>
          <cell r="BU113" t="str">
            <v>SA</v>
          </cell>
          <cell r="BV113" t="str">
            <v/>
          </cell>
          <cell r="BW113">
            <v>2</v>
          </cell>
          <cell r="BX113">
            <v>10</v>
          </cell>
          <cell r="BY113" t="str">
            <v xml:space="preserve"> </v>
          </cell>
          <cell r="BZ113">
            <v>1</v>
          </cell>
          <cell r="CA113">
            <v>14</v>
          </cell>
          <cell r="CB113">
            <v>1.508</v>
          </cell>
          <cell r="CC113">
            <v>4.3889715216682958</v>
          </cell>
          <cell r="CD113">
            <v>70</v>
          </cell>
          <cell r="CE113">
            <v>21</v>
          </cell>
          <cell r="CF113">
            <v>6</v>
          </cell>
          <cell r="CG113">
            <v>64</v>
          </cell>
          <cell r="CH113">
            <v>15</v>
          </cell>
          <cell r="CI113">
            <v>1.5</v>
          </cell>
          <cell r="CJ113">
            <v>5.000000000000001E-3</v>
          </cell>
          <cell r="CK113">
            <v>6.0049999999999999</v>
          </cell>
          <cell r="CL113">
            <v>6</v>
          </cell>
          <cell r="CM113">
            <v>0.10163076923076925</v>
          </cell>
          <cell r="CN113">
            <v>0.10163076923076925</v>
          </cell>
          <cell r="CO113">
            <v>0</v>
          </cell>
          <cell r="CP113">
            <v>0</v>
          </cell>
          <cell r="CQ113">
            <v>4.4906022908990648</v>
          </cell>
          <cell r="CR113">
            <v>0</v>
          </cell>
          <cell r="CS113">
            <v>1</v>
          </cell>
          <cell r="CT113">
            <v>0</v>
          </cell>
          <cell r="CU113">
            <v>0</v>
          </cell>
          <cell r="CV113">
            <v>27</v>
          </cell>
          <cell r="CW113">
            <v>27</v>
          </cell>
          <cell r="CX113" t="str">
            <v xml:space="preserve"> </v>
          </cell>
          <cell r="CY113">
            <v>1.5</v>
          </cell>
          <cell r="CZ113">
            <v>2</v>
          </cell>
          <cell r="DA113">
            <v>1.5</v>
          </cell>
          <cell r="DB113">
            <v>230</v>
          </cell>
          <cell r="DC113">
            <v>109</v>
          </cell>
          <cell r="DD113">
            <v>60</v>
          </cell>
          <cell r="DE113">
            <v>18</v>
          </cell>
          <cell r="DF113">
            <v>27</v>
          </cell>
          <cell r="DG113">
            <v>5</v>
          </cell>
          <cell r="DH113">
            <v>3</v>
          </cell>
          <cell r="DI113">
            <v>12</v>
          </cell>
        </row>
        <row r="114">
          <cell r="A114" t="str">
            <v>RS 137</v>
          </cell>
          <cell r="B114">
            <v>137</v>
          </cell>
          <cell r="C114" t="str">
            <v>S</v>
          </cell>
          <cell r="D114" t="str">
            <v>T</v>
          </cell>
          <cell r="E114" t="str">
            <v>Liwawadzi River - Chimwaliro River</v>
          </cell>
          <cell r="F114" t="str">
            <v>M08</v>
          </cell>
          <cell r="G114">
            <v>2</v>
          </cell>
          <cell r="H114">
            <v>8.8000000000000007</v>
          </cell>
          <cell r="I114" t="str">
            <v>R</v>
          </cell>
          <cell r="J114" t="str">
            <v>MACHINGA</v>
          </cell>
          <cell r="K114">
            <v>8</v>
          </cell>
          <cell r="L114">
            <v>0</v>
          </cell>
          <cell r="W114">
            <v>71</v>
          </cell>
          <cell r="X114" t="str">
            <v>SA</v>
          </cell>
          <cell r="Y114">
            <v>125</v>
          </cell>
          <cell r="Z114" t="str">
            <v>SB</v>
          </cell>
          <cell r="AA114">
            <v>150</v>
          </cell>
          <cell r="AB114" t="str">
            <v>GR</v>
          </cell>
          <cell r="AC114">
            <v>14</v>
          </cell>
          <cell r="AD114" t="str">
            <v>VR</v>
          </cell>
          <cell r="AE114">
            <v>0</v>
          </cell>
          <cell r="AF114">
            <v>0</v>
          </cell>
          <cell r="AG114">
            <v>0</v>
          </cell>
          <cell r="AH114">
            <v>0</v>
          </cell>
          <cell r="AI114">
            <v>0</v>
          </cell>
          <cell r="AJ114">
            <v>0</v>
          </cell>
          <cell r="AK114">
            <v>0</v>
          </cell>
          <cell r="AL114">
            <v>0</v>
          </cell>
          <cell r="AM114">
            <v>2</v>
          </cell>
          <cell r="AN114" t="str">
            <v>some bitumen removed</v>
          </cell>
          <cell r="BO114" t="str">
            <v>RS 137</v>
          </cell>
          <cell r="BP114">
            <v>8.8000000000000007</v>
          </cell>
          <cell r="BQ114" t="str">
            <v>n.a.</v>
          </cell>
          <cell r="BR114" t="str">
            <v>R</v>
          </cell>
          <cell r="BS114" t="str">
            <v>X</v>
          </cell>
          <cell r="BT114">
            <v>60</v>
          </cell>
          <cell r="BU114" t="str">
            <v>SA</v>
          </cell>
          <cell r="BV114" t="str">
            <v/>
          </cell>
          <cell r="BW114">
            <v>2</v>
          </cell>
          <cell r="BX114">
            <v>10</v>
          </cell>
          <cell r="BY114" t="str">
            <v xml:space="preserve"> </v>
          </cell>
          <cell r="BZ114">
            <v>1</v>
          </cell>
          <cell r="CA114">
            <v>14</v>
          </cell>
          <cell r="CB114">
            <v>1.508</v>
          </cell>
          <cell r="CC114" t="str">
            <v>bitumen surface removed</v>
          </cell>
          <cell r="CD114">
            <v>0</v>
          </cell>
          <cell r="CE114">
            <v>0</v>
          </cell>
          <cell r="CF114">
            <v>0</v>
          </cell>
          <cell r="CG114">
            <v>0</v>
          </cell>
          <cell r="CH114">
            <v>0</v>
          </cell>
          <cell r="CI114">
            <v>0</v>
          </cell>
          <cell r="CJ114">
            <v>0</v>
          </cell>
          <cell r="CK114">
            <v>0</v>
          </cell>
          <cell r="CL114">
            <v>0</v>
          </cell>
          <cell r="CM114">
            <v>0</v>
          </cell>
          <cell r="CN114">
            <v>0</v>
          </cell>
          <cell r="CO114">
            <v>0</v>
          </cell>
          <cell r="CP114">
            <v>0</v>
          </cell>
          <cell r="CQ114">
            <v>0</v>
          </cell>
          <cell r="CR114">
            <v>0</v>
          </cell>
          <cell r="CS114">
            <v>0</v>
          </cell>
          <cell r="CT114">
            <v>0</v>
          </cell>
          <cell r="CU114">
            <v>0</v>
          </cell>
          <cell r="CV114">
            <v>27</v>
          </cell>
          <cell r="CW114">
            <v>27</v>
          </cell>
          <cell r="CX114" t="str">
            <v xml:space="preserve"> </v>
          </cell>
          <cell r="CY114" t="str">
            <v>n.a.</v>
          </cell>
          <cell r="CZ114" t="str">
            <v>n.a.</v>
          </cell>
          <cell r="DA114">
            <v>1.5</v>
          </cell>
          <cell r="DB114">
            <v>260</v>
          </cell>
          <cell r="DC114">
            <v>123</v>
          </cell>
          <cell r="DD114">
            <v>68</v>
          </cell>
          <cell r="DE114">
            <v>20</v>
          </cell>
          <cell r="DF114">
            <v>30</v>
          </cell>
          <cell r="DG114">
            <v>6</v>
          </cell>
          <cell r="DH114">
            <v>3</v>
          </cell>
          <cell r="DI114">
            <v>13</v>
          </cell>
        </row>
        <row r="115">
          <cell r="A115" t="str">
            <v>RS 138</v>
          </cell>
          <cell r="B115">
            <v>138</v>
          </cell>
          <cell r="C115" t="str">
            <v>S</v>
          </cell>
          <cell r="D115" t="str">
            <v>T</v>
          </cell>
          <cell r="E115" t="str">
            <v>Chimwaliro River - M'manga</v>
          </cell>
          <cell r="F115" t="str">
            <v>M08</v>
          </cell>
          <cell r="G115">
            <v>3</v>
          </cell>
          <cell r="H115">
            <v>10.199999999999999</v>
          </cell>
          <cell r="I115" t="str">
            <v>F</v>
          </cell>
          <cell r="J115" t="str">
            <v>MACHINGA</v>
          </cell>
          <cell r="K115">
            <v>8</v>
          </cell>
          <cell r="L115">
            <v>0</v>
          </cell>
          <cell r="W115">
            <v>71</v>
          </cell>
          <cell r="X115" t="str">
            <v>SA</v>
          </cell>
          <cell r="Y115">
            <v>125</v>
          </cell>
          <cell r="Z115" t="str">
            <v>SB</v>
          </cell>
          <cell r="AA115">
            <v>150</v>
          </cell>
          <cell r="AB115" t="str">
            <v>GR</v>
          </cell>
          <cell r="AC115">
            <v>14</v>
          </cell>
          <cell r="AD115" t="str">
            <v>VR</v>
          </cell>
          <cell r="AE115">
            <v>0</v>
          </cell>
          <cell r="AF115">
            <v>0</v>
          </cell>
          <cell r="AG115">
            <v>0</v>
          </cell>
          <cell r="AH115">
            <v>0</v>
          </cell>
          <cell r="AI115">
            <v>0</v>
          </cell>
          <cell r="AJ115">
            <v>0</v>
          </cell>
          <cell r="AK115">
            <v>0</v>
          </cell>
          <cell r="AL115">
            <v>0</v>
          </cell>
          <cell r="AM115">
            <v>2</v>
          </cell>
          <cell r="AN115" t="str">
            <v>some bitumen removed</v>
          </cell>
          <cell r="BO115" t="str">
            <v>RS 138</v>
          </cell>
          <cell r="BP115">
            <v>10.199999999999999</v>
          </cell>
          <cell r="BQ115" t="str">
            <v>n.a.</v>
          </cell>
          <cell r="BR115" t="str">
            <v>F</v>
          </cell>
          <cell r="BS115" t="str">
            <v>X</v>
          </cell>
          <cell r="BT115">
            <v>60</v>
          </cell>
          <cell r="BU115" t="str">
            <v>SA</v>
          </cell>
          <cell r="BV115" t="str">
            <v/>
          </cell>
          <cell r="BW115">
            <v>2</v>
          </cell>
          <cell r="BX115">
            <v>10</v>
          </cell>
          <cell r="BY115" t="str">
            <v xml:space="preserve"> </v>
          </cell>
          <cell r="BZ115">
            <v>1</v>
          </cell>
          <cell r="CA115">
            <v>14</v>
          </cell>
          <cell r="CB115">
            <v>1.508</v>
          </cell>
          <cell r="CC115" t="str">
            <v>bitumen surface removed</v>
          </cell>
          <cell r="CD115">
            <v>0</v>
          </cell>
          <cell r="CE115">
            <v>0</v>
          </cell>
          <cell r="CF115">
            <v>0</v>
          </cell>
          <cell r="CG115">
            <v>0</v>
          </cell>
          <cell r="CH115">
            <v>0</v>
          </cell>
          <cell r="CI115">
            <v>0</v>
          </cell>
          <cell r="CJ115">
            <v>0</v>
          </cell>
          <cell r="CK115">
            <v>0</v>
          </cell>
          <cell r="CL115">
            <v>0</v>
          </cell>
          <cell r="CM115">
            <v>0</v>
          </cell>
          <cell r="CN115">
            <v>0</v>
          </cell>
          <cell r="CO115">
            <v>0</v>
          </cell>
          <cell r="CP115">
            <v>0</v>
          </cell>
          <cell r="CQ115">
            <v>0</v>
          </cell>
          <cell r="CR115">
            <v>0</v>
          </cell>
          <cell r="CS115">
            <v>0</v>
          </cell>
          <cell r="CT115">
            <v>0</v>
          </cell>
          <cell r="CU115">
            <v>0</v>
          </cell>
          <cell r="CV115">
            <v>27</v>
          </cell>
          <cell r="CW115">
            <v>27</v>
          </cell>
          <cell r="CX115" t="str">
            <v xml:space="preserve"> </v>
          </cell>
          <cell r="CY115" t="str">
            <v>n.a.</v>
          </cell>
          <cell r="CZ115" t="str">
            <v>n.a.</v>
          </cell>
          <cell r="DA115">
            <v>1.5</v>
          </cell>
          <cell r="DB115">
            <v>230</v>
          </cell>
          <cell r="DC115">
            <v>109</v>
          </cell>
          <cell r="DD115">
            <v>60</v>
          </cell>
          <cell r="DE115">
            <v>18</v>
          </cell>
          <cell r="DF115">
            <v>27</v>
          </cell>
          <cell r="DG115">
            <v>5</v>
          </cell>
          <cell r="DH115">
            <v>3</v>
          </cell>
          <cell r="DI115">
            <v>12</v>
          </cell>
        </row>
        <row r="116">
          <cell r="A116" t="str">
            <v>RS 071</v>
          </cell>
          <cell r="B116">
            <v>71</v>
          </cell>
          <cell r="C116" t="str">
            <v>C</v>
          </cell>
          <cell r="D116" t="str">
            <v>T</v>
          </cell>
          <cell r="E116" t="str">
            <v>Mua - Kamwendo</v>
          </cell>
          <cell r="F116" t="str">
            <v>M10</v>
          </cell>
          <cell r="G116">
            <v>1</v>
          </cell>
          <cell r="H116">
            <v>8.9</v>
          </cell>
          <cell r="I116" t="str">
            <v>F</v>
          </cell>
          <cell r="J116" t="str">
            <v>DEDZA</v>
          </cell>
          <cell r="K116">
            <v>7</v>
          </cell>
          <cell r="L116">
            <v>0</v>
          </cell>
          <cell r="W116">
            <v>74</v>
          </cell>
          <cell r="X116" t="str">
            <v>DS</v>
          </cell>
          <cell r="Y116">
            <v>150</v>
          </cell>
          <cell r="Z116" t="str">
            <v>SB</v>
          </cell>
          <cell r="AA116">
            <v>100</v>
          </cell>
          <cell r="AB116" t="str">
            <v>GR</v>
          </cell>
          <cell r="AC116">
            <v>8</v>
          </cell>
          <cell r="AD116" t="str">
            <v>VR</v>
          </cell>
          <cell r="AE116">
            <v>0</v>
          </cell>
          <cell r="AF116">
            <v>0</v>
          </cell>
          <cell r="AG116">
            <v>0</v>
          </cell>
          <cell r="AH116">
            <v>0</v>
          </cell>
          <cell r="AI116">
            <v>0</v>
          </cell>
          <cell r="AJ116">
            <v>0</v>
          </cell>
          <cell r="AK116">
            <v>0</v>
          </cell>
          <cell r="AL116">
            <v>0</v>
          </cell>
          <cell r="AM116">
            <v>1</v>
          </cell>
          <cell r="AN116" t="str">
            <v>bitumen removed</v>
          </cell>
          <cell r="BO116" t="str">
            <v>RS 071</v>
          </cell>
          <cell r="BP116">
            <v>8.9</v>
          </cell>
          <cell r="BQ116" t="str">
            <v>n.a.</v>
          </cell>
          <cell r="BR116" t="str">
            <v>F</v>
          </cell>
          <cell r="BS116" t="str">
            <v>X</v>
          </cell>
          <cell r="BT116">
            <v>90</v>
          </cell>
          <cell r="BU116" t="str">
            <v>DS</v>
          </cell>
          <cell r="BV116" t="str">
            <v/>
          </cell>
          <cell r="BW116">
            <v>1</v>
          </cell>
          <cell r="BX116">
            <v>15</v>
          </cell>
          <cell r="BY116" t="str">
            <v xml:space="preserve"> </v>
          </cell>
          <cell r="BZ116">
            <v>1</v>
          </cell>
          <cell r="CA116">
            <v>8</v>
          </cell>
          <cell r="CB116">
            <v>1.177</v>
          </cell>
          <cell r="CC116" t="str">
            <v>bitumen surface removed</v>
          </cell>
          <cell r="CD116">
            <v>0</v>
          </cell>
          <cell r="CE116">
            <v>0</v>
          </cell>
          <cell r="CF116">
            <v>0</v>
          </cell>
          <cell r="CG116">
            <v>0</v>
          </cell>
          <cell r="CH116">
            <v>0</v>
          </cell>
          <cell r="CI116">
            <v>0</v>
          </cell>
          <cell r="CJ116">
            <v>0</v>
          </cell>
          <cell r="CK116">
            <v>0</v>
          </cell>
          <cell r="CL116">
            <v>0</v>
          </cell>
          <cell r="CM116">
            <v>0</v>
          </cell>
          <cell r="CN116">
            <v>0</v>
          </cell>
          <cell r="CO116">
            <v>0</v>
          </cell>
          <cell r="CP116">
            <v>0</v>
          </cell>
          <cell r="CQ116">
            <v>0</v>
          </cell>
          <cell r="CR116">
            <v>0</v>
          </cell>
          <cell r="CS116">
            <v>0</v>
          </cell>
          <cell r="CT116">
            <v>0</v>
          </cell>
          <cell r="CU116">
            <v>0</v>
          </cell>
          <cell r="CV116">
            <v>24</v>
          </cell>
          <cell r="CW116">
            <v>24</v>
          </cell>
          <cell r="CX116" t="str">
            <v xml:space="preserve"> </v>
          </cell>
          <cell r="CY116" t="str">
            <v>n.a.</v>
          </cell>
          <cell r="CZ116" t="str">
            <v>n.a.</v>
          </cell>
          <cell r="DA116">
            <v>2</v>
          </cell>
          <cell r="DB116">
            <v>60</v>
          </cell>
          <cell r="DC116">
            <v>29</v>
          </cell>
          <cell r="DD116">
            <v>16</v>
          </cell>
          <cell r="DE116">
            <v>5</v>
          </cell>
          <cell r="DF116">
            <v>7</v>
          </cell>
          <cell r="DG116">
            <v>2</v>
          </cell>
          <cell r="DH116">
            <v>1</v>
          </cell>
          <cell r="DI116">
            <v>3</v>
          </cell>
        </row>
        <row r="117">
          <cell r="A117" t="str">
            <v>RS 070</v>
          </cell>
          <cell r="B117">
            <v>70</v>
          </cell>
          <cell r="C117" t="str">
            <v>C</v>
          </cell>
          <cell r="D117" t="str">
            <v>T</v>
          </cell>
          <cell r="E117" t="str">
            <v>Kamwendo - Malambalala</v>
          </cell>
          <cell r="F117" t="str">
            <v>M10</v>
          </cell>
          <cell r="G117">
            <v>2</v>
          </cell>
          <cell r="H117">
            <v>2.9</v>
          </cell>
          <cell r="I117" t="str">
            <v>F</v>
          </cell>
          <cell r="J117" t="str">
            <v>DEDZA</v>
          </cell>
          <cell r="K117">
            <v>7</v>
          </cell>
          <cell r="L117">
            <v>0</v>
          </cell>
          <cell r="W117">
            <v>74</v>
          </cell>
          <cell r="X117" t="str">
            <v>DS</v>
          </cell>
          <cell r="Y117">
            <v>150</v>
          </cell>
          <cell r="Z117" t="str">
            <v>SB</v>
          </cell>
          <cell r="AA117">
            <v>100</v>
          </cell>
          <cell r="AB117" t="str">
            <v>GR</v>
          </cell>
          <cell r="AC117">
            <v>8</v>
          </cell>
          <cell r="AD117" t="str">
            <v>VR</v>
          </cell>
          <cell r="AE117">
            <v>0</v>
          </cell>
          <cell r="AF117">
            <v>0</v>
          </cell>
          <cell r="AG117">
            <v>0</v>
          </cell>
          <cell r="AH117">
            <v>0</v>
          </cell>
          <cell r="AI117">
            <v>0</v>
          </cell>
          <cell r="AJ117">
            <v>0</v>
          </cell>
          <cell r="AK117">
            <v>0</v>
          </cell>
          <cell r="AL117">
            <v>0</v>
          </cell>
          <cell r="AM117">
            <v>1</v>
          </cell>
          <cell r="AN117" t="str">
            <v>bitumen removed</v>
          </cell>
          <cell r="BO117" t="str">
            <v>RS 070</v>
          </cell>
          <cell r="BP117">
            <v>2.9</v>
          </cell>
          <cell r="BQ117" t="str">
            <v>n.a.</v>
          </cell>
          <cell r="BR117" t="str">
            <v>F</v>
          </cell>
          <cell r="BS117" t="str">
            <v>X</v>
          </cell>
          <cell r="BT117">
            <v>90</v>
          </cell>
          <cell r="BU117" t="str">
            <v>DS</v>
          </cell>
          <cell r="BV117" t="str">
            <v/>
          </cell>
          <cell r="BW117">
            <v>1</v>
          </cell>
          <cell r="BX117">
            <v>15</v>
          </cell>
          <cell r="BY117" t="str">
            <v xml:space="preserve"> </v>
          </cell>
          <cell r="BZ117">
            <v>1</v>
          </cell>
          <cell r="CA117">
            <v>8</v>
          </cell>
          <cell r="CB117">
            <v>1.177</v>
          </cell>
          <cell r="CC117" t="str">
            <v>bitumen surface removed</v>
          </cell>
          <cell r="CD117">
            <v>0</v>
          </cell>
          <cell r="CE117">
            <v>0</v>
          </cell>
          <cell r="CF117">
            <v>0</v>
          </cell>
          <cell r="CG117">
            <v>0</v>
          </cell>
          <cell r="CH117">
            <v>0</v>
          </cell>
          <cell r="CI117">
            <v>0</v>
          </cell>
          <cell r="CJ117">
            <v>0</v>
          </cell>
          <cell r="CK117">
            <v>0</v>
          </cell>
          <cell r="CL117">
            <v>0</v>
          </cell>
          <cell r="CM117">
            <v>0</v>
          </cell>
          <cell r="CN117">
            <v>0</v>
          </cell>
          <cell r="CO117">
            <v>0</v>
          </cell>
          <cell r="CP117">
            <v>0</v>
          </cell>
          <cell r="CQ117">
            <v>0</v>
          </cell>
          <cell r="CR117">
            <v>0</v>
          </cell>
          <cell r="CS117">
            <v>0</v>
          </cell>
          <cell r="CT117">
            <v>0</v>
          </cell>
          <cell r="CU117">
            <v>0</v>
          </cell>
          <cell r="CV117">
            <v>24</v>
          </cell>
          <cell r="CW117">
            <v>24</v>
          </cell>
          <cell r="CX117" t="str">
            <v xml:space="preserve"> </v>
          </cell>
          <cell r="CY117" t="str">
            <v>n.a.</v>
          </cell>
          <cell r="CZ117" t="str">
            <v>n.a.</v>
          </cell>
          <cell r="DA117">
            <v>2</v>
          </cell>
          <cell r="DB117">
            <v>60</v>
          </cell>
          <cell r="DC117">
            <v>29</v>
          </cell>
          <cell r="DD117">
            <v>16</v>
          </cell>
          <cell r="DE117">
            <v>5</v>
          </cell>
          <cell r="DF117">
            <v>7</v>
          </cell>
          <cell r="DG117">
            <v>2</v>
          </cell>
          <cell r="DH117">
            <v>1</v>
          </cell>
          <cell r="DI117">
            <v>3</v>
          </cell>
        </row>
        <row r="118">
          <cell r="A118" t="str">
            <v>RS 072</v>
          </cell>
          <cell r="B118">
            <v>72</v>
          </cell>
          <cell r="C118" t="str">
            <v>C</v>
          </cell>
          <cell r="D118" t="str">
            <v>T</v>
          </cell>
          <cell r="E118" t="str">
            <v>Malambalala - Bwanje River</v>
          </cell>
          <cell r="F118" t="str">
            <v>M10</v>
          </cell>
          <cell r="G118">
            <v>3</v>
          </cell>
          <cell r="H118">
            <v>9</v>
          </cell>
          <cell r="I118" t="str">
            <v>F</v>
          </cell>
          <cell r="J118" t="str">
            <v>DEDZA &amp; MANGOCHI</v>
          </cell>
          <cell r="K118">
            <v>7</v>
          </cell>
          <cell r="L118">
            <v>0</v>
          </cell>
          <cell r="W118">
            <v>74</v>
          </cell>
          <cell r="X118" t="str">
            <v>DS</v>
          </cell>
          <cell r="Y118">
            <v>150</v>
          </cell>
          <cell r="Z118" t="str">
            <v>SB</v>
          </cell>
          <cell r="AA118">
            <v>100</v>
          </cell>
          <cell r="AB118" t="str">
            <v>GR</v>
          </cell>
          <cell r="AC118">
            <v>8</v>
          </cell>
          <cell r="AD118" t="str">
            <v>VR</v>
          </cell>
          <cell r="AE118">
            <v>0</v>
          </cell>
          <cell r="AF118">
            <v>0</v>
          </cell>
          <cell r="AG118">
            <v>0</v>
          </cell>
          <cell r="AH118">
            <v>0</v>
          </cell>
          <cell r="AI118">
            <v>0</v>
          </cell>
          <cell r="AJ118">
            <v>0</v>
          </cell>
          <cell r="AK118">
            <v>0</v>
          </cell>
          <cell r="AL118">
            <v>0</v>
          </cell>
          <cell r="AM118">
            <v>1</v>
          </cell>
          <cell r="AN118" t="str">
            <v>bitumen removed</v>
          </cell>
          <cell r="BO118" t="str">
            <v>RS 072</v>
          </cell>
          <cell r="BP118">
            <v>9</v>
          </cell>
          <cell r="BQ118" t="str">
            <v>n.a.</v>
          </cell>
          <cell r="BR118" t="str">
            <v>F</v>
          </cell>
          <cell r="BS118" t="str">
            <v>X</v>
          </cell>
          <cell r="BT118">
            <v>90</v>
          </cell>
          <cell r="BU118" t="str">
            <v>DS</v>
          </cell>
          <cell r="BV118" t="str">
            <v/>
          </cell>
          <cell r="BW118">
            <v>1</v>
          </cell>
          <cell r="BX118">
            <v>15</v>
          </cell>
          <cell r="BY118" t="str">
            <v xml:space="preserve"> </v>
          </cell>
          <cell r="BZ118">
            <v>1</v>
          </cell>
          <cell r="CA118">
            <v>8</v>
          </cell>
          <cell r="CB118">
            <v>1.177</v>
          </cell>
          <cell r="CC118" t="str">
            <v>bitumen surface removed</v>
          </cell>
          <cell r="CD118">
            <v>0</v>
          </cell>
          <cell r="CE118">
            <v>0</v>
          </cell>
          <cell r="CF118">
            <v>0</v>
          </cell>
          <cell r="CG118">
            <v>0</v>
          </cell>
          <cell r="CH118">
            <v>0</v>
          </cell>
          <cell r="CI118">
            <v>0</v>
          </cell>
          <cell r="CJ118">
            <v>0</v>
          </cell>
          <cell r="CK118">
            <v>0</v>
          </cell>
          <cell r="CL118">
            <v>0</v>
          </cell>
          <cell r="CM118">
            <v>0</v>
          </cell>
          <cell r="CN118">
            <v>0</v>
          </cell>
          <cell r="CO118">
            <v>0</v>
          </cell>
          <cell r="CP118">
            <v>0</v>
          </cell>
          <cell r="CQ118">
            <v>0</v>
          </cell>
          <cell r="CR118">
            <v>0</v>
          </cell>
          <cell r="CS118">
            <v>0</v>
          </cell>
          <cell r="CT118">
            <v>0</v>
          </cell>
          <cell r="CU118">
            <v>0</v>
          </cell>
          <cell r="CV118">
            <v>24</v>
          </cell>
          <cell r="CW118">
            <v>24</v>
          </cell>
          <cell r="CX118" t="str">
            <v xml:space="preserve"> </v>
          </cell>
          <cell r="CY118" t="str">
            <v>n.a.</v>
          </cell>
          <cell r="CZ118" t="str">
            <v>n.a.</v>
          </cell>
          <cell r="DA118">
            <v>2</v>
          </cell>
          <cell r="DB118">
            <v>60</v>
          </cell>
          <cell r="DC118">
            <v>29</v>
          </cell>
          <cell r="DD118">
            <v>16</v>
          </cell>
          <cell r="DE118">
            <v>5</v>
          </cell>
          <cell r="DF118">
            <v>7</v>
          </cell>
          <cell r="DG118">
            <v>2</v>
          </cell>
          <cell r="DH118">
            <v>1</v>
          </cell>
          <cell r="DI118">
            <v>3</v>
          </cell>
        </row>
        <row r="119">
          <cell r="A119" t="str">
            <v>RS 069</v>
          </cell>
          <cell r="B119">
            <v>69</v>
          </cell>
          <cell r="C119" t="str">
            <v>C</v>
          </cell>
          <cell r="D119" t="str">
            <v>T</v>
          </cell>
          <cell r="E119" t="str">
            <v>Bwanje River - Kangb'ma</v>
          </cell>
          <cell r="F119" t="str">
            <v>M10</v>
          </cell>
          <cell r="G119">
            <v>4</v>
          </cell>
          <cell r="H119">
            <v>3.6</v>
          </cell>
          <cell r="I119" t="str">
            <v>F</v>
          </cell>
          <cell r="J119" t="str">
            <v>NTCHEU</v>
          </cell>
          <cell r="K119">
            <v>7</v>
          </cell>
          <cell r="L119">
            <v>0</v>
          </cell>
          <cell r="W119">
            <v>74</v>
          </cell>
          <cell r="X119" t="str">
            <v>DS</v>
          </cell>
          <cell r="Y119">
            <v>150</v>
          </cell>
          <cell r="Z119" t="str">
            <v>SB</v>
          </cell>
          <cell r="AA119">
            <v>100</v>
          </cell>
          <cell r="AB119" t="str">
            <v>GR</v>
          </cell>
          <cell r="AC119">
            <v>8</v>
          </cell>
          <cell r="AD119" t="str">
            <v>VR</v>
          </cell>
          <cell r="AE119">
            <v>0</v>
          </cell>
          <cell r="AF119">
            <v>0</v>
          </cell>
          <cell r="AG119">
            <v>0</v>
          </cell>
          <cell r="AH119">
            <v>0</v>
          </cell>
          <cell r="AI119">
            <v>0</v>
          </cell>
          <cell r="AJ119">
            <v>0</v>
          </cell>
          <cell r="AK119">
            <v>0</v>
          </cell>
          <cell r="AL119">
            <v>0</v>
          </cell>
          <cell r="AM119">
            <v>1</v>
          </cell>
          <cell r="AN119" t="str">
            <v>bitumen removed</v>
          </cell>
          <cell r="BO119" t="str">
            <v>RS 069</v>
          </cell>
          <cell r="BP119">
            <v>3.6</v>
          </cell>
          <cell r="BQ119" t="str">
            <v>n.a.</v>
          </cell>
          <cell r="BR119" t="str">
            <v>F</v>
          </cell>
          <cell r="BS119" t="str">
            <v>X</v>
          </cell>
          <cell r="BT119">
            <v>90</v>
          </cell>
          <cell r="BU119" t="str">
            <v>DS</v>
          </cell>
          <cell r="BV119" t="str">
            <v/>
          </cell>
          <cell r="BW119">
            <v>1</v>
          </cell>
          <cell r="BX119">
            <v>15</v>
          </cell>
          <cell r="BY119" t="str">
            <v xml:space="preserve"> </v>
          </cell>
          <cell r="BZ119">
            <v>1</v>
          </cell>
          <cell r="CA119">
            <v>8</v>
          </cell>
          <cell r="CB119">
            <v>1.177</v>
          </cell>
          <cell r="CC119" t="str">
            <v>bitumen surface removed</v>
          </cell>
          <cell r="CD119">
            <v>0</v>
          </cell>
          <cell r="CE119">
            <v>0</v>
          </cell>
          <cell r="CF119">
            <v>0</v>
          </cell>
          <cell r="CG119">
            <v>0</v>
          </cell>
          <cell r="CH119">
            <v>0</v>
          </cell>
          <cell r="CI119">
            <v>0</v>
          </cell>
          <cell r="CJ119">
            <v>0</v>
          </cell>
          <cell r="CK119">
            <v>0</v>
          </cell>
          <cell r="CL119">
            <v>0</v>
          </cell>
          <cell r="CM119">
            <v>0</v>
          </cell>
          <cell r="CN119">
            <v>0</v>
          </cell>
          <cell r="CO119">
            <v>0</v>
          </cell>
          <cell r="CP119">
            <v>0</v>
          </cell>
          <cell r="CQ119">
            <v>0</v>
          </cell>
          <cell r="CR119">
            <v>0</v>
          </cell>
          <cell r="CS119">
            <v>0</v>
          </cell>
          <cell r="CT119">
            <v>0</v>
          </cell>
          <cell r="CU119">
            <v>0</v>
          </cell>
          <cell r="CV119">
            <v>24</v>
          </cell>
          <cell r="CW119">
            <v>24</v>
          </cell>
          <cell r="CX119" t="str">
            <v xml:space="preserve"> </v>
          </cell>
          <cell r="CY119" t="str">
            <v>n.a.</v>
          </cell>
          <cell r="CZ119" t="str">
            <v>n.a.</v>
          </cell>
          <cell r="DA119">
            <v>2</v>
          </cell>
          <cell r="DB119">
            <v>60</v>
          </cell>
          <cell r="DC119">
            <v>29</v>
          </cell>
          <cell r="DD119">
            <v>16</v>
          </cell>
          <cell r="DE119">
            <v>5</v>
          </cell>
          <cell r="DF119">
            <v>7</v>
          </cell>
          <cell r="DG119">
            <v>2</v>
          </cell>
          <cell r="DH119">
            <v>1</v>
          </cell>
          <cell r="DI119">
            <v>3</v>
          </cell>
        </row>
        <row r="120">
          <cell r="A120" t="str">
            <v>RS 068</v>
          </cell>
          <cell r="B120">
            <v>68</v>
          </cell>
          <cell r="C120" t="str">
            <v>C</v>
          </cell>
          <cell r="D120" t="str">
            <v>T</v>
          </cell>
          <cell r="E120" t="str">
            <v>Kangb'ma - Phanga</v>
          </cell>
          <cell r="F120" t="str">
            <v>M10</v>
          </cell>
          <cell r="G120">
            <v>5</v>
          </cell>
          <cell r="H120">
            <v>1.6</v>
          </cell>
          <cell r="I120" t="str">
            <v>F</v>
          </cell>
          <cell r="J120" t="str">
            <v>MANGOCHI</v>
          </cell>
          <cell r="K120">
            <v>7</v>
          </cell>
          <cell r="L120">
            <v>0</v>
          </cell>
          <cell r="W120">
            <v>74</v>
          </cell>
          <cell r="X120" t="str">
            <v>DS</v>
          </cell>
          <cell r="Y120">
            <v>150</v>
          </cell>
          <cell r="Z120" t="str">
            <v>SB</v>
          </cell>
          <cell r="AA120">
            <v>100</v>
          </cell>
          <cell r="AB120" t="str">
            <v>GR</v>
          </cell>
          <cell r="AC120">
            <v>8</v>
          </cell>
          <cell r="AD120" t="str">
            <v>VR</v>
          </cell>
          <cell r="AE120">
            <v>89</v>
          </cell>
          <cell r="AF120" t="str">
            <v>SR</v>
          </cell>
          <cell r="AG120" t="str">
            <v>ST</v>
          </cell>
          <cell r="AH120">
            <v>10</v>
          </cell>
          <cell r="AI120">
            <v>0</v>
          </cell>
          <cell r="AJ120">
            <v>0</v>
          </cell>
          <cell r="AK120">
            <v>0</v>
          </cell>
          <cell r="AL120">
            <v>0</v>
          </cell>
          <cell r="AM120">
            <v>4</v>
          </cell>
          <cell r="AN120">
            <v>0</v>
          </cell>
          <cell r="BO120" t="str">
            <v>RS 068</v>
          </cell>
          <cell r="BP120">
            <v>1.6</v>
          </cell>
          <cell r="BQ120" t="str">
            <v>n.a.</v>
          </cell>
          <cell r="BR120" t="str">
            <v>F</v>
          </cell>
          <cell r="BS120" t="str">
            <v>X</v>
          </cell>
          <cell r="BT120">
            <v>90</v>
          </cell>
          <cell r="BU120" t="str">
            <v>ST</v>
          </cell>
          <cell r="BV120" t="str">
            <v>DS</v>
          </cell>
          <cell r="BW120">
            <v>4</v>
          </cell>
          <cell r="BX120">
            <v>10</v>
          </cell>
          <cell r="BY120">
            <v>15</v>
          </cell>
          <cell r="BZ120">
            <v>1</v>
          </cell>
          <cell r="CA120">
            <v>8</v>
          </cell>
          <cell r="CB120">
            <v>1.3540000000000001</v>
          </cell>
          <cell r="CC120" t="str">
            <v>bitumen surface removed</v>
          </cell>
          <cell r="CD120">
            <v>0</v>
          </cell>
          <cell r="CE120">
            <v>0</v>
          </cell>
          <cell r="CF120">
            <v>0</v>
          </cell>
          <cell r="CG120">
            <v>0</v>
          </cell>
          <cell r="CH120">
            <v>0</v>
          </cell>
          <cell r="CI120">
            <v>0</v>
          </cell>
          <cell r="CJ120">
            <v>0</v>
          </cell>
          <cell r="CK120">
            <v>0</v>
          </cell>
          <cell r="CL120">
            <v>0</v>
          </cell>
          <cell r="CM120">
            <v>0</v>
          </cell>
          <cell r="CN120">
            <v>0</v>
          </cell>
          <cell r="CO120">
            <v>0</v>
          </cell>
          <cell r="CP120">
            <v>0</v>
          </cell>
          <cell r="CQ120">
            <v>0</v>
          </cell>
          <cell r="CR120">
            <v>0</v>
          </cell>
          <cell r="CS120">
            <v>0</v>
          </cell>
          <cell r="CT120">
            <v>0</v>
          </cell>
          <cell r="CU120">
            <v>0</v>
          </cell>
          <cell r="CV120">
            <v>9</v>
          </cell>
          <cell r="CW120">
            <v>24</v>
          </cell>
          <cell r="CX120">
            <v>48</v>
          </cell>
          <cell r="CY120" t="str">
            <v>n.a.</v>
          </cell>
          <cell r="CZ120" t="str">
            <v>n.a.</v>
          </cell>
          <cell r="DA120">
            <v>2</v>
          </cell>
          <cell r="DB120">
            <v>60</v>
          </cell>
          <cell r="DC120">
            <v>29</v>
          </cell>
          <cell r="DD120">
            <v>16</v>
          </cell>
          <cell r="DE120">
            <v>5</v>
          </cell>
          <cell r="DF120">
            <v>7</v>
          </cell>
          <cell r="DG120">
            <v>2</v>
          </cell>
          <cell r="DH120">
            <v>1</v>
          </cell>
          <cell r="DI120">
            <v>3</v>
          </cell>
        </row>
        <row r="121">
          <cell r="A121" t="str">
            <v>RS 141</v>
          </cell>
          <cell r="B121">
            <v>141</v>
          </cell>
          <cell r="C121" t="str">
            <v>S</v>
          </cell>
          <cell r="D121" t="str">
            <v>T</v>
          </cell>
          <cell r="E121" t="str">
            <v>Regional Bdy - Mpanga</v>
          </cell>
          <cell r="F121" t="str">
            <v>M10</v>
          </cell>
          <cell r="G121">
            <v>6</v>
          </cell>
          <cell r="H121">
            <v>1.4</v>
          </cell>
          <cell r="I121" t="str">
            <v>F</v>
          </cell>
          <cell r="J121" t="str">
            <v>MANGOCHI</v>
          </cell>
          <cell r="K121">
            <v>7</v>
          </cell>
          <cell r="L121">
            <v>0</v>
          </cell>
          <cell r="W121">
            <v>74</v>
          </cell>
          <cell r="X121" t="str">
            <v>DS</v>
          </cell>
          <cell r="Y121">
            <v>150</v>
          </cell>
          <cell r="Z121" t="str">
            <v>SB</v>
          </cell>
          <cell r="AA121">
            <v>100</v>
          </cell>
          <cell r="AB121" t="str">
            <v>GR</v>
          </cell>
          <cell r="AC121">
            <v>8</v>
          </cell>
          <cell r="AD121" t="str">
            <v>VR</v>
          </cell>
          <cell r="AE121">
            <v>89</v>
          </cell>
          <cell r="AF121" t="str">
            <v>SR</v>
          </cell>
          <cell r="AG121" t="str">
            <v>ST</v>
          </cell>
          <cell r="AH121">
            <v>10</v>
          </cell>
          <cell r="AI121">
            <v>0</v>
          </cell>
          <cell r="AJ121">
            <v>0</v>
          </cell>
          <cell r="AK121">
            <v>0</v>
          </cell>
          <cell r="AL121">
            <v>0</v>
          </cell>
          <cell r="AM121">
            <v>4</v>
          </cell>
          <cell r="AN121">
            <v>0</v>
          </cell>
          <cell r="BO121" t="str">
            <v>RS 141</v>
          </cell>
          <cell r="BP121">
            <v>1.4</v>
          </cell>
          <cell r="BQ121" t="str">
            <v>n.a.</v>
          </cell>
          <cell r="BR121" t="str">
            <v>F</v>
          </cell>
          <cell r="BS121" t="str">
            <v>X</v>
          </cell>
          <cell r="BT121">
            <v>90</v>
          </cell>
          <cell r="BU121" t="str">
            <v>ST</v>
          </cell>
          <cell r="BV121" t="str">
            <v>DS</v>
          </cell>
          <cell r="BW121">
            <v>4</v>
          </cell>
          <cell r="BX121">
            <v>10</v>
          </cell>
          <cell r="BY121">
            <v>15</v>
          </cell>
          <cell r="BZ121">
            <v>1</v>
          </cell>
          <cell r="CA121">
            <v>8</v>
          </cell>
          <cell r="CB121">
            <v>1.3540000000000001</v>
          </cell>
          <cell r="CC121" t="str">
            <v>bitumen surface removed</v>
          </cell>
          <cell r="CD121">
            <v>0</v>
          </cell>
          <cell r="CE121">
            <v>0</v>
          </cell>
          <cell r="CF121">
            <v>0</v>
          </cell>
          <cell r="CG121">
            <v>0</v>
          </cell>
          <cell r="CH121">
            <v>0</v>
          </cell>
          <cell r="CI121">
            <v>0</v>
          </cell>
          <cell r="CJ121">
            <v>0</v>
          </cell>
          <cell r="CK121">
            <v>0</v>
          </cell>
          <cell r="CL121">
            <v>0</v>
          </cell>
          <cell r="CM121">
            <v>0</v>
          </cell>
          <cell r="CN121">
            <v>0</v>
          </cell>
          <cell r="CO121">
            <v>0</v>
          </cell>
          <cell r="CP121">
            <v>0</v>
          </cell>
          <cell r="CQ121">
            <v>0</v>
          </cell>
          <cell r="CR121">
            <v>0</v>
          </cell>
          <cell r="CS121">
            <v>0</v>
          </cell>
          <cell r="CT121">
            <v>0</v>
          </cell>
          <cell r="CU121">
            <v>0</v>
          </cell>
          <cell r="CV121">
            <v>9</v>
          </cell>
          <cell r="CW121">
            <v>24</v>
          </cell>
          <cell r="CX121">
            <v>48</v>
          </cell>
          <cell r="CY121" t="str">
            <v>n.a.</v>
          </cell>
          <cell r="CZ121" t="str">
            <v>n.a.</v>
          </cell>
          <cell r="DA121">
            <v>2</v>
          </cell>
          <cell r="DB121">
            <v>100</v>
          </cell>
          <cell r="DC121">
            <v>47</v>
          </cell>
          <cell r="DD121">
            <v>26</v>
          </cell>
          <cell r="DE121">
            <v>8</v>
          </cell>
          <cell r="DF121">
            <v>12</v>
          </cell>
          <cell r="DG121">
            <v>2</v>
          </cell>
          <cell r="DH121">
            <v>1</v>
          </cell>
          <cell r="DI121">
            <v>5</v>
          </cell>
        </row>
        <row r="122">
          <cell r="A122" t="str">
            <v>RS 143</v>
          </cell>
          <cell r="B122">
            <v>143</v>
          </cell>
          <cell r="C122" t="str">
            <v>S</v>
          </cell>
          <cell r="D122" t="str">
            <v>T</v>
          </cell>
          <cell r="E122" t="str">
            <v>Mpanga - Chantulo</v>
          </cell>
          <cell r="F122" t="str">
            <v>M10</v>
          </cell>
          <cell r="G122">
            <v>7</v>
          </cell>
          <cell r="H122">
            <v>5.3</v>
          </cell>
          <cell r="I122" t="str">
            <v>F</v>
          </cell>
          <cell r="J122" t="str">
            <v>MANGOCHI</v>
          </cell>
          <cell r="K122">
            <v>7</v>
          </cell>
          <cell r="L122">
            <v>0</v>
          </cell>
          <cell r="W122">
            <v>74</v>
          </cell>
          <cell r="X122" t="str">
            <v>DS</v>
          </cell>
          <cell r="Y122">
            <v>150</v>
          </cell>
          <cell r="Z122" t="str">
            <v>SB</v>
          </cell>
          <cell r="AA122">
            <v>100</v>
          </cell>
          <cell r="AB122" t="str">
            <v>GR</v>
          </cell>
          <cell r="AC122">
            <v>8</v>
          </cell>
          <cell r="AD122" t="str">
            <v>VR</v>
          </cell>
          <cell r="AE122">
            <v>89</v>
          </cell>
          <cell r="AF122" t="str">
            <v>SR</v>
          </cell>
          <cell r="AG122" t="str">
            <v>ST</v>
          </cell>
          <cell r="AH122">
            <v>10</v>
          </cell>
          <cell r="AI122">
            <v>0</v>
          </cell>
          <cell r="AJ122">
            <v>0</v>
          </cell>
          <cell r="AK122">
            <v>0</v>
          </cell>
          <cell r="AL122">
            <v>0</v>
          </cell>
          <cell r="AM122">
            <v>4</v>
          </cell>
          <cell r="AN122">
            <v>0</v>
          </cell>
          <cell r="BO122" t="str">
            <v>RS 143</v>
          </cell>
          <cell r="BP122">
            <v>5.3</v>
          </cell>
          <cell r="BQ122" t="str">
            <v>n.a.</v>
          </cell>
          <cell r="BR122" t="str">
            <v>F</v>
          </cell>
          <cell r="BS122" t="str">
            <v>X</v>
          </cell>
          <cell r="BT122">
            <v>90</v>
          </cell>
          <cell r="BU122" t="str">
            <v>ST</v>
          </cell>
          <cell r="BV122" t="str">
            <v>DS</v>
          </cell>
          <cell r="BW122">
            <v>4</v>
          </cell>
          <cell r="BX122">
            <v>10</v>
          </cell>
          <cell r="BY122">
            <v>15</v>
          </cell>
          <cell r="BZ122">
            <v>1</v>
          </cell>
          <cell r="CA122">
            <v>8</v>
          </cell>
          <cell r="CB122">
            <v>1.3540000000000001</v>
          </cell>
          <cell r="CC122" t="str">
            <v>bitumen surface removed</v>
          </cell>
          <cell r="CD122">
            <v>0</v>
          </cell>
          <cell r="CE122">
            <v>0</v>
          </cell>
          <cell r="CF122">
            <v>0</v>
          </cell>
          <cell r="CG122">
            <v>0</v>
          </cell>
          <cell r="CH122">
            <v>0</v>
          </cell>
          <cell r="CI122">
            <v>0</v>
          </cell>
          <cell r="CJ122">
            <v>0</v>
          </cell>
          <cell r="CK122">
            <v>0</v>
          </cell>
          <cell r="CL122">
            <v>0</v>
          </cell>
          <cell r="CM122">
            <v>0</v>
          </cell>
          <cell r="CN122">
            <v>0</v>
          </cell>
          <cell r="CO122">
            <v>0</v>
          </cell>
          <cell r="CP122">
            <v>0</v>
          </cell>
          <cell r="CQ122">
            <v>0</v>
          </cell>
          <cell r="CR122">
            <v>0</v>
          </cell>
          <cell r="CS122">
            <v>0</v>
          </cell>
          <cell r="CT122">
            <v>0</v>
          </cell>
          <cell r="CU122">
            <v>0</v>
          </cell>
          <cell r="CV122">
            <v>9</v>
          </cell>
          <cell r="CW122">
            <v>24</v>
          </cell>
          <cell r="CX122">
            <v>48</v>
          </cell>
          <cell r="CY122" t="str">
            <v>n.a.</v>
          </cell>
          <cell r="CZ122" t="str">
            <v>n.a.</v>
          </cell>
          <cell r="DA122">
            <v>2</v>
          </cell>
          <cell r="DB122">
            <v>100</v>
          </cell>
          <cell r="DC122">
            <v>47</v>
          </cell>
          <cell r="DD122">
            <v>26</v>
          </cell>
          <cell r="DE122">
            <v>8</v>
          </cell>
          <cell r="DF122">
            <v>12</v>
          </cell>
          <cell r="DG122">
            <v>2</v>
          </cell>
          <cell r="DH122">
            <v>1</v>
          </cell>
          <cell r="DI122">
            <v>5</v>
          </cell>
        </row>
        <row r="123">
          <cell r="A123" t="str">
            <v>RS 142</v>
          </cell>
          <cell r="B123">
            <v>142</v>
          </cell>
          <cell r="C123" t="str">
            <v>S</v>
          </cell>
          <cell r="D123" t="str">
            <v>T</v>
          </cell>
          <cell r="E123" t="str">
            <v>Kuchilipa - Mang'oma</v>
          </cell>
          <cell r="F123" t="str">
            <v>M10</v>
          </cell>
          <cell r="G123">
            <v>8</v>
          </cell>
          <cell r="H123">
            <v>24.1</v>
          </cell>
          <cell r="I123" t="str">
            <v>F</v>
          </cell>
          <cell r="J123" t="str">
            <v>MANGOCHI</v>
          </cell>
          <cell r="K123">
            <v>7</v>
          </cell>
          <cell r="L123">
            <v>0</v>
          </cell>
          <cell r="W123">
            <v>74</v>
          </cell>
          <cell r="X123" t="str">
            <v>DS</v>
          </cell>
          <cell r="Y123">
            <v>150</v>
          </cell>
          <cell r="Z123" t="str">
            <v>SB</v>
          </cell>
          <cell r="AA123">
            <v>100</v>
          </cell>
          <cell r="AB123" t="str">
            <v>GR</v>
          </cell>
          <cell r="AC123">
            <v>8</v>
          </cell>
          <cell r="AD123" t="str">
            <v>VR</v>
          </cell>
          <cell r="AE123">
            <v>89</v>
          </cell>
          <cell r="AF123" t="str">
            <v>SR</v>
          </cell>
          <cell r="AG123" t="str">
            <v>ST</v>
          </cell>
          <cell r="AH123">
            <v>10</v>
          </cell>
          <cell r="AI123">
            <v>0</v>
          </cell>
          <cell r="AJ123">
            <v>0</v>
          </cell>
          <cell r="AK123">
            <v>0</v>
          </cell>
          <cell r="AL123">
            <v>0</v>
          </cell>
          <cell r="AM123">
            <v>4</v>
          </cell>
          <cell r="AN123">
            <v>0</v>
          </cell>
          <cell r="BO123" t="str">
            <v>RS 142</v>
          </cell>
          <cell r="BP123">
            <v>24.1</v>
          </cell>
          <cell r="BQ123" t="str">
            <v>n.a.</v>
          </cell>
          <cell r="BR123" t="str">
            <v>F</v>
          </cell>
          <cell r="BS123" t="str">
            <v>X</v>
          </cell>
          <cell r="BT123">
            <v>90</v>
          </cell>
          <cell r="BU123" t="str">
            <v>ST</v>
          </cell>
          <cell r="BV123" t="str">
            <v>DS</v>
          </cell>
          <cell r="BW123">
            <v>4</v>
          </cell>
          <cell r="BX123">
            <v>10</v>
          </cell>
          <cell r="BY123">
            <v>15</v>
          </cell>
          <cell r="BZ123">
            <v>1</v>
          </cell>
          <cell r="CA123">
            <v>8</v>
          </cell>
          <cell r="CB123">
            <v>1.3540000000000001</v>
          </cell>
          <cell r="CC123" t="str">
            <v>bitumen surface removed</v>
          </cell>
          <cell r="CD123">
            <v>0</v>
          </cell>
          <cell r="CE123">
            <v>0</v>
          </cell>
          <cell r="CF123">
            <v>0</v>
          </cell>
          <cell r="CG123">
            <v>0</v>
          </cell>
          <cell r="CH123">
            <v>0</v>
          </cell>
          <cell r="CI123">
            <v>0</v>
          </cell>
          <cell r="CJ123">
            <v>0</v>
          </cell>
          <cell r="CK123">
            <v>0</v>
          </cell>
          <cell r="CL123">
            <v>0</v>
          </cell>
          <cell r="CM123">
            <v>0</v>
          </cell>
          <cell r="CN123">
            <v>0</v>
          </cell>
          <cell r="CO123">
            <v>0</v>
          </cell>
          <cell r="CP123">
            <v>0</v>
          </cell>
          <cell r="CQ123">
            <v>0</v>
          </cell>
          <cell r="CR123">
            <v>0</v>
          </cell>
          <cell r="CS123">
            <v>0</v>
          </cell>
          <cell r="CT123">
            <v>0</v>
          </cell>
          <cell r="CU123">
            <v>0</v>
          </cell>
          <cell r="CV123">
            <v>9</v>
          </cell>
          <cell r="CW123">
            <v>24</v>
          </cell>
          <cell r="CX123">
            <v>48</v>
          </cell>
          <cell r="CY123" t="str">
            <v>n.a.</v>
          </cell>
          <cell r="CZ123" t="str">
            <v>n.a.</v>
          </cell>
          <cell r="DA123">
            <v>2</v>
          </cell>
          <cell r="DB123">
            <v>100</v>
          </cell>
          <cell r="DC123">
            <v>47</v>
          </cell>
          <cell r="DD123">
            <v>26</v>
          </cell>
          <cell r="DE123">
            <v>8</v>
          </cell>
          <cell r="DF123">
            <v>12</v>
          </cell>
          <cell r="DG123">
            <v>2</v>
          </cell>
          <cell r="DH123">
            <v>1</v>
          </cell>
          <cell r="DI123">
            <v>5</v>
          </cell>
        </row>
        <row r="124">
          <cell r="A124" t="str">
            <v>RS 145</v>
          </cell>
          <cell r="B124">
            <v>145</v>
          </cell>
          <cell r="C124" t="str">
            <v>S</v>
          </cell>
          <cell r="D124" t="str">
            <v>T</v>
          </cell>
          <cell r="E124" t="str">
            <v>Mang'oma - Koche River</v>
          </cell>
          <cell r="F124" t="str">
            <v>M10</v>
          </cell>
          <cell r="G124">
            <v>9</v>
          </cell>
          <cell r="H124">
            <v>30.8</v>
          </cell>
          <cell r="I124" t="str">
            <v>F</v>
          </cell>
          <cell r="J124" t="str">
            <v>MANGOCHI</v>
          </cell>
          <cell r="K124">
            <v>7</v>
          </cell>
          <cell r="L124">
            <v>0</v>
          </cell>
          <cell r="W124">
            <v>74</v>
          </cell>
          <cell r="X124" t="str">
            <v>DS</v>
          </cell>
          <cell r="Y124">
            <v>150</v>
          </cell>
          <cell r="Z124" t="str">
            <v>SB</v>
          </cell>
          <cell r="AA124">
            <v>100</v>
          </cell>
          <cell r="AB124" t="str">
            <v>GR</v>
          </cell>
          <cell r="AC124">
            <v>8</v>
          </cell>
          <cell r="AD124" t="str">
            <v>VR</v>
          </cell>
          <cell r="AE124">
            <v>89</v>
          </cell>
          <cell r="AF124" t="str">
            <v>SR</v>
          </cell>
          <cell r="AG124" t="str">
            <v>ST</v>
          </cell>
          <cell r="AH124">
            <v>10</v>
          </cell>
          <cell r="AI124">
            <v>0</v>
          </cell>
          <cell r="AJ124">
            <v>0</v>
          </cell>
          <cell r="AK124">
            <v>0</v>
          </cell>
          <cell r="AL124">
            <v>0</v>
          </cell>
          <cell r="AM124">
            <v>4</v>
          </cell>
          <cell r="AN124">
            <v>0</v>
          </cell>
          <cell r="BO124" t="str">
            <v>RS 145</v>
          </cell>
          <cell r="BP124">
            <v>30.8</v>
          </cell>
          <cell r="BQ124">
            <v>6.7</v>
          </cell>
          <cell r="BR124" t="str">
            <v>F</v>
          </cell>
          <cell r="BS124" t="str">
            <v>C</v>
          </cell>
          <cell r="BT124">
            <v>0</v>
          </cell>
          <cell r="BU124" t="str">
            <v>ST</v>
          </cell>
          <cell r="BV124" t="str">
            <v>DS</v>
          </cell>
          <cell r="BW124">
            <v>4</v>
          </cell>
          <cell r="BX124">
            <v>10</v>
          </cell>
          <cell r="BY124">
            <v>15</v>
          </cell>
          <cell r="BZ124">
            <v>1</v>
          </cell>
          <cell r="CA124">
            <v>8</v>
          </cell>
          <cell r="CB124">
            <v>1.3540000000000001</v>
          </cell>
          <cell r="CC124">
            <v>6.38</v>
          </cell>
          <cell r="CD124">
            <v>95</v>
          </cell>
          <cell r="CE124">
            <v>75</v>
          </cell>
          <cell r="CF124">
            <v>60</v>
          </cell>
          <cell r="CG124">
            <v>35</v>
          </cell>
          <cell r="CH124">
            <v>15</v>
          </cell>
          <cell r="CI124">
            <v>25</v>
          </cell>
          <cell r="CJ124">
            <v>7.4626865671641798E-2</v>
          </cell>
          <cell r="CK124">
            <v>10</v>
          </cell>
          <cell r="CL124">
            <v>60</v>
          </cell>
          <cell r="CM124">
            <v>0.52510907003444307</v>
          </cell>
          <cell r="CN124">
            <v>0.52510907003444307</v>
          </cell>
          <cell r="CO124">
            <v>0</v>
          </cell>
          <cell r="CP124">
            <v>0</v>
          </cell>
          <cell r="CQ124">
            <v>6.9051090700344426</v>
          </cell>
          <cell r="CR124">
            <v>90</v>
          </cell>
          <cell r="CS124">
            <v>1.5</v>
          </cell>
          <cell r="CT124">
            <v>2.5</v>
          </cell>
          <cell r="CU124">
            <v>1</v>
          </cell>
          <cell r="CV124">
            <v>9</v>
          </cell>
          <cell r="CW124">
            <v>24</v>
          </cell>
          <cell r="CX124">
            <v>48</v>
          </cell>
          <cell r="CY124">
            <v>3</v>
          </cell>
          <cell r="CZ124">
            <v>3</v>
          </cell>
          <cell r="DA124">
            <v>1</v>
          </cell>
          <cell r="DB124">
            <v>125</v>
          </cell>
          <cell r="DC124">
            <v>59</v>
          </cell>
          <cell r="DD124">
            <v>33</v>
          </cell>
          <cell r="DE124">
            <v>10</v>
          </cell>
          <cell r="DF124">
            <v>15</v>
          </cell>
          <cell r="DG124">
            <v>3</v>
          </cell>
          <cell r="DH124">
            <v>2</v>
          </cell>
          <cell r="DI124">
            <v>7</v>
          </cell>
        </row>
        <row r="125">
          <cell r="A125" t="str">
            <v>RS 144</v>
          </cell>
          <cell r="B125">
            <v>144</v>
          </cell>
          <cell r="C125" t="str">
            <v>S</v>
          </cell>
          <cell r="D125" t="str">
            <v>T</v>
          </cell>
          <cell r="E125" t="str">
            <v>Koche River - Mangochi</v>
          </cell>
          <cell r="F125" t="str">
            <v>M10</v>
          </cell>
          <cell r="G125">
            <v>10</v>
          </cell>
          <cell r="H125">
            <v>19.600000000000001</v>
          </cell>
          <cell r="I125" t="str">
            <v>F</v>
          </cell>
          <cell r="J125" t="str">
            <v>MANGOCHI</v>
          </cell>
          <cell r="K125">
            <v>8</v>
          </cell>
          <cell r="L125">
            <v>0</v>
          </cell>
          <cell r="W125">
            <v>74</v>
          </cell>
          <cell r="X125" t="str">
            <v>DS</v>
          </cell>
          <cell r="Y125">
            <v>150</v>
          </cell>
          <cell r="Z125" t="str">
            <v>SB</v>
          </cell>
          <cell r="AA125">
            <v>100</v>
          </cell>
          <cell r="AB125" t="str">
            <v>GR</v>
          </cell>
          <cell r="AC125">
            <v>8</v>
          </cell>
          <cell r="AD125" t="str">
            <v>VR</v>
          </cell>
          <cell r="AE125">
            <v>89</v>
          </cell>
          <cell r="AF125" t="str">
            <v>SR</v>
          </cell>
          <cell r="AG125" t="str">
            <v>ST</v>
          </cell>
          <cell r="AH125">
            <v>10</v>
          </cell>
          <cell r="AI125">
            <v>0</v>
          </cell>
          <cell r="AJ125">
            <v>0</v>
          </cell>
          <cell r="AK125">
            <v>0</v>
          </cell>
          <cell r="AL125">
            <v>0</v>
          </cell>
          <cell r="AM125">
            <v>4</v>
          </cell>
          <cell r="AN125">
            <v>0</v>
          </cell>
          <cell r="BO125" t="str">
            <v>RS 144</v>
          </cell>
          <cell r="BP125">
            <v>19.600000000000001</v>
          </cell>
          <cell r="BQ125">
            <v>6.7</v>
          </cell>
          <cell r="BR125" t="str">
            <v>F</v>
          </cell>
          <cell r="BS125" t="str">
            <v>C</v>
          </cell>
          <cell r="BT125">
            <v>0</v>
          </cell>
          <cell r="BU125" t="str">
            <v>ST</v>
          </cell>
          <cell r="BV125" t="str">
            <v>DS</v>
          </cell>
          <cell r="BW125">
            <v>4</v>
          </cell>
          <cell r="BX125">
            <v>10</v>
          </cell>
          <cell r="BY125">
            <v>15</v>
          </cell>
          <cell r="BZ125">
            <v>1</v>
          </cell>
          <cell r="CA125">
            <v>8</v>
          </cell>
          <cell r="CB125">
            <v>1.3540000000000001</v>
          </cell>
          <cell r="CC125">
            <v>5.18</v>
          </cell>
          <cell r="CD125">
            <v>75</v>
          </cell>
          <cell r="CE125">
            <v>38</v>
          </cell>
          <cell r="CF125">
            <v>23</v>
          </cell>
          <cell r="CG125">
            <v>52</v>
          </cell>
          <cell r="CH125">
            <v>15</v>
          </cell>
          <cell r="CI125">
            <v>14</v>
          </cell>
          <cell r="CJ125">
            <v>4.1791044776119404E-2</v>
          </cell>
          <cell r="CK125">
            <v>10</v>
          </cell>
          <cell r="CL125">
            <v>23</v>
          </cell>
          <cell r="CM125">
            <v>0.26793800229621123</v>
          </cell>
          <cell r="CN125">
            <v>0.26793800229621123</v>
          </cell>
          <cell r="CO125">
            <v>0</v>
          </cell>
          <cell r="CP125">
            <v>0</v>
          </cell>
          <cell r="CQ125">
            <v>5.4479380022962109</v>
          </cell>
          <cell r="CR125">
            <v>50</v>
          </cell>
          <cell r="CS125">
            <v>1.5</v>
          </cell>
          <cell r="CT125">
            <v>2.5</v>
          </cell>
          <cell r="CU125">
            <v>1</v>
          </cell>
          <cell r="CV125">
            <v>9</v>
          </cell>
          <cell r="CW125">
            <v>24</v>
          </cell>
          <cell r="CX125">
            <v>48</v>
          </cell>
          <cell r="CY125">
            <v>2.2999999999999998</v>
          </cell>
          <cell r="CZ125">
            <v>2</v>
          </cell>
          <cell r="DA125">
            <v>1</v>
          </cell>
          <cell r="DB125">
            <v>1000</v>
          </cell>
          <cell r="DC125">
            <v>470</v>
          </cell>
          <cell r="DD125">
            <v>260</v>
          </cell>
          <cell r="DE125">
            <v>75</v>
          </cell>
          <cell r="DF125">
            <v>115</v>
          </cell>
          <cell r="DG125">
            <v>20</v>
          </cell>
          <cell r="DH125">
            <v>10</v>
          </cell>
          <cell r="DI125">
            <v>50</v>
          </cell>
        </row>
        <row r="126">
          <cell r="A126" t="str">
            <v>RS 080</v>
          </cell>
          <cell r="B126">
            <v>80</v>
          </cell>
          <cell r="C126" t="str">
            <v>C</v>
          </cell>
          <cell r="D126" t="str">
            <v>T</v>
          </cell>
          <cell r="E126" t="str">
            <v>International Border - Mchinji</v>
          </cell>
          <cell r="F126" t="str">
            <v>M12</v>
          </cell>
          <cell r="G126">
            <v>1</v>
          </cell>
          <cell r="H126">
            <v>11.5</v>
          </cell>
          <cell r="I126" t="str">
            <v>F</v>
          </cell>
          <cell r="J126" t="str">
            <v>MCHINJI</v>
          </cell>
          <cell r="K126">
            <v>6</v>
          </cell>
          <cell r="L126">
            <v>0</v>
          </cell>
          <cell r="W126">
            <v>79</v>
          </cell>
          <cell r="X126" t="str">
            <v>DS</v>
          </cell>
          <cell r="Y126">
            <v>250</v>
          </cell>
          <cell r="Z126" t="str">
            <v>GR</v>
          </cell>
          <cell r="AA126">
            <v>100</v>
          </cell>
          <cell r="AB126" t="str">
            <v>GR</v>
          </cell>
          <cell r="AC126">
            <v>25</v>
          </cell>
          <cell r="AD126" t="str">
            <v>VR</v>
          </cell>
          <cell r="AE126">
            <v>91</v>
          </cell>
          <cell r="AF126" t="str">
            <v>SR</v>
          </cell>
          <cell r="AG126" t="str">
            <v>ST</v>
          </cell>
          <cell r="AH126">
            <v>10</v>
          </cell>
          <cell r="AI126">
            <v>0</v>
          </cell>
          <cell r="AJ126">
            <v>0</v>
          </cell>
          <cell r="AK126">
            <v>0</v>
          </cell>
          <cell r="AL126">
            <v>0</v>
          </cell>
          <cell r="AM126">
            <v>4</v>
          </cell>
          <cell r="AN126">
            <v>0</v>
          </cell>
          <cell r="BO126" t="str">
            <v>RS 080</v>
          </cell>
          <cell r="BP126">
            <v>11.5</v>
          </cell>
          <cell r="BQ126">
            <v>6</v>
          </cell>
          <cell r="BR126" t="str">
            <v>F</v>
          </cell>
          <cell r="BS126" t="str">
            <v>C</v>
          </cell>
          <cell r="BT126">
            <v>0</v>
          </cell>
          <cell r="BU126" t="str">
            <v>ST</v>
          </cell>
          <cell r="BV126" t="str">
            <v>DS</v>
          </cell>
          <cell r="BW126">
            <v>4</v>
          </cell>
          <cell r="BX126">
            <v>10</v>
          </cell>
          <cell r="BY126">
            <v>15</v>
          </cell>
          <cell r="BZ126">
            <v>1</v>
          </cell>
          <cell r="CA126">
            <v>25</v>
          </cell>
          <cell r="CB126">
            <v>1.254</v>
          </cell>
          <cell r="CC126">
            <v>3.2394887221034847</v>
          </cell>
          <cell r="CD126">
            <v>38</v>
          </cell>
          <cell r="CE126">
            <v>6</v>
          </cell>
          <cell r="CF126">
            <v>0</v>
          </cell>
          <cell r="CG126">
            <v>38</v>
          </cell>
          <cell r="CH126">
            <v>6</v>
          </cell>
          <cell r="CI126">
            <v>0.7</v>
          </cell>
          <cell r="CJ126">
            <v>2.3333333333333331E-3</v>
          </cell>
          <cell r="CK126">
            <v>2.3333333333333331E-3</v>
          </cell>
          <cell r="CL126">
            <v>0</v>
          </cell>
          <cell r="CM126">
            <v>9.0461538461538446E-4</v>
          </cell>
          <cell r="CN126">
            <v>9.0461538461538446E-4</v>
          </cell>
          <cell r="CO126">
            <v>0</v>
          </cell>
          <cell r="CP126">
            <v>0</v>
          </cell>
          <cell r="CQ126">
            <v>3.2403933374881002</v>
          </cell>
          <cell r="CR126">
            <v>0</v>
          </cell>
          <cell r="CS126">
            <v>1</v>
          </cell>
          <cell r="CT126">
            <v>0</v>
          </cell>
          <cell r="CU126">
            <v>0</v>
          </cell>
          <cell r="CV126">
            <v>7</v>
          </cell>
          <cell r="CW126">
            <v>19</v>
          </cell>
          <cell r="CX126">
            <v>38</v>
          </cell>
          <cell r="CY126">
            <v>2</v>
          </cell>
          <cell r="CZ126">
            <v>2</v>
          </cell>
          <cell r="DA126">
            <v>1.2</v>
          </cell>
          <cell r="DB126">
            <v>200</v>
          </cell>
          <cell r="DC126">
            <v>94</v>
          </cell>
          <cell r="DD126">
            <v>52</v>
          </cell>
          <cell r="DE126">
            <v>15</v>
          </cell>
          <cell r="DF126">
            <v>23</v>
          </cell>
          <cell r="DG126">
            <v>4</v>
          </cell>
          <cell r="DH126">
            <v>2</v>
          </cell>
          <cell r="DI126">
            <v>10</v>
          </cell>
        </row>
        <row r="127">
          <cell r="A127" t="str">
            <v>RS 079</v>
          </cell>
          <cell r="B127">
            <v>79</v>
          </cell>
          <cell r="C127" t="str">
            <v>C</v>
          </cell>
          <cell r="D127" t="str">
            <v>T</v>
          </cell>
          <cell r="E127" t="str">
            <v>Mchinji - Kamwendo</v>
          </cell>
          <cell r="F127" t="str">
            <v>M12</v>
          </cell>
          <cell r="G127">
            <v>2</v>
          </cell>
          <cell r="H127">
            <v>19.100000000000001</v>
          </cell>
          <cell r="I127" t="str">
            <v>F</v>
          </cell>
          <cell r="J127" t="str">
            <v>MCHINJI</v>
          </cell>
          <cell r="K127">
            <v>6</v>
          </cell>
          <cell r="L127">
            <v>0</v>
          </cell>
          <cell r="W127">
            <v>79</v>
          </cell>
          <cell r="X127" t="str">
            <v>DS</v>
          </cell>
          <cell r="Y127">
            <v>250</v>
          </cell>
          <cell r="Z127" t="str">
            <v>GR</v>
          </cell>
          <cell r="AA127">
            <v>100</v>
          </cell>
          <cell r="AB127" t="str">
            <v>GR</v>
          </cell>
          <cell r="AC127">
            <v>25</v>
          </cell>
          <cell r="AD127" t="str">
            <v>VR</v>
          </cell>
          <cell r="AE127">
            <v>91</v>
          </cell>
          <cell r="AF127" t="str">
            <v>SR</v>
          </cell>
          <cell r="AG127" t="str">
            <v>ST</v>
          </cell>
          <cell r="AH127">
            <v>10</v>
          </cell>
          <cell r="AI127">
            <v>0</v>
          </cell>
          <cell r="AJ127">
            <v>0</v>
          </cell>
          <cell r="AK127">
            <v>0</v>
          </cell>
          <cell r="AL127">
            <v>0</v>
          </cell>
          <cell r="AM127">
            <v>4</v>
          </cell>
          <cell r="AN127">
            <v>0</v>
          </cell>
          <cell r="BO127" t="str">
            <v>RS 079</v>
          </cell>
          <cell r="BP127">
            <v>19.100000000000001</v>
          </cell>
          <cell r="BQ127">
            <v>6</v>
          </cell>
          <cell r="BR127" t="str">
            <v>F</v>
          </cell>
          <cell r="BS127" t="str">
            <v>C</v>
          </cell>
          <cell r="BT127">
            <v>0</v>
          </cell>
          <cell r="BU127" t="str">
            <v>ST</v>
          </cell>
          <cell r="BV127" t="str">
            <v>DS</v>
          </cell>
          <cell r="BW127">
            <v>4</v>
          </cell>
          <cell r="BX127">
            <v>10</v>
          </cell>
          <cell r="BY127">
            <v>15</v>
          </cell>
          <cell r="BZ127">
            <v>1</v>
          </cell>
          <cell r="CA127">
            <v>25</v>
          </cell>
          <cell r="CB127">
            <v>1.254</v>
          </cell>
          <cell r="CC127">
            <v>3.272964250312977</v>
          </cell>
          <cell r="CD127">
            <v>12</v>
          </cell>
          <cell r="CE127">
            <v>1</v>
          </cell>
          <cell r="CF127">
            <v>0</v>
          </cell>
          <cell r="CG127">
            <v>12</v>
          </cell>
          <cell r="CH127">
            <v>1</v>
          </cell>
          <cell r="CI127">
            <v>0.4</v>
          </cell>
          <cell r="CJ127">
            <v>1.3333333333333337E-3</v>
          </cell>
          <cell r="CK127">
            <v>1.3333333333333337E-3</v>
          </cell>
          <cell r="CL127">
            <v>0</v>
          </cell>
          <cell r="CM127">
            <v>5.1692307692307704E-4</v>
          </cell>
          <cell r="CN127">
            <v>5.1692307692307704E-4</v>
          </cell>
          <cell r="CO127">
            <v>0</v>
          </cell>
          <cell r="CP127">
            <v>0</v>
          </cell>
          <cell r="CQ127">
            <v>3.2734811733899001</v>
          </cell>
          <cell r="CR127">
            <v>0</v>
          </cell>
          <cell r="CS127">
            <v>1</v>
          </cell>
          <cell r="CT127">
            <v>0</v>
          </cell>
          <cell r="CU127">
            <v>0</v>
          </cell>
          <cell r="CV127">
            <v>7</v>
          </cell>
          <cell r="CW127">
            <v>19</v>
          </cell>
          <cell r="CX127">
            <v>38</v>
          </cell>
          <cell r="CY127">
            <v>2</v>
          </cell>
          <cell r="CZ127">
            <v>1.7</v>
          </cell>
          <cell r="DA127">
            <v>1</v>
          </cell>
          <cell r="DB127">
            <v>390</v>
          </cell>
          <cell r="DC127">
            <v>184</v>
          </cell>
          <cell r="DD127">
            <v>102</v>
          </cell>
          <cell r="DE127">
            <v>30</v>
          </cell>
          <cell r="DF127">
            <v>45</v>
          </cell>
          <cell r="DG127">
            <v>8</v>
          </cell>
          <cell r="DH127">
            <v>4</v>
          </cell>
          <cell r="DI127">
            <v>20</v>
          </cell>
        </row>
        <row r="128">
          <cell r="A128" t="str">
            <v>RS 077</v>
          </cell>
          <cell r="B128">
            <v>77</v>
          </cell>
          <cell r="C128" t="str">
            <v>C</v>
          </cell>
          <cell r="D128" t="str">
            <v>T</v>
          </cell>
          <cell r="E128" t="str">
            <v>Kamwendo - Bua River</v>
          </cell>
          <cell r="F128" t="str">
            <v>M12</v>
          </cell>
          <cell r="G128">
            <v>3</v>
          </cell>
          <cell r="H128">
            <v>14.7</v>
          </cell>
          <cell r="I128" t="str">
            <v>F</v>
          </cell>
          <cell r="J128" t="str">
            <v>MCHINJI</v>
          </cell>
          <cell r="K128">
            <v>6</v>
          </cell>
          <cell r="L128">
            <v>0</v>
          </cell>
          <cell r="W128">
            <v>79</v>
          </cell>
          <cell r="X128" t="str">
            <v>DS</v>
          </cell>
          <cell r="Y128">
            <v>250</v>
          </cell>
          <cell r="Z128" t="str">
            <v>GR</v>
          </cell>
          <cell r="AA128">
            <v>100</v>
          </cell>
          <cell r="AB128" t="str">
            <v>GR</v>
          </cell>
          <cell r="AC128">
            <v>25</v>
          </cell>
          <cell r="AD128" t="str">
            <v>VR</v>
          </cell>
          <cell r="AE128">
            <v>91</v>
          </cell>
          <cell r="AF128" t="str">
            <v>SR</v>
          </cell>
          <cell r="AG128" t="str">
            <v>ST</v>
          </cell>
          <cell r="AH128">
            <v>10</v>
          </cell>
          <cell r="AI128">
            <v>0</v>
          </cell>
          <cell r="AJ128">
            <v>0</v>
          </cell>
          <cell r="AK128">
            <v>0</v>
          </cell>
          <cell r="AL128">
            <v>0</v>
          </cell>
          <cell r="AM128">
            <v>4</v>
          </cell>
          <cell r="AN128">
            <v>0</v>
          </cell>
          <cell r="BO128" t="str">
            <v>RS 077</v>
          </cell>
          <cell r="BP128">
            <v>14.7</v>
          </cell>
          <cell r="BQ128">
            <v>6</v>
          </cell>
          <cell r="BR128" t="str">
            <v>F</v>
          </cell>
          <cell r="BS128" t="str">
            <v>C</v>
          </cell>
          <cell r="BT128">
            <v>0</v>
          </cell>
          <cell r="BU128" t="str">
            <v>ST</v>
          </cell>
          <cell r="BV128" t="str">
            <v>DS</v>
          </cell>
          <cell r="BW128">
            <v>4</v>
          </cell>
          <cell r="BX128">
            <v>10</v>
          </cell>
          <cell r="BY128">
            <v>15</v>
          </cell>
          <cell r="BZ128">
            <v>1</v>
          </cell>
          <cell r="CA128">
            <v>25</v>
          </cell>
          <cell r="CB128">
            <v>1.254</v>
          </cell>
          <cell r="CC128">
            <v>3.3033989240279333</v>
          </cell>
          <cell r="CD128">
            <v>15</v>
          </cell>
          <cell r="CE128">
            <v>0</v>
          </cell>
          <cell r="CF128">
            <v>0</v>
          </cell>
          <cell r="CG128">
            <v>15</v>
          </cell>
          <cell r="CH128">
            <v>0</v>
          </cell>
          <cell r="CI128">
            <v>0.3</v>
          </cell>
          <cell r="CJ128">
            <v>1E-3</v>
          </cell>
          <cell r="CK128">
            <v>1E-3</v>
          </cell>
          <cell r="CL128">
            <v>0</v>
          </cell>
          <cell r="CM128">
            <v>3.876923076923077E-4</v>
          </cell>
          <cell r="CN128">
            <v>3.876923076923077E-4</v>
          </cell>
          <cell r="CO128">
            <v>0</v>
          </cell>
          <cell r="CP128">
            <v>0</v>
          </cell>
          <cell r="CQ128">
            <v>3.3037866163356258</v>
          </cell>
          <cell r="CR128">
            <v>0</v>
          </cell>
          <cell r="CS128">
            <v>1</v>
          </cell>
          <cell r="CT128">
            <v>0</v>
          </cell>
          <cell r="CU128">
            <v>0</v>
          </cell>
          <cell r="CV128">
            <v>7</v>
          </cell>
          <cell r="CW128">
            <v>19</v>
          </cell>
          <cell r="CX128">
            <v>38</v>
          </cell>
          <cell r="CY128">
            <v>2</v>
          </cell>
          <cell r="CZ128">
            <v>1.5</v>
          </cell>
          <cell r="DA128">
            <v>1</v>
          </cell>
          <cell r="DB128">
            <v>390</v>
          </cell>
          <cell r="DC128">
            <v>184</v>
          </cell>
          <cell r="DD128">
            <v>102</v>
          </cell>
          <cell r="DE128">
            <v>30</v>
          </cell>
          <cell r="DF128">
            <v>45</v>
          </cell>
          <cell r="DG128">
            <v>8</v>
          </cell>
          <cell r="DH128">
            <v>4</v>
          </cell>
          <cell r="DI128">
            <v>20</v>
          </cell>
        </row>
        <row r="129">
          <cell r="A129" t="str">
            <v>RS 076</v>
          </cell>
          <cell r="B129">
            <v>76</v>
          </cell>
          <cell r="C129" t="str">
            <v>C</v>
          </cell>
          <cell r="D129" t="str">
            <v>T</v>
          </cell>
          <cell r="E129" t="str">
            <v>Bua River - Namitete River Bridge</v>
          </cell>
          <cell r="F129" t="str">
            <v>M12</v>
          </cell>
          <cell r="G129">
            <v>4</v>
          </cell>
          <cell r="H129">
            <v>27.9</v>
          </cell>
          <cell r="I129" t="str">
            <v>F</v>
          </cell>
          <cell r="J129" t="str">
            <v>MCHINJI</v>
          </cell>
          <cell r="K129">
            <v>6</v>
          </cell>
          <cell r="L129">
            <v>0</v>
          </cell>
          <cell r="W129">
            <v>79</v>
          </cell>
          <cell r="X129" t="str">
            <v>DS</v>
          </cell>
          <cell r="Y129">
            <v>250</v>
          </cell>
          <cell r="Z129" t="str">
            <v>GR</v>
          </cell>
          <cell r="AA129">
            <v>100</v>
          </cell>
          <cell r="AB129" t="str">
            <v>GR</v>
          </cell>
          <cell r="AC129">
            <v>25</v>
          </cell>
          <cell r="AD129" t="str">
            <v>VR</v>
          </cell>
          <cell r="AE129">
            <v>91</v>
          </cell>
          <cell r="AF129" t="str">
            <v>SR</v>
          </cell>
          <cell r="AG129" t="str">
            <v>ST</v>
          </cell>
          <cell r="AH129">
            <v>10</v>
          </cell>
          <cell r="AI129">
            <v>0</v>
          </cell>
          <cell r="AJ129">
            <v>0</v>
          </cell>
          <cell r="AK129">
            <v>0</v>
          </cell>
          <cell r="AL129">
            <v>0</v>
          </cell>
          <cell r="AM129">
            <v>4</v>
          </cell>
          <cell r="AN129">
            <v>0</v>
          </cell>
          <cell r="BO129" t="str">
            <v>RS 076</v>
          </cell>
          <cell r="BP129">
            <v>27.9</v>
          </cell>
          <cell r="BQ129">
            <v>6</v>
          </cell>
          <cell r="BR129" t="str">
            <v>F</v>
          </cell>
          <cell r="BS129" t="str">
            <v>C</v>
          </cell>
          <cell r="BT129">
            <v>0</v>
          </cell>
          <cell r="BU129" t="str">
            <v>ST</v>
          </cell>
          <cell r="BV129" t="str">
            <v>DS</v>
          </cell>
          <cell r="BW129">
            <v>4</v>
          </cell>
          <cell r="BX129">
            <v>10</v>
          </cell>
          <cell r="BY129">
            <v>15</v>
          </cell>
          <cell r="BZ129">
            <v>1</v>
          </cell>
          <cell r="CA129">
            <v>25</v>
          </cell>
          <cell r="CB129">
            <v>1.254</v>
          </cell>
          <cell r="CC129">
            <v>2.9693093575046658</v>
          </cell>
          <cell r="CD129">
            <v>14</v>
          </cell>
          <cell r="CE129">
            <v>2.8</v>
          </cell>
          <cell r="CF129">
            <v>0</v>
          </cell>
          <cell r="CG129">
            <v>14</v>
          </cell>
          <cell r="CH129">
            <v>2.8</v>
          </cell>
          <cell r="CI129">
            <v>1.2</v>
          </cell>
          <cell r="CJ129">
            <v>4.0000000000000001E-3</v>
          </cell>
          <cell r="CK129">
            <v>4.0000000000000001E-3</v>
          </cell>
          <cell r="CL129">
            <v>0</v>
          </cell>
          <cell r="CM129">
            <v>1.5507692307692308E-3</v>
          </cell>
          <cell r="CN129">
            <v>1.5507692307692308E-3</v>
          </cell>
          <cell r="CO129">
            <v>0</v>
          </cell>
          <cell r="CP129">
            <v>0</v>
          </cell>
          <cell r="CQ129">
            <v>2.9708601267354351</v>
          </cell>
          <cell r="CR129">
            <v>0</v>
          </cell>
          <cell r="CS129">
            <v>1.2</v>
          </cell>
          <cell r="CT129">
            <v>0.99999999999999978</v>
          </cell>
          <cell r="CU129">
            <v>0.39999999999999991</v>
          </cell>
          <cell r="CV129">
            <v>7</v>
          </cell>
          <cell r="CW129">
            <v>19</v>
          </cell>
          <cell r="CX129">
            <v>38</v>
          </cell>
          <cell r="CY129">
            <v>2</v>
          </cell>
          <cell r="CZ129">
            <v>1.5</v>
          </cell>
          <cell r="DA129">
            <v>1</v>
          </cell>
          <cell r="DB129">
            <v>390</v>
          </cell>
          <cell r="DC129">
            <v>184</v>
          </cell>
          <cell r="DD129">
            <v>102</v>
          </cell>
          <cell r="DE129">
            <v>30</v>
          </cell>
          <cell r="DF129">
            <v>45</v>
          </cell>
          <cell r="DG129">
            <v>8</v>
          </cell>
          <cell r="DH129">
            <v>4</v>
          </cell>
          <cell r="DI129">
            <v>20</v>
          </cell>
        </row>
        <row r="130">
          <cell r="A130" t="str">
            <v>RS 075</v>
          </cell>
          <cell r="B130">
            <v>75</v>
          </cell>
          <cell r="C130" t="str">
            <v>C</v>
          </cell>
          <cell r="D130" t="str">
            <v>T</v>
          </cell>
          <cell r="E130" t="str">
            <v>Namitete River Bridge - Chileka</v>
          </cell>
          <cell r="F130" t="str">
            <v>M12</v>
          </cell>
          <cell r="G130">
            <v>5</v>
          </cell>
          <cell r="H130">
            <v>4.0999999999999996</v>
          </cell>
          <cell r="I130" t="str">
            <v>R</v>
          </cell>
          <cell r="J130" t="str">
            <v>LILONGWE</v>
          </cell>
          <cell r="K130">
            <v>6</v>
          </cell>
          <cell r="L130">
            <v>0</v>
          </cell>
          <cell r="W130">
            <v>79</v>
          </cell>
          <cell r="X130" t="str">
            <v>DS</v>
          </cell>
          <cell r="Y130">
            <v>250</v>
          </cell>
          <cell r="Z130" t="str">
            <v>GR</v>
          </cell>
          <cell r="AA130">
            <v>100</v>
          </cell>
          <cell r="AB130" t="str">
            <v>GR</v>
          </cell>
          <cell r="AC130">
            <v>25</v>
          </cell>
          <cell r="AD130" t="str">
            <v>VR</v>
          </cell>
          <cell r="AE130">
            <v>91</v>
          </cell>
          <cell r="AF130" t="str">
            <v>SR</v>
          </cell>
          <cell r="AG130" t="str">
            <v>ST</v>
          </cell>
          <cell r="AH130">
            <v>10</v>
          </cell>
          <cell r="AI130">
            <v>0</v>
          </cell>
          <cell r="AJ130">
            <v>0</v>
          </cell>
          <cell r="AK130">
            <v>0</v>
          </cell>
          <cell r="AL130">
            <v>0</v>
          </cell>
          <cell r="AM130">
            <v>4</v>
          </cell>
          <cell r="AN130">
            <v>0</v>
          </cell>
          <cell r="BO130" t="str">
            <v>RS 075</v>
          </cell>
          <cell r="BP130">
            <v>4.0999999999999996</v>
          </cell>
          <cell r="BQ130">
            <v>6</v>
          </cell>
          <cell r="BR130" t="str">
            <v>R</v>
          </cell>
          <cell r="BS130" t="str">
            <v>C</v>
          </cell>
          <cell r="BT130">
            <v>0</v>
          </cell>
          <cell r="BU130" t="str">
            <v>ST</v>
          </cell>
          <cell r="BV130" t="str">
            <v>DS</v>
          </cell>
          <cell r="BW130">
            <v>4</v>
          </cell>
          <cell r="BX130">
            <v>10</v>
          </cell>
          <cell r="BY130">
            <v>15</v>
          </cell>
          <cell r="BZ130">
            <v>1</v>
          </cell>
          <cell r="CA130">
            <v>25</v>
          </cell>
          <cell r="CB130">
            <v>1.254</v>
          </cell>
          <cell r="CC130">
            <v>4.0210929844349206</v>
          </cell>
          <cell r="CD130">
            <v>60</v>
          </cell>
          <cell r="CE130">
            <v>30</v>
          </cell>
          <cell r="CF130">
            <v>15</v>
          </cell>
          <cell r="CG130">
            <v>45</v>
          </cell>
          <cell r="CH130">
            <v>15</v>
          </cell>
          <cell r="CI130">
            <v>0</v>
          </cell>
          <cell r="CJ130">
            <v>0</v>
          </cell>
          <cell r="CK130">
            <v>10</v>
          </cell>
          <cell r="CL130">
            <v>15</v>
          </cell>
          <cell r="CM130">
            <v>0.19923076923076921</v>
          </cell>
          <cell r="CN130">
            <v>0.19923076923076921</v>
          </cell>
          <cell r="CO130">
            <v>0</v>
          </cell>
          <cell r="CP130">
            <v>0</v>
          </cell>
          <cell r="CQ130">
            <v>4.2203237536656895</v>
          </cell>
          <cell r="CR130">
            <v>0</v>
          </cell>
          <cell r="CS130">
            <v>2</v>
          </cell>
          <cell r="CT130">
            <v>5</v>
          </cell>
          <cell r="CU130">
            <v>2</v>
          </cell>
          <cell r="CV130">
            <v>7</v>
          </cell>
          <cell r="CW130">
            <v>19</v>
          </cell>
          <cell r="CX130">
            <v>38</v>
          </cell>
          <cell r="CY130">
            <v>2</v>
          </cell>
          <cell r="CZ130">
            <v>3</v>
          </cell>
          <cell r="DA130">
            <v>1.3</v>
          </cell>
          <cell r="DB130">
            <v>390</v>
          </cell>
          <cell r="DC130">
            <v>184</v>
          </cell>
          <cell r="DD130">
            <v>102</v>
          </cell>
          <cell r="DE130">
            <v>30</v>
          </cell>
          <cell r="DF130">
            <v>45</v>
          </cell>
          <cell r="DG130">
            <v>8</v>
          </cell>
          <cell r="DH130">
            <v>4</v>
          </cell>
          <cell r="DI130">
            <v>20</v>
          </cell>
        </row>
        <row r="131">
          <cell r="A131" t="str">
            <v>RS 836</v>
          </cell>
          <cell r="B131" t="str">
            <v>n.a.</v>
          </cell>
          <cell r="C131" t="str">
            <v>C</v>
          </cell>
          <cell r="D131" t="str">
            <v>T</v>
          </cell>
          <cell r="E131" t="str">
            <v>Chileka - Chankhandwe</v>
          </cell>
          <cell r="F131" t="str">
            <v>M12</v>
          </cell>
          <cell r="G131">
            <v>6</v>
          </cell>
          <cell r="H131">
            <v>31.4</v>
          </cell>
          <cell r="I131" t="str">
            <v>R</v>
          </cell>
          <cell r="J131" t="str">
            <v>LILONGWE</v>
          </cell>
          <cell r="K131">
            <v>6</v>
          </cell>
          <cell r="L131" t="str">
            <v xml:space="preserve">New section part of RS 78 </v>
          </cell>
          <cell r="W131">
            <v>79</v>
          </cell>
          <cell r="X131" t="str">
            <v>DS</v>
          </cell>
          <cell r="Y131">
            <v>250</v>
          </cell>
          <cell r="Z131" t="str">
            <v>GR</v>
          </cell>
          <cell r="AA131">
            <v>100</v>
          </cell>
          <cell r="AB131" t="str">
            <v>GR</v>
          </cell>
          <cell r="AC131">
            <v>25</v>
          </cell>
          <cell r="AD131" t="str">
            <v>VR</v>
          </cell>
          <cell r="AE131">
            <v>91</v>
          </cell>
          <cell r="AF131" t="str">
            <v>SR</v>
          </cell>
          <cell r="AG131" t="str">
            <v>ST</v>
          </cell>
          <cell r="AH131">
            <v>10</v>
          </cell>
          <cell r="AI131">
            <v>0</v>
          </cell>
          <cell r="AJ131">
            <v>0</v>
          </cell>
          <cell r="AK131">
            <v>0</v>
          </cell>
          <cell r="AL131">
            <v>0</v>
          </cell>
          <cell r="AM131">
            <v>4</v>
          </cell>
          <cell r="AN131">
            <v>0</v>
          </cell>
          <cell r="BO131" t="str">
            <v>RS 836</v>
          </cell>
          <cell r="BP131">
            <v>31.4</v>
          </cell>
          <cell r="BQ131">
            <v>6</v>
          </cell>
          <cell r="BR131" t="str">
            <v>R</v>
          </cell>
          <cell r="BS131" t="str">
            <v>C</v>
          </cell>
          <cell r="BT131">
            <v>0</v>
          </cell>
          <cell r="BU131" t="str">
            <v>ST</v>
          </cell>
          <cell r="BV131" t="str">
            <v>DS</v>
          </cell>
          <cell r="BW131">
            <v>4</v>
          </cell>
          <cell r="BX131">
            <v>10</v>
          </cell>
          <cell r="BY131">
            <v>15</v>
          </cell>
          <cell r="BZ131">
            <v>1</v>
          </cell>
          <cell r="CA131">
            <v>25</v>
          </cell>
          <cell r="CB131">
            <v>1.254</v>
          </cell>
          <cell r="CC131">
            <v>2.98</v>
          </cell>
          <cell r="CD131">
            <v>28</v>
          </cell>
          <cell r="CE131">
            <v>11</v>
          </cell>
          <cell r="CF131">
            <v>0</v>
          </cell>
          <cell r="CG131">
            <v>28</v>
          </cell>
          <cell r="CH131">
            <v>11</v>
          </cell>
          <cell r="CI131">
            <v>0.3</v>
          </cell>
          <cell r="CJ131">
            <v>1E-3</v>
          </cell>
          <cell r="CK131">
            <v>1E-3</v>
          </cell>
          <cell r="CL131">
            <v>0</v>
          </cell>
          <cell r="CM131">
            <v>3.876923076923077E-4</v>
          </cell>
          <cell r="CN131">
            <v>3.876923076923077E-4</v>
          </cell>
          <cell r="CO131">
            <v>0</v>
          </cell>
          <cell r="CP131">
            <v>0</v>
          </cell>
          <cell r="CQ131">
            <v>2.9803876923076924</v>
          </cell>
          <cell r="CR131">
            <v>0</v>
          </cell>
          <cell r="CS131">
            <v>1</v>
          </cell>
          <cell r="CT131">
            <v>0</v>
          </cell>
          <cell r="CU131">
            <v>0</v>
          </cell>
          <cell r="CV131">
            <v>7</v>
          </cell>
          <cell r="CW131">
            <v>19</v>
          </cell>
          <cell r="CX131">
            <v>38</v>
          </cell>
          <cell r="CY131">
            <v>2.5</v>
          </cell>
          <cell r="CZ131">
            <v>1.5</v>
          </cell>
          <cell r="DA131">
            <v>1</v>
          </cell>
          <cell r="DB131">
            <v>500</v>
          </cell>
          <cell r="DC131">
            <v>235</v>
          </cell>
          <cell r="DD131">
            <v>130</v>
          </cell>
          <cell r="DE131">
            <v>38</v>
          </cell>
          <cell r="DF131">
            <v>58</v>
          </cell>
          <cell r="DG131">
            <v>10</v>
          </cell>
          <cell r="DH131">
            <v>5</v>
          </cell>
          <cell r="DI131">
            <v>25</v>
          </cell>
        </row>
        <row r="132">
          <cell r="A132" t="str">
            <v>RS 074</v>
          </cell>
          <cell r="B132">
            <v>74</v>
          </cell>
          <cell r="C132" t="str">
            <v>C</v>
          </cell>
          <cell r="D132" t="str">
            <v>T</v>
          </cell>
          <cell r="E132" t="str">
            <v>Chankhandwe - Njewa</v>
          </cell>
          <cell r="F132" t="str">
            <v>M12</v>
          </cell>
          <cell r="G132">
            <v>7</v>
          </cell>
          <cell r="H132">
            <v>11.3</v>
          </cell>
          <cell r="I132" t="str">
            <v>R</v>
          </cell>
          <cell r="J132" t="str">
            <v>LILONGWE</v>
          </cell>
          <cell r="K132">
            <v>6</v>
          </cell>
          <cell r="L132">
            <v>0</v>
          </cell>
          <cell r="W132">
            <v>79</v>
          </cell>
          <cell r="X132" t="str">
            <v>DS</v>
          </cell>
          <cell r="Y132">
            <v>250</v>
          </cell>
          <cell r="Z132" t="str">
            <v>GR</v>
          </cell>
          <cell r="AA132">
            <v>100</v>
          </cell>
          <cell r="AB132" t="str">
            <v>GR</v>
          </cell>
          <cell r="AC132">
            <v>25</v>
          </cell>
          <cell r="AD132" t="str">
            <v>VR</v>
          </cell>
          <cell r="AE132">
            <v>91</v>
          </cell>
          <cell r="AF132" t="str">
            <v>SR</v>
          </cell>
          <cell r="AG132" t="str">
            <v>ST</v>
          </cell>
          <cell r="AH132">
            <v>10</v>
          </cell>
          <cell r="AI132">
            <v>0</v>
          </cell>
          <cell r="AJ132">
            <v>0</v>
          </cell>
          <cell r="AK132">
            <v>0</v>
          </cell>
          <cell r="AL132">
            <v>0</v>
          </cell>
          <cell r="AM132">
            <v>4</v>
          </cell>
          <cell r="AN132">
            <v>0</v>
          </cell>
          <cell r="BO132" t="str">
            <v>RS 074</v>
          </cell>
          <cell r="BP132">
            <v>11.3</v>
          </cell>
          <cell r="BQ132">
            <v>6</v>
          </cell>
          <cell r="BR132" t="str">
            <v>R</v>
          </cell>
          <cell r="BS132" t="str">
            <v>C</v>
          </cell>
          <cell r="BT132">
            <v>0</v>
          </cell>
          <cell r="BU132" t="str">
            <v>ST</v>
          </cell>
          <cell r="BV132" t="str">
            <v>DS</v>
          </cell>
          <cell r="BW132">
            <v>4</v>
          </cell>
          <cell r="BX132">
            <v>10</v>
          </cell>
          <cell r="BY132">
            <v>15</v>
          </cell>
          <cell r="BZ132">
            <v>1</v>
          </cell>
          <cell r="CA132">
            <v>25</v>
          </cell>
          <cell r="CB132">
            <v>1.254</v>
          </cell>
          <cell r="CC132">
            <v>2.5701163989307867</v>
          </cell>
          <cell r="CD132">
            <v>0</v>
          </cell>
          <cell r="CE132">
            <v>0</v>
          </cell>
          <cell r="CF132">
            <v>0</v>
          </cell>
          <cell r="CG132">
            <v>0</v>
          </cell>
          <cell r="CH132">
            <v>0</v>
          </cell>
          <cell r="CI132">
            <v>0</v>
          </cell>
          <cell r="CJ132">
            <v>0</v>
          </cell>
          <cell r="CK132">
            <v>0</v>
          </cell>
          <cell r="CL132">
            <v>0</v>
          </cell>
          <cell r="CM132">
            <v>0</v>
          </cell>
          <cell r="CN132">
            <v>0</v>
          </cell>
          <cell r="CO132">
            <v>0</v>
          </cell>
          <cell r="CP132">
            <v>0</v>
          </cell>
          <cell r="CQ132">
            <v>2.5701163989307867</v>
          </cell>
          <cell r="CR132">
            <v>0</v>
          </cell>
          <cell r="CS132">
            <v>1</v>
          </cell>
          <cell r="CT132">
            <v>0</v>
          </cell>
          <cell r="CU132">
            <v>0</v>
          </cell>
          <cell r="CV132">
            <v>7</v>
          </cell>
          <cell r="CW132">
            <v>19</v>
          </cell>
          <cell r="CX132">
            <v>38</v>
          </cell>
          <cell r="CY132">
            <v>1.5</v>
          </cell>
          <cell r="CZ132">
            <v>1</v>
          </cell>
          <cell r="DA132">
            <v>1</v>
          </cell>
          <cell r="DB132">
            <v>700</v>
          </cell>
          <cell r="DC132">
            <v>329</v>
          </cell>
          <cell r="DD132">
            <v>182</v>
          </cell>
          <cell r="DE132">
            <v>53</v>
          </cell>
          <cell r="DF132">
            <v>81</v>
          </cell>
          <cell r="DG132">
            <v>14</v>
          </cell>
          <cell r="DH132">
            <v>7</v>
          </cell>
          <cell r="DI132">
            <v>35</v>
          </cell>
        </row>
        <row r="133">
          <cell r="A133" t="str">
            <v>RS 082</v>
          </cell>
          <cell r="B133">
            <v>82</v>
          </cell>
          <cell r="C133" t="str">
            <v>C</v>
          </cell>
          <cell r="D133" t="str">
            <v>T</v>
          </cell>
          <cell r="E133" t="str">
            <v xml:space="preserve">Alimaunde (junction M1) - Lumbadzi River </v>
          </cell>
          <cell r="F133" t="str">
            <v>M14</v>
          </cell>
          <cell r="G133">
            <v>1</v>
          </cell>
          <cell r="H133">
            <v>25</v>
          </cell>
          <cell r="I133" t="str">
            <v>F</v>
          </cell>
          <cell r="J133" t="str">
            <v>LILONGWE</v>
          </cell>
          <cell r="K133">
            <v>6</v>
          </cell>
          <cell r="L133">
            <v>0</v>
          </cell>
          <cell r="W133">
            <v>92</v>
          </cell>
          <cell r="X133" t="str">
            <v>DS</v>
          </cell>
          <cell r="Y133">
            <v>150</v>
          </cell>
          <cell r="Z133" t="str">
            <v>SB</v>
          </cell>
          <cell r="AA133">
            <v>150</v>
          </cell>
          <cell r="AB133" t="str">
            <v>SB</v>
          </cell>
          <cell r="AC133">
            <v>7</v>
          </cell>
          <cell r="AD133" t="str">
            <v>VR</v>
          </cell>
          <cell r="AE133">
            <v>0</v>
          </cell>
          <cell r="AF133">
            <v>0</v>
          </cell>
          <cell r="AG133">
            <v>0</v>
          </cell>
          <cell r="AH133">
            <v>0</v>
          </cell>
          <cell r="AI133">
            <v>0</v>
          </cell>
          <cell r="AJ133">
            <v>0</v>
          </cell>
          <cell r="AK133">
            <v>0</v>
          </cell>
          <cell r="AL133">
            <v>0</v>
          </cell>
          <cell r="AM133">
            <v>1</v>
          </cell>
          <cell r="AN133" t="str">
            <v>never resealed</v>
          </cell>
          <cell r="BO133" t="str">
            <v>RS 082</v>
          </cell>
          <cell r="BP133">
            <v>25</v>
          </cell>
          <cell r="BQ133">
            <v>6.7</v>
          </cell>
          <cell r="BR133" t="str">
            <v>F</v>
          </cell>
          <cell r="BS133" t="str">
            <v>C</v>
          </cell>
          <cell r="BT133">
            <v>0</v>
          </cell>
          <cell r="BU133" t="str">
            <v>DS</v>
          </cell>
          <cell r="BV133" t="str">
            <v/>
          </cell>
          <cell r="BW133">
            <v>1</v>
          </cell>
          <cell r="BX133">
            <v>15</v>
          </cell>
          <cell r="BY133" t="str">
            <v xml:space="preserve"> </v>
          </cell>
          <cell r="BZ133">
            <v>1</v>
          </cell>
          <cell r="CA133">
            <v>7</v>
          </cell>
          <cell r="CB133">
            <v>1.677</v>
          </cell>
          <cell r="CC133">
            <v>3.56</v>
          </cell>
          <cell r="CD133">
            <v>6</v>
          </cell>
          <cell r="CE133">
            <v>0.05</v>
          </cell>
          <cell r="CF133">
            <v>0</v>
          </cell>
          <cell r="CG133">
            <v>6</v>
          </cell>
          <cell r="CH133">
            <v>0.05</v>
          </cell>
          <cell r="CI133">
            <v>0.5</v>
          </cell>
          <cell r="CJ133">
            <v>1.4925373134328358E-3</v>
          </cell>
          <cell r="CK133">
            <v>1.4925373134328358E-3</v>
          </cell>
          <cell r="CL133">
            <v>0</v>
          </cell>
          <cell r="CM133">
            <v>5.7864523536165326E-4</v>
          </cell>
          <cell r="CN133">
            <v>5.7864523536165326E-4</v>
          </cell>
          <cell r="CO133">
            <v>0</v>
          </cell>
          <cell r="CP133">
            <v>0</v>
          </cell>
          <cell r="CQ133">
            <v>3.5605786452353616</v>
          </cell>
          <cell r="CR133">
            <v>0</v>
          </cell>
          <cell r="CS133">
            <v>1</v>
          </cell>
          <cell r="CT133">
            <v>0</v>
          </cell>
          <cell r="CU133">
            <v>0</v>
          </cell>
          <cell r="CV133">
            <v>6</v>
          </cell>
          <cell r="CW133">
            <v>6</v>
          </cell>
          <cell r="CX133" t="str">
            <v xml:space="preserve"> </v>
          </cell>
          <cell r="CY133">
            <v>1.8</v>
          </cell>
          <cell r="CZ133">
            <v>1.2</v>
          </cell>
          <cell r="DA133">
            <v>1.2</v>
          </cell>
          <cell r="DB133">
            <v>500</v>
          </cell>
          <cell r="DC133">
            <v>235</v>
          </cell>
          <cell r="DD133">
            <v>130</v>
          </cell>
          <cell r="DE133">
            <v>38</v>
          </cell>
          <cell r="DF133">
            <v>58</v>
          </cell>
          <cell r="DG133">
            <v>10</v>
          </cell>
          <cell r="DH133">
            <v>5</v>
          </cell>
          <cell r="DI133">
            <v>25</v>
          </cell>
        </row>
        <row r="134">
          <cell r="A134" t="str">
            <v>RS 081</v>
          </cell>
          <cell r="B134">
            <v>81</v>
          </cell>
          <cell r="C134" t="str">
            <v>C</v>
          </cell>
          <cell r="D134" t="str">
            <v>T</v>
          </cell>
          <cell r="E134" t="str">
            <v>Lumbadzi River Bridge - Chezi</v>
          </cell>
          <cell r="F134" t="str">
            <v>M14</v>
          </cell>
          <cell r="G134">
            <v>2</v>
          </cell>
          <cell r="H134">
            <v>10.9</v>
          </cell>
          <cell r="I134" t="str">
            <v>F</v>
          </cell>
          <cell r="J134" t="str">
            <v>LILONGWE</v>
          </cell>
          <cell r="K134">
            <v>6</v>
          </cell>
          <cell r="L134">
            <v>0</v>
          </cell>
          <cell r="W134">
            <v>92</v>
          </cell>
          <cell r="X134" t="str">
            <v>DS</v>
          </cell>
          <cell r="Y134">
            <v>150</v>
          </cell>
          <cell r="Z134" t="str">
            <v>SB</v>
          </cell>
          <cell r="AA134">
            <v>150</v>
          </cell>
          <cell r="AB134" t="str">
            <v>SB</v>
          </cell>
          <cell r="AC134">
            <v>7</v>
          </cell>
          <cell r="AD134" t="str">
            <v>VR</v>
          </cell>
          <cell r="AE134">
            <v>0</v>
          </cell>
          <cell r="AF134">
            <v>0</v>
          </cell>
          <cell r="AG134">
            <v>0</v>
          </cell>
          <cell r="AH134">
            <v>0</v>
          </cell>
          <cell r="AI134">
            <v>0</v>
          </cell>
          <cell r="AJ134">
            <v>0</v>
          </cell>
          <cell r="AK134">
            <v>0</v>
          </cell>
          <cell r="AL134">
            <v>0</v>
          </cell>
          <cell r="AM134">
            <v>1</v>
          </cell>
          <cell r="AN134" t="str">
            <v>never resealed</v>
          </cell>
          <cell r="BO134" t="str">
            <v>RS 081</v>
          </cell>
          <cell r="BP134">
            <v>10.9</v>
          </cell>
          <cell r="BQ134">
            <v>6.7</v>
          </cell>
          <cell r="BR134" t="str">
            <v>F</v>
          </cell>
          <cell r="BS134" t="str">
            <v>C</v>
          </cell>
          <cell r="BT134">
            <v>0</v>
          </cell>
          <cell r="BU134" t="str">
            <v>DS</v>
          </cell>
          <cell r="BV134" t="str">
            <v/>
          </cell>
          <cell r="BW134">
            <v>1</v>
          </cell>
          <cell r="BX134">
            <v>15</v>
          </cell>
          <cell r="BY134" t="str">
            <v xml:space="preserve"> </v>
          </cell>
          <cell r="BZ134">
            <v>1</v>
          </cell>
          <cell r="CA134">
            <v>7</v>
          </cell>
          <cell r="CB134">
            <v>1.677</v>
          </cell>
          <cell r="CC134">
            <v>4.25</v>
          </cell>
          <cell r="CD134">
            <v>0</v>
          </cell>
          <cell r="CE134">
            <v>0</v>
          </cell>
          <cell r="CF134">
            <v>0</v>
          </cell>
          <cell r="CG134">
            <v>0</v>
          </cell>
          <cell r="CH134">
            <v>0</v>
          </cell>
          <cell r="CI134">
            <v>0</v>
          </cell>
          <cell r="CJ134">
            <v>0</v>
          </cell>
          <cell r="CK134">
            <v>0</v>
          </cell>
          <cell r="CL134">
            <v>0</v>
          </cell>
          <cell r="CM134">
            <v>0</v>
          </cell>
          <cell r="CN134">
            <v>0</v>
          </cell>
          <cell r="CO134">
            <v>0</v>
          </cell>
          <cell r="CP134">
            <v>0</v>
          </cell>
          <cell r="CQ134">
            <v>4.25</v>
          </cell>
          <cell r="CR134">
            <v>0</v>
          </cell>
          <cell r="CS134">
            <v>1</v>
          </cell>
          <cell r="CT134">
            <v>0</v>
          </cell>
          <cell r="CU134">
            <v>0</v>
          </cell>
          <cell r="CV134">
            <v>6</v>
          </cell>
          <cell r="CW134">
            <v>6</v>
          </cell>
          <cell r="CX134" t="str">
            <v xml:space="preserve"> </v>
          </cell>
          <cell r="CY134">
            <v>1.2</v>
          </cell>
          <cell r="CZ134">
            <v>1.1000000000000001</v>
          </cell>
          <cell r="DA134">
            <v>1.2</v>
          </cell>
          <cell r="DB134">
            <v>400</v>
          </cell>
          <cell r="DC134">
            <v>188</v>
          </cell>
          <cell r="DD134">
            <v>104</v>
          </cell>
          <cell r="DE134">
            <v>30</v>
          </cell>
          <cell r="DF134">
            <v>46</v>
          </cell>
          <cell r="DG134">
            <v>8</v>
          </cell>
          <cell r="DH134">
            <v>4</v>
          </cell>
          <cell r="DI134">
            <v>20</v>
          </cell>
        </row>
        <row r="135">
          <cell r="A135" t="str">
            <v>RS 084</v>
          </cell>
          <cell r="B135">
            <v>84</v>
          </cell>
          <cell r="C135" t="str">
            <v>C</v>
          </cell>
          <cell r="D135" t="str">
            <v>T</v>
          </cell>
          <cell r="E135" t="str">
            <v>Chezi - Kachinchezo</v>
          </cell>
          <cell r="F135" t="str">
            <v>M14</v>
          </cell>
          <cell r="G135">
            <v>3</v>
          </cell>
          <cell r="H135">
            <v>9.6</v>
          </cell>
          <cell r="I135" t="str">
            <v>R</v>
          </cell>
          <cell r="J135" t="str">
            <v>DOWA</v>
          </cell>
          <cell r="K135">
            <v>6</v>
          </cell>
          <cell r="L135">
            <v>0</v>
          </cell>
          <cell r="W135">
            <v>92</v>
          </cell>
          <cell r="X135" t="str">
            <v>DS</v>
          </cell>
          <cell r="Y135">
            <v>150</v>
          </cell>
          <cell r="Z135" t="str">
            <v>SB</v>
          </cell>
          <cell r="AA135">
            <v>150</v>
          </cell>
          <cell r="AB135" t="str">
            <v>SB</v>
          </cell>
          <cell r="AC135">
            <v>7</v>
          </cell>
          <cell r="AD135" t="str">
            <v>VR</v>
          </cell>
          <cell r="AE135">
            <v>0</v>
          </cell>
          <cell r="AF135">
            <v>0</v>
          </cell>
          <cell r="AG135">
            <v>0</v>
          </cell>
          <cell r="AH135">
            <v>0</v>
          </cell>
          <cell r="AI135">
            <v>0</v>
          </cell>
          <cell r="AJ135">
            <v>0</v>
          </cell>
          <cell r="AK135">
            <v>0</v>
          </cell>
          <cell r="AL135">
            <v>0</v>
          </cell>
          <cell r="AM135">
            <v>1</v>
          </cell>
          <cell r="AN135" t="str">
            <v>never resealed</v>
          </cell>
          <cell r="BO135" t="str">
            <v>RS 084</v>
          </cell>
          <cell r="BP135">
            <v>9.6</v>
          </cell>
          <cell r="BQ135">
            <v>6.7</v>
          </cell>
          <cell r="BR135" t="str">
            <v>R</v>
          </cell>
          <cell r="BS135" t="str">
            <v>C</v>
          </cell>
          <cell r="BT135">
            <v>0</v>
          </cell>
          <cell r="BU135" t="str">
            <v>DS</v>
          </cell>
          <cell r="BV135" t="str">
            <v/>
          </cell>
          <cell r="BW135">
            <v>1</v>
          </cell>
          <cell r="BX135">
            <v>15</v>
          </cell>
          <cell r="BY135" t="str">
            <v xml:space="preserve"> </v>
          </cell>
          <cell r="BZ135">
            <v>1</v>
          </cell>
          <cell r="CA135">
            <v>7</v>
          </cell>
          <cell r="CB135">
            <v>1.677</v>
          </cell>
          <cell r="CC135">
            <v>3.66</v>
          </cell>
          <cell r="CD135">
            <v>0</v>
          </cell>
          <cell r="CE135">
            <v>0</v>
          </cell>
          <cell r="CF135">
            <v>0</v>
          </cell>
          <cell r="CG135">
            <v>0</v>
          </cell>
          <cell r="CH135">
            <v>0</v>
          </cell>
          <cell r="CI135">
            <v>0.1</v>
          </cell>
          <cell r="CJ135">
            <v>2.9850746268656722E-4</v>
          </cell>
          <cell r="CK135">
            <v>2.9850746268656722E-4</v>
          </cell>
          <cell r="CL135">
            <v>0</v>
          </cell>
          <cell r="CM135">
            <v>1.1572904707233067E-4</v>
          </cell>
          <cell r="CN135">
            <v>1.1572904707233067E-4</v>
          </cell>
          <cell r="CO135">
            <v>0</v>
          </cell>
          <cell r="CP135">
            <v>0</v>
          </cell>
          <cell r="CQ135">
            <v>3.6601157290470723</v>
          </cell>
          <cell r="CR135">
            <v>0</v>
          </cell>
          <cell r="CS135">
            <v>1</v>
          </cell>
          <cell r="CT135">
            <v>0</v>
          </cell>
          <cell r="CU135">
            <v>0</v>
          </cell>
          <cell r="CV135">
            <v>6</v>
          </cell>
          <cell r="CW135">
            <v>6</v>
          </cell>
          <cell r="CX135" t="str">
            <v xml:space="preserve"> </v>
          </cell>
          <cell r="CY135">
            <v>1.1000000000000001</v>
          </cell>
          <cell r="CZ135">
            <v>1.1000000000000001</v>
          </cell>
          <cell r="DA135">
            <v>1.1000000000000001</v>
          </cell>
          <cell r="DB135">
            <v>300</v>
          </cell>
          <cell r="DC135">
            <v>141</v>
          </cell>
          <cell r="DD135">
            <v>78</v>
          </cell>
          <cell r="DE135">
            <v>23</v>
          </cell>
          <cell r="DF135">
            <v>35</v>
          </cell>
          <cell r="DG135">
            <v>6</v>
          </cell>
          <cell r="DH135">
            <v>3</v>
          </cell>
          <cell r="DI135">
            <v>15</v>
          </cell>
        </row>
        <row r="136">
          <cell r="A136" t="str">
            <v>RS 216</v>
          </cell>
          <cell r="B136">
            <v>38</v>
          </cell>
          <cell r="C136" t="str">
            <v>C</v>
          </cell>
          <cell r="D136" t="str">
            <v>T</v>
          </cell>
          <cell r="E136" t="str">
            <v>Kachinchezo - Kanyenyeva</v>
          </cell>
          <cell r="F136" t="str">
            <v>M14</v>
          </cell>
          <cell r="G136">
            <v>4</v>
          </cell>
          <cell r="H136">
            <v>10.8</v>
          </cell>
          <cell r="I136" t="str">
            <v>R</v>
          </cell>
          <cell r="J136" t="str">
            <v>DOWA</v>
          </cell>
          <cell r="K136">
            <v>6</v>
          </cell>
          <cell r="L136" t="str">
            <v>Changed designation from M16 to M14</v>
          </cell>
          <cell r="W136">
            <v>92</v>
          </cell>
          <cell r="X136" t="str">
            <v>DS</v>
          </cell>
          <cell r="Y136">
            <v>150</v>
          </cell>
          <cell r="Z136" t="str">
            <v>SB</v>
          </cell>
          <cell r="AA136">
            <v>150</v>
          </cell>
          <cell r="AB136" t="str">
            <v>SB</v>
          </cell>
          <cell r="AC136">
            <v>7</v>
          </cell>
          <cell r="AD136" t="str">
            <v>VR</v>
          </cell>
          <cell r="AE136">
            <v>0</v>
          </cell>
          <cell r="AF136">
            <v>0</v>
          </cell>
          <cell r="AG136">
            <v>0</v>
          </cell>
          <cell r="AH136">
            <v>0</v>
          </cell>
          <cell r="AI136">
            <v>0</v>
          </cell>
          <cell r="AJ136">
            <v>0</v>
          </cell>
          <cell r="AK136">
            <v>0</v>
          </cell>
          <cell r="AL136">
            <v>0</v>
          </cell>
          <cell r="AM136">
            <v>1</v>
          </cell>
          <cell r="AN136" t="str">
            <v>never resealed</v>
          </cell>
          <cell r="BO136" t="str">
            <v>RS 216</v>
          </cell>
          <cell r="BP136">
            <v>10.8</v>
          </cell>
          <cell r="BQ136">
            <v>6.7</v>
          </cell>
          <cell r="BR136" t="str">
            <v>R</v>
          </cell>
          <cell r="BS136" t="str">
            <v>C</v>
          </cell>
          <cell r="BT136">
            <v>0</v>
          </cell>
          <cell r="BU136" t="str">
            <v>DS</v>
          </cell>
          <cell r="BV136" t="str">
            <v/>
          </cell>
          <cell r="BW136">
            <v>1</v>
          </cell>
          <cell r="BX136">
            <v>15</v>
          </cell>
          <cell r="BY136" t="str">
            <v xml:space="preserve"> </v>
          </cell>
          <cell r="BZ136">
            <v>1</v>
          </cell>
          <cell r="CA136">
            <v>7</v>
          </cell>
          <cell r="CB136">
            <v>1.677</v>
          </cell>
          <cell r="CC136">
            <v>3.81</v>
          </cell>
          <cell r="CD136">
            <v>0</v>
          </cell>
          <cell r="CE136">
            <v>0</v>
          </cell>
          <cell r="CF136">
            <v>0</v>
          </cell>
          <cell r="CG136">
            <v>0</v>
          </cell>
          <cell r="CH136">
            <v>0</v>
          </cell>
          <cell r="CI136">
            <v>0.1</v>
          </cell>
          <cell r="CJ136">
            <v>2.9850746268656722E-4</v>
          </cell>
          <cell r="CK136">
            <v>2.9850746268656722E-4</v>
          </cell>
          <cell r="CL136">
            <v>0</v>
          </cell>
          <cell r="CM136">
            <v>1.1572904707233067E-4</v>
          </cell>
          <cell r="CN136">
            <v>1.1572904707233067E-4</v>
          </cell>
          <cell r="CO136">
            <v>0</v>
          </cell>
          <cell r="CP136">
            <v>0</v>
          </cell>
          <cell r="CQ136">
            <v>3.8101157290470722</v>
          </cell>
          <cell r="CR136">
            <v>0</v>
          </cell>
          <cell r="CS136">
            <v>1</v>
          </cell>
          <cell r="CT136">
            <v>0</v>
          </cell>
          <cell r="CU136">
            <v>0</v>
          </cell>
          <cell r="CV136">
            <v>6</v>
          </cell>
          <cell r="CW136">
            <v>6</v>
          </cell>
          <cell r="CX136" t="str">
            <v xml:space="preserve"> </v>
          </cell>
          <cell r="CY136">
            <v>1.1000000000000001</v>
          </cell>
          <cell r="CZ136">
            <v>1.1000000000000001</v>
          </cell>
          <cell r="DA136">
            <v>1.1000000000000001</v>
          </cell>
          <cell r="DB136">
            <v>300</v>
          </cell>
          <cell r="DC136">
            <v>141</v>
          </cell>
          <cell r="DD136">
            <v>78</v>
          </cell>
          <cell r="DE136">
            <v>23</v>
          </cell>
          <cell r="DF136">
            <v>35</v>
          </cell>
          <cell r="DG136">
            <v>6</v>
          </cell>
          <cell r="DH136">
            <v>3</v>
          </cell>
          <cell r="DI136">
            <v>15</v>
          </cell>
        </row>
        <row r="137">
          <cell r="A137" t="str">
            <v>RS 221</v>
          </cell>
          <cell r="B137">
            <v>43</v>
          </cell>
          <cell r="C137" t="str">
            <v>C</v>
          </cell>
          <cell r="D137" t="str">
            <v>T</v>
          </cell>
          <cell r="E137" t="str">
            <v>Kanyenyeva - Chembe Railroad Bridge</v>
          </cell>
          <cell r="F137" t="str">
            <v>M14</v>
          </cell>
          <cell r="G137">
            <v>5</v>
          </cell>
          <cell r="H137">
            <v>1.8</v>
          </cell>
          <cell r="I137" t="str">
            <v>R</v>
          </cell>
          <cell r="J137" t="str">
            <v>DOWA</v>
          </cell>
          <cell r="K137">
            <v>6</v>
          </cell>
          <cell r="L137" t="str">
            <v xml:space="preserve">Changed designation from M16 to M14 </v>
          </cell>
          <cell r="W137">
            <v>92</v>
          </cell>
          <cell r="X137" t="str">
            <v>DS</v>
          </cell>
          <cell r="Y137">
            <v>150</v>
          </cell>
          <cell r="Z137" t="str">
            <v>SB</v>
          </cell>
          <cell r="AA137">
            <v>150</v>
          </cell>
          <cell r="AB137" t="str">
            <v>SB</v>
          </cell>
          <cell r="AC137">
            <v>7</v>
          </cell>
          <cell r="AD137" t="str">
            <v>VR</v>
          </cell>
          <cell r="AE137">
            <v>0</v>
          </cell>
          <cell r="AF137">
            <v>0</v>
          </cell>
          <cell r="AG137">
            <v>0</v>
          </cell>
          <cell r="AH137">
            <v>0</v>
          </cell>
          <cell r="AI137">
            <v>0</v>
          </cell>
          <cell r="AJ137">
            <v>0</v>
          </cell>
          <cell r="AK137">
            <v>0</v>
          </cell>
          <cell r="AL137">
            <v>0</v>
          </cell>
          <cell r="AM137">
            <v>1</v>
          </cell>
          <cell r="AN137" t="str">
            <v>never resealed</v>
          </cell>
          <cell r="BO137" t="str">
            <v>RS 221</v>
          </cell>
          <cell r="BP137">
            <v>1.8</v>
          </cell>
          <cell r="BQ137">
            <v>8</v>
          </cell>
          <cell r="BR137" t="str">
            <v>R</v>
          </cell>
          <cell r="BS137" t="str">
            <v>C</v>
          </cell>
          <cell r="BT137">
            <v>1</v>
          </cell>
          <cell r="BU137" t="str">
            <v>DS</v>
          </cell>
          <cell r="BV137" t="str">
            <v/>
          </cell>
          <cell r="BW137">
            <v>1</v>
          </cell>
          <cell r="BX137">
            <v>15</v>
          </cell>
          <cell r="BY137" t="str">
            <v xml:space="preserve"> </v>
          </cell>
          <cell r="BZ137">
            <v>1</v>
          </cell>
          <cell r="CA137">
            <v>7</v>
          </cell>
          <cell r="CB137">
            <v>1.677</v>
          </cell>
          <cell r="CC137">
            <v>3.8</v>
          </cell>
          <cell r="CD137">
            <v>0</v>
          </cell>
          <cell r="CE137">
            <v>0</v>
          </cell>
          <cell r="CF137">
            <v>0</v>
          </cell>
          <cell r="CG137">
            <v>0</v>
          </cell>
          <cell r="CH137">
            <v>0</v>
          </cell>
          <cell r="CI137">
            <v>0.15</v>
          </cell>
          <cell r="CJ137">
            <v>3.7499999999999995E-4</v>
          </cell>
          <cell r="CK137">
            <v>3.7499999999999995E-4</v>
          </cell>
          <cell r="CL137">
            <v>0</v>
          </cell>
          <cell r="CM137">
            <v>1.4538461538461537E-4</v>
          </cell>
          <cell r="CN137">
            <v>1.4538461538461537E-4</v>
          </cell>
          <cell r="CO137">
            <v>0</v>
          </cell>
          <cell r="CP137">
            <v>0</v>
          </cell>
          <cell r="CQ137">
            <v>3.8001453846153845</v>
          </cell>
          <cell r="CR137">
            <v>0</v>
          </cell>
          <cell r="CS137">
            <v>1</v>
          </cell>
          <cell r="CT137">
            <v>0</v>
          </cell>
          <cell r="CU137">
            <v>0</v>
          </cell>
          <cell r="CV137">
            <v>6</v>
          </cell>
          <cell r="CW137">
            <v>6</v>
          </cell>
          <cell r="CX137" t="str">
            <v xml:space="preserve"> </v>
          </cell>
          <cell r="CY137">
            <v>1.1000000000000001</v>
          </cell>
          <cell r="CZ137">
            <v>1.1000000000000001</v>
          </cell>
          <cell r="DA137">
            <v>1.1000000000000001</v>
          </cell>
          <cell r="DB137">
            <v>300</v>
          </cell>
          <cell r="DC137">
            <v>141</v>
          </cell>
          <cell r="DD137">
            <v>78</v>
          </cell>
          <cell r="DE137">
            <v>23</v>
          </cell>
          <cell r="DF137">
            <v>35</v>
          </cell>
          <cell r="DG137">
            <v>6</v>
          </cell>
          <cell r="DH137">
            <v>3</v>
          </cell>
          <cell r="DI137">
            <v>15</v>
          </cell>
        </row>
        <row r="138">
          <cell r="A138" t="str">
            <v>RS 060</v>
          </cell>
          <cell r="B138">
            <v>60</v>
          </cell>
          <cell r="C138" t="str">
            <v>C</v>
          </cell>
          <cell r="D138" t="str">
            <v>T</v>
          </cell>
          <cell r="E138" t="str">
            <v>Chembe Railroad Bridge - Makande</v>
          </cell>
          <cell r="F138" t="str">
            <v>M14</v>
          </cell>
          <cell r="G138">
            <v>6</v>
          </cell>
          <cell r="H138">
            <v>6.8</v>
          </cell>
          <cell r="I138" t="str">
            <v>F</v>
          </cell>
          <cell r="J138" t="str">
            <v>SALIMA</v>
          </cell>
          <cell r="K138">
            <v>6</v>
          </cell>
          <cell r="L138" t="str">
            <v>Changed designation from M5 to M14</v>
          </cell>
          <cell r="W138">
            <v>92</v>
          </cell>
          <cell r="X138" t="str">
            <v>DS</v>
          </cell>
          <cell r="Y138">
            <v>150</v>
          </cell>
          <cell r="Z138" t="str">
            <v>SB</v>
          </cell>
          <cell r="AA138">
            <v>150</v>
          </cell>
          <cell r="AB138" t="str">
            <v>SB</v>
          </cell>
          <cell r="AC138">
            <v>7</v>
          </cell>
          <cell r="AD138" t="str">
            <v>VR</v>
          </cell>
          <cell r="AE138">
            <v>0</v>
          </cell>
          <cell r="AF138">
            <v>0</v>
          </cell>
          <cell r="AG138">
            <v>0</v>
          </cell>
          <cell r="AH138">
            <v>0</v>
          </cell>
          <cell r="AI138">
            <v>0</v>
          </cell>
          <cell r="AJ138">
            <v>0</v>
          </cell>
          <cell r="AK138">
            <v>0</v>
          </cell>
          <cell r="AL138">
            <v>0</v>
          </cell>
          <cell r="AM138">
            <v>1</v>
          </cell>
          <cell r="AN138" t="str">
            <v>never resealed</v>
          </cell>
          <cell r="BO138" t="str">
            <v>RS 060</v>
          </cell>
          <cell r="BP138">
            <v>6.8</v>
          </cell>
          <cell r="BQ138">
            <v>6.7</v>
          </cell>
          <cell r="BR138" t="str">
            <v>F</v>
          </cell>
          <cell r="BS138" t="str">
            <v>C</v>
          </cell>
          <cell r="BT138">
            <v>0</v>
          </cell>
          <cell r="BU138" t="str">
            <v>DS</v>
          </cell>
          <cell r="BV138" t="str">
            <v/>
          </cell>
          <cell r="BW138">
            <v>1</v>
          </cell>
          <cell r="BX138">
            <v>15</v>
          </cell>
          <cell r="BY138" t="str">
            <v xml:space="preserve"> </v>
          </cell>
          <cell r="BZ138">
            <v>1</v>
          </cell>
          <cell r="CA138">
            <v>7</v>
          </cell>
          <cell r="CB138">
            <v>1.677</v>
          </cell>
          <cell r="CC138">
            <v>4.38</v>
          </cell>
          <cell r="CD138">
            <v>0</v>
          </cell>
          <cell r="CE138">
            <v>0</v>
          </cell>
          <cell r="CF138">
            <v>0</v>
          </cell>
          <cell r="CG138">
            <v>0</v>
          </cell>
          <cell r="CH138">
            <v>0</v>
          </cell>
          <cell r="CI138">
            <v>0.2</v>
          </cell>
          <cell r="CJ138">
            <v>5.9701492537313444E-4</v>
          </cell>
          <cell r="CK138">
            <v>5.9701492537313444E-4</v>
          </cell>
          <cell r="CL138">
            <v>0</v>
          </cell>
          <cell r="CM138">
            <v>2.3145809414466134E-4</v>
          </cell>
          <cell r="CN138">
            <v>2.3145809414466134E-4</v>
          </cell>
          <cell r="CO138">
            <v>0</v>
          </cell>
          <cell r="CP138">
            <v>0</v>
          </cell>
          <cell r="CQ138">
            <v>4.3802314580941442</v>
          </cell>
          <cell r="CR138">
            <v>0</v>
          </cell>
          <cell r="CS138">
            <v>1</v>
          </cell>
          <cell r="CT138">
            <v>0</v>
          </cell>
          <cell r="CU138">
            <v>0</v>
          </cell>
          <cell r="CV138">
            <v>6</v>
          </cell>
          <cell r="CW138">
            <v>6</v>
          </cell>
          <cell r="CX138" t="str">
            <v xml:space="preserve"> </v>
          </cell>
          <cell r="CY138">
            <v>1.1000000000000001</v>
          </cell>
          <cell r="CZ138">
            <v>1.1000000000000001</v>
          </cell>
          <cell r="DA138">
            <v>1.1000000000000001</v>
          </cell>
          <cell r="DB138">
            <v>300</v>
          </cell>
          <cell r="DC138">
            <v>141</v>
          </cell>
          <cell r="DD138">
            <v>78</v>
          </cell>
          <cell r="DE138">
            <v>23</v>
          </cell>
          <cell r="DF138">
            <v>35</v>
          </cell>
          <cell r="DG138">
            <v>6</v>
          </cell>
          <cell r="DH138">
            <v>3</v>
          </cell>
          <cell r="DI138">
            <v>15</v>
          </cell>
        </row>
        <row r="139">
          <cell r="A139" t="str">
            <v>RS 045</v>
          </cell>
          <cell r="B139">
            <v>45</v>
          </cell>
          <cell r="C139" t="str">
            <v>C</v>
          </cell>
          <cell r="D139" t="str">
            <v>T</v>
          </cell>
          <cell r="E139" t="str">
            <v>Makande - Kaphatenga</v>
          </cell>
          <cell r="F139" t="str">
            <v>M14</v>
          </cell>
          <cell r="G139">
            <v>7</v>
          </cell>
          <cell r="H139">
            <v>4.5999999999999996</v>
          </cell>
          <cell r="I139" t="str">
            <v>F</v>
          </cell>
          <cell r="J139" t="str">
            <v>SALIMA</v>
          </cell>
          <cell r="K139">
            <v>6</v>
          </cell>
          <cell r="L139" t="str">
            <v>Changed designation from M5 to M14</v>
          </cell>
          <cell r="W139">
            <v>92</v>
          </cell>
          <cell r="X139" t="str">
            <v>DS</v>
          </cell>
          <cell r="Y139">
            <v>150</v>
          </cell>
          <cell r="Z139" t="str">
            <v>SB</v>
          </cell>
          <cell r="AA139">
            <v>150</v>
          </cell>
          <cell r="AB139" t="str">
            <v>SB</v>
          </cell>
          <cell r="AC139">
            <v>7</v>
          </cell>
          <cell r="AD139" t="str">
            <v>VR</v>
          </cell>
          <cell r="AE139">
            <v>0</v>
          </cell>
          <cell r="AF139">
            <v>0</v>
          </cell>
          <cell r="AG139">
            <v>0</v>
          </cell>
          <cell r="AH139">
            <v>0</v>
          </cell>
          <cell r="AI139">
            <v>0</v>
          </cell>
          <cell r="AJ139">
            <v>0</v>
          </cell>
          <cell r="AK139">
            <v>0</v>
          </cell>
          <cell r="AL139">
            <v>0</v>
          </cell>
          <cell r="AM139">
            <v>1</v>
          </cell>
          <cell r="AN139" t="str">
            <v>never resealed</v>
          </cell>
          <cell r="BO139" t="str">
            <v>RS 045</v>
          </cell>
          <cell r="BP139">
            <v>4.5999999999999996</v>
          </cell>
          <cell r="BQ139">
            <v>6.7</v>
          </cell>
          <cell r="BR139" t="str">
            <v>F</v>
          </cell>
          <cell r="BS139" t="str">
            <v>C</v>
          </cell>
          <cell r="BT139">
            <v>0</v>
          </cell>
          <cell r="BU139" t="str">
            <v>DS</v>
          </cell>
          <cell r="BV139" t="str">
            <v/>
          </cell>
          <cell r="BW139">
            <v>1</v>
          </cell>
          <cell r="BX139">
            <v>15</v>
          </cell>
          <cell r="BY139" t="str">
            <v xml:space="preserve"> </v>
          </cell>
          <cell r="BZ139">
            <v>1</v>
          </cell>
          <cell r="CA139">
            <v>7</v>
          </cell>
          <cell r="CB139">
            <v>1.677</v>
          </cell>
          <cell r="CC139">
            <v>4</v>
          </cell>
          <cell r="CD139">
            <v>0</v>
          </cell>
          <cell r="CE139">
            <v>0</v>
          </cell>
          <cell r="CF139">
            <v>0</v>
          </cell>
          <cell r="CG139">
            <v>0</v>
          </cell>
          <cell r="CH139">
            <v>0</v>
          </cell>
          <cell r="CI139">
            <v>0.1</v>
          </cell>
          <cell r="CJ139">
            <v>2.9850746268656722E-4</v>
          </cell>
          <cell r="CK139">
            <v>2.9850746268656722E-4</v>
          </cell>
          <cell r="CL139">
            <v>0</v>
          </cell>
          <cell r="CM139">
            <v>1.1572904707233067E-4</v>
          </cell>
          <cell r="CN139">
            <v>1.1572904707233067E-4</v>
          </cell>
          <cell r="CO139">
            <v>0</v>
          </cell>
          <cell r="CP139">
            <v>0</v>
          </cell>
          <cell r="CQ139">
            <v>4.0001157290470726</v>
          </cell>
          <cell r="CR139">
            <v>0</v>
          </cell>
          <cell r="CS139">
            <v>1</v>
          </cell>
          <cell r="CT139">
            <v>0</v>
          </cell>
          <cell r="CU139">
            <v>0</v>
          </cell>
          <cell r="CV139">
            <v>6</v>
          </cell>
          <cell r="CW139">
            <v>6</v>
          </cell>
          <cell r="CX139" t="str">
            <v xml:space="preserve"> </v>
          </cell>
          <cell r="CY139">
            <v>1.1000000000000001</v>
          </cell>
          <cell r="CZ139">
            <v>1.1000000000000001</v>
          </cell>
          <cell r="DA139">
            <v>1.1000000000000001</v>
          </cell>
          <cell r="DB139">
            <v>300</v>
          </cell>
          <cell r="DC139">
            <v>141</v>
          </cell>
          <cell r="DD139">
            <v>78</v>
          </cell>
          <cell r="DE139">
            <v>23</v>
          </cell>
          <cell r="DF139">
            <v>35</v>
          </cell>
          <cell r="DG139">
            <v>6</v>
          </cell>
          <cell r="DH139">
            <v>3</v>
          </cell>
          <cell r="DI139">
            <v>15</v>
          </cell>
        </row>
        <row r="140">
          <cell r="A140" t="str">
            <v>RS 260</v>
          </cell>
          <cell r="B140">
            <v>82</v>
          </cell>
          <cell r="C140" t="str">
            <v>C</v>
          </cell>
          <cell r="D140" t="str">
            <v>T</v>
          </cell>
          <cell r="E140" t="str">
            <v>Chiwengo - Kasungu</v>
          </cell>
          <cell r="F140" t="str">
            <v>M18</v>
          </cell>
          <cell r="G140">
            <v>1</v>
          </cell>
          <cell r="H140">
            <v>9.4</v>
          </cell>
          <cell r="I140" t="str">
            <v>F</v>
          </cell>
          <cell r="J140" t="str">
            <v>KASUNGU</v>
          </cell>
          <cell r="K140">
            <v>5</v>
          </cell>
          <cell r="L140" t="str">
            <v xml:space="preserve">Changed designation from S120 to M18 </v>
          </cell>
          <cell r="W140">
            <v>97</v>
          </cell>
          <cell r="X140" t="str">
            <v>DS</v>
          </cell>
          <cell r="Y140">
            <v>150</v>
          </cell>
          <cell r="Z140" t="str">
            <v>GR</v>
          </cell>
          <cell r="AA140">
            <v>100</v>
          </cell>
          <cell r="AB140" t="str">
            <v>GR</v>
          </cell>
          <cell r="AC140">
            <v>5</v>
          </cell>
          <cell r="AD140" t="str">
            <v>AM</v>
          </cell>
          <cell r="AE140">
            <v>0</v>
          </cell>
          <cell r="AF140">
            <v>0</v>
          </cell>
          <cell r="AG140">
            <v>0</v>
          </cell>
          <cell r="AH140">
            <v>0</v>
          </cell>
          <cell r="AI140">
            <v>0</v>
          </cell>
          <cell r="AJ140">
            <v>0</v>
          </cell>
          <cell r="AK140">
            <v>0</v>
          </cell>
          <cell r="AL140">
            <v>0</v>
          </cell>
          <cell r="AM140">
            <v>1</v>
          </cell>
          <cell r="AN140" t="str">
            <v>never resealed</v>
          </cell>
          <cell r="BO140" t="str">
            <v>RS 260</v>
          </cell>
          <cell r="BP140">
            <v>9.4</v>
          </cell>
          <cell r="BQ140">
            <v>6.7</v>
          </cell>
          <cell r="BR140" t="str">
            <v>F</v>
          </cell>
          <cell r="BS140">
            <v>0</v>
          </cell>
          <cell r="BT140">
            <v>0</v>
          </cell>
          <cell r="BU140" t="str">
            <v>DS</v>
          </cell>
          <cell r="BV140" t="str">
            <v/>
          </cell>
          <cell r="BW140">
            <v>1</v>
          </cell>
          <cell r="BX140">
            <v>15</v>
          </cell>
          <cell r="BY140" t="str">
            <v xml:space="preserve"> </v>
          </cell>
          <cell r="BZ140">
            <v>1</v>
          </cell>
          <cell r="CA140">
            <v>5</v>
          </cell>
          <cell r="CB140">
            <v>1.077</v>
          </cell>
          <cell r="CC140">
            <v>2.8</v>
          </cell>
          <cell r="CD140">
            <v>0</v>
          </cell>
          <cell r="CE140">
            <v>0</v>
          </cell>
          <cell r="CF140">
            <v>0</v>
          </cell>
          <cell r="CG140">
            <v>0</v>
          </cell>
          <cell r="CH140">
            <v>0</v>
          </cell>
          <cell r="CI140">
            <v>0</v>
          </cell>
          <cell r="CJ140">
            <v>0</v>
          </cell>
          <cell r="CK140">
            <v>0</v>
          </cell>
          <cell r="CL140">
            <v>0</v>
          </cell>
          <cell r="CM140">
            <v>0</v>
          </cell>
          <cell r="CN140">
            <v>0</v>
          </cell>
          <cell r="CO140">
            <v>0</v>
          </cell>
          <cell r="CP140">
            <v>0</v>
          </cell>
          <cell r="CQ140">
            <v>2.8</v>
          </cell>
          <cell r="CR140">
            <v>0</v>
          </cell>
          <cell r="CS140">
            <v>1</v>
          </cell>
          <cell r="CT140">
            <v>0</v>
          </cell>
          <cell r="CU140">
            <v>0</v>
          </cell>
          <cell r="CV140">
            <v>1</v>
          </cell>
          <cell r="CW140">
            <v>1</v>
          </cell>
          <cell r="CX140" t="str">
            <v xml:space="preserve"> </v>
          </cell>
          <cell r="CY140">
            <v>1</v>
          </cell>
          <cell r="CZ140">
            <v>1</v>
          </cell>
          <cell r="DA140">
            <v>1</v>
          </cell>
          <cell r="DB140">
            <v>100</v>
          </cell>
          <cell r="DC140">
            <v>47</v>
          </cell>
          <cell r="DD140">
            <v>26</v>
          </cell>
          <cell r="DE140">
            <v>8</v>
          </cell>
          <cell r="DF140">
            <v>12</v>
          </cell>
          <cell r="DG140">
            <v>2</v>
          </cell>
          <cell r="DH140">
            <v>1</v>
          </cell>
          <cell r="DI140">
            <v>5</v>
          </cell>
        </row>
        <row r="141">
          <cell r="A141" t="str">
            <v>RS 008</v>
          </cell>
          <cell r="B141" t="str">
            <v>8</v>
          </cell>
          <cell r="C141" t="str">
            <v>N</v>
          </cell>
          <cell r="D141" t="str">
            <v>T</v>
          </cell>
          <cell r="E141" t="str">
            <v>Bwengu (junction M1) - Njakwa</v>
          </cell>
          <cell r="F141" t="str">
            <v>M24</v>
          </cell>
          <cell r="G141">
            <v>1</v>
          </cell>
          <cell r="H141">
            <v>1.5</v>
          </cell>
          <cell r="I141" t="str">
            <v>R</v>
          </cell>
          <cell r="J141" t="str">
            <v>RUMPHI</v>
          </cell>
          <cell r="K141">
            <v>3</v>
          </cell>
          <cell r="L141">
            <v>0</v>
          </cell>
          <cell r="W141">
            <v>80</v>
          </cell>
          <cell r="X141" t="str">
            <v>DS</v>
          </cell>
          <cell r="Y141">
            <v>150</v>
          </cell>
          <cell r="Z141" t="str">
            <v>SB</v>
          </cell>
          <cell r="AA141">
            <v>100</v>
          </cell>
          <cell r="AB141" t="str">
            <v>GR</v>
          </cell>
          <cell r="AC141">
            <v>13</v>
          </cell>
          <cell r="AD141" t="str">
            <v>VR</v>
          </cell>
          <cell r="AE141">
            <v>87</v>
          </cell>
          <cell r="AF141" t="str">
            <v>SR</v>
          </cell>
          <cell r="AG141" t="str">
            <v>ST</v>
          </cell>
          <cell r="AH141">
            <v>10</v>
          </cell>
          <cell r="AI141">
            <v>0</v>
          </cell>
          <cell r="AJ141">
            <v>0</v>
          </cell>
          <cell r="AK141">
            <v>0</v>
          </cell>
          <cell r="AL141">
            <v>0</v>
          </cell>
          <cell r="AM141">
            <v>4</v>
          </cell>
          <cell r="AN141">
            <v>0</v>
          </cell>
          <cell r="BO141" t="str">
            <v>RS 008</v>
          </cell>
          <cell r="BP141">
            <v>1.5</v>
          </cell>
          <cell r="BQ141">
            <v>6.7</v>
          </cell>
          <cell r="BR141" t="str">
            <v>R</v>
          </cell>
          <cell r="BS141">
            <v>0</v>
          </cell>
          <cell r="BT141">
            <v>0</v>
          </cell>
          <cell r="BU141" t="str">
            <v>ST</v>
          </cell>
          <cell r="BV141" t="str">
            <v>DS</v>
          </cell>
          <cell r="BW141">
            <v>4</v>
          </cell>
          <cell r="BX141">
            <v>10</v>
          </cell>
          <cell r="BY141">
            <v>15</v>
          </cell>
          <cell r="BZ141">
            <v>1</v>
          </cell>
          <cell r="CA141">
            <v>13</v>
          </cell>
          <cell r="CB141">
            <v>1.3540000000000001</v>
          </cell>
          <cell r="CC141">
            <v>5.5</v>
          </cell>
          <cell r="CD141">
            <v>80</v>
          </cell>
          <cell r="CE141">
            <v>30</v>
          </cell>
          <cell r="CF141">
            <v>15</v>
          </cell>
          <cell r="CG141">
            <v>65</v>
          </cell>
          <cell r="CH141">
            <v>15</v>
          </cell>
          <cell r="CI141">
            <v>85</v>
          </cell>
          <cell r="CJ141">
            <v>0.2537313432835821</v>
          </cell>
          <cell r="CK141">
            <v>10</v>
          </cell>
          <cell r="CL141">
            <v>15</v>
          </cell>
          <cell r="CM141">
            <v>0.29506314580941445</v>
          </cell>
          <cell r="CN141">
            <v>0.29506314580941445</v>
          </cell>
          <cell r="CO141">
            <v>0</v>
          </cell>
          <cell r="CP141">
            <v>0</v>
          </cell>
          <cell r="CQ141">
            <v>5.7950631458094142</v>
          </cell>
          <cell r="CR141">
            <v>5</v>
          </cell>
          <cell r="CS141">
            <v>1</v>
          </cell>
          <cell r="CT141">
            <v>0</v>
          </cell>
          <cell r="CU141">
            <v>0</v>
          </cell>
          <cell r="CV141">
            <v>11</v>
          </cell>
          <cell r="CW141">
            <v>18</v>
          </cell>
          <cell r="CX141">
            <v>36</v>
          </cell>
          <cell r="CY141">
            <v>2</v>
          </cell>
          <cell r="CZ141">
            <v>2</v>
          </cell>
          <cell r="DA141">
            <v>2</v>
          </cell>
          <cell r="DB141">
            <v>119</v>
          </cell>
          <cell r="DC141">
            <v>56</v>
          </cell>
          <cell r="DD141">
            <v>31</v>
          </cell>
          <cell r="DE141">
            <v>9</v>
          </cell>
          <cell r="DF141">
            <v>14</v>
          </cell>
          <cell r="DG141">
            <v>3</v>
          </cell>
          <cell r="DH141">
            <v>2</v>
          </cell>
          <cell r="DI141">
            <v>6</v>
          </cell>
        </row>
        <row r="142">
          <cell r="A142" t="str">
            <v>RS 009</v>
          </cell>
          <cell r="B142" t="str">
            <v>9</v>
          </cell>
          <cell r="C142" t="str">
            <v>N</v>
          </cell>
          <cell r="D142" t="str">
            <v>T</v>
          </cell>
          <cell r="E142" t="str">
            <v>Njakwa - Rumphi</v>
          </cell>
          <cell r="F142" t="str">
            <v>M24</v>
          </cell>
          <cell r="G142">
            <v>2</v>
          </cell>
          <cell r="H142">
            <v>8.5</v>
          </cell>
          <cell r="I142" t="str">
            <v>R</v>
          </cell>
          <cell r="J142" t="str">
            <v>RUMPHI</v>
          </cell>
          <cell r="K142">
            <v>3</v>
          </cell>
          <cell r="L142">
            <v>0</v>
          </cell>
          <cell r="W142">
            <v>80</v>
          </cell>
          <cell r="X142" t="str">
            <v>DS</v>
          </cell>
          <cell r="Y142">
            <v>150</v>
          </cell>
          <cell r="Z142" t="str">
            <v>SB</v>
          </cell>
          <cell r="AA142">
            <v>100</v>
          </cell>
          <cell r="AB142" t="str">
            <v>GR</v>
          </cell>
          <cell r="AC142">
            <v>13</v>
          </cell>
          <cell r="AD142" t="str">
            <v>VR</v>
          </cell>
          <cell r="AE142">
            <v>87</v>
          </cell>
          <cell r="AF142" t="str">
            <v>SR</v>
          </cell>
          <cell r="AG142" t="str">
            <v>ST</v>
          </cell>
          <cell r="AH142">
            <v>10</v>
          </cell>
          <cell r="AI142">
            <v>0</v>
          </cell>
          <cell r="AJ142">
            <v>0</v>
          </cell>
          <cell r="AK142">
            <v>0</v>
          </cell>
          <cell r="AL142">
            <v>0</v>
          </cell>
          <cell r="AM142">
            <v>4</v>
          </cell>
          <cell r="AN142">
            <v>0</v>
          </cell>
          <cell r="BO142" t="str">
            <v>RS 009</v>
          </cell>
          <cell r="BP142">
            <v>8.5</v>
          </cell>
          <cell r="BQ142">
            <v>6.7</v>
          </cell>
          <cell r="BR142" t="str">
            <v>R</v>
          </cell>
          <cell r="BS142">
            <v>0</v>
          </cell>
          <cell r="BT142">
            <v>0</v>
          </cell>
          <cell r="BU142" t="str">
            <v>ST</v>
          </cell>
          <cell r="BV142" t="str">
            <v>DS</v>
          </cell>
          <cell r="BW142">
            <v>4</v>
          </cell>
          <cell r="BX142">
            <v>10</v>
          </cell>
          <cell r="BY142">
            <v>15</v>
          </cell>
          <cell r="BZ142">
            <v>1</v>
          </cell>
          <cell r="CA142">
            <v>13</v>
          </cell>
          <cell r="CB142">
            <v>1.3540000000000001</v>
          </cell>
          <cell r="CC142">
            <v>5.5</v>
          </cell>
          <cell r="CD142">
            <v>70</v>
          </cell>
          <cell r="CE142">
            <v>40</v>
          </cell>
          <cell r="CF142">
            <v>25</v>
          </cell>
          <cell r="CG142">
            <v>45</v>
          </cell>
          <cell r="CH142">
            <v>15</v>
          </cell>
          <cell r="CI142">
            <v>90</v>
          </cell>
          <cell r="CJ142">
            <v>0.26865671641791045</v>
          </cell>
          <cell r="CK142">
            <v>10</v>
          </cell>
          <cell r="CL142">
            <v>25</v>
          </cell>
          <cell r="CM142">
            <v>0.36685419058553392</v>
          </cell>
          <cell r="CN142">
            <v>0.36685419058553392</v>
          </cell>
          <cell r="CO142">
            <v>0</v>
          </cell>
          <cell r="CP142">
            <v>0</v>
          </cell>
          <cell r="CQ142">
            <v>5.866854190585534</v>
          </cell>
          <cell r="CR142">
            <v>5</v>
          </cell>
          <cell r="CS142">
            <v>1</v>
          </cell>
          <cell r="CT142">
            <v>0</v>
          </cell>
          <cell r="CU142">
            <v>0</v>
          </cell>
          <cell r="CV142">
            <v>11</v>
          </cell>
          <cell r="CW142">
            <v>18</v>
          </cell>
          <cell r="CX142">
            <v>36</v>
          </cell>
          <cell r="CY142">
            <v>2</v>
          </cell>
          <cell r="CZ142">
            <v>2</v>
          </cell>
          <cell r="DA142">
            <v>2</v>
          </cell>
          <cell r="DB142">
            <v>119</v>
          </cell>
          <cell r="DC142">
            <v>56</v>
          </cell>
          <cell r="DD142">
            <v>31</v>
          </cell>
          <cell r="DE142">
            <v>9</v>
          </cell>
          <cell r="DF142">
            <v>14</v>
          </cell>
          <cell r="DG142">
            <v>3</v>
          </cell>
          <cell r="DH142">
            <v>2</v>
          </cell>
          <cell r="DI142">
            <v>6</v>
          </cell>
        </row>
        <row r="143">
          <cell r="A143" t="str">
            <v>RS 592</v>
          </cell>
          <cell r="B143">
            <v>414</v>
          </cell>
          <cell r="C143" t="str">
            <v>C</v>
          </cell>
          <cell r="D143" t="str">
            <v>T</v>
          </cell>
          <cell r="E143" t="str">
            <v>Kia - Kia Turn Off (Lilongwe airport road)</v>
          </cell>
          <cell r="F143" t="str">
            <v>M30</v>
          </cell>
          <cell r="G143">
            <v>1</v>
          </cell>
          <cell r="H143">
            <v>4.3</v>
          </cell>
          <cell r="I143" t="str">
            <v>F</v>
          </cell>
          <cell r="J143" t="str">
            <v>LILONGWE</v>
          </cell>
          <cell r="K143">
            <v>6</v>
          </cell>
          <cell r="L143" t="str">
            <v>Changed designation from T361 to M30</v>
          </cell>
          <cell r="W143">
            <v>85</v>
          </cell>
          <cell r="X143" t="str">
            <v>DS</v>
          </cell>
          <cell r="Y143">
            <v>150</v>
          </cell>
          <cell r="Z143" t="str">
            <v>GR</v>
          </cell>
          <cell r="AA143">
            <v>100</v>
          </cell>
          <cell r="AB143" t="str">
            <v>GR</v>
          </cell>
          <cell r="AC143">
            <v>25</v>
          </cell>
          <cell r="AD143" t="str">
            <v>PM</v>
          </cell>
          <cell r="AE143">
            <v>0</v>
          </cell>
          <cell r="AF143">
            <v>0</v>
          </cell>
          <cell r="AG143">
            <v>0</v>
          </cell>
          <cell r="AH143">
            <v>0</v>
          </cell>
          <cell r="AI143">
            <v>0</v>
          </cell>
          <cell r="AJ143">
            <v>0</v>
          </cell>
          <cell r="AK143">
            <v>0</v>
          </cell>
          <cell r="AL143">
            <v>0</v>
          </cell>
          <cell r="AM143">
            <v>1</v>
          </cell>
          <cell r="AN143">
            <v>0</v>
          </cell>
          <cell r="BO143" t="str">
            <v>RS 592</v>
          </cell>
          <cell r="BP143">
            <v>4.3</v>
          </cell>
          <cell r="BQ143">
            <v>6.7</v>
          </cell>
          <cell r="BR143" t="str">
            <v>F</v>
          </cell>
          <cell r="BS143">
            <v>0</v>
          </cell>
          <cell r="BT143">
            <v>0</v>
          </cell>
          <cell r="BU143" t="str">
            <v>DS</v>
          </cell>
          <cell r="BV143" t="str">
            <v/>
          </cell>
          <cell r="BW143">
            <v>1</v>
          </cell>
          <cell r="BX143">
            <v>15</v>
          </cell>
          <cell r="BY143" t="str">
            <v xml:space="preserve"> </v>
          </cell>
          <cell r="BZ143">
            <v>1</v>
          </cell>
          <cell r="CA143">
            <v>25</v>
          </cell>
          <cell r="CB143">
            <v>1.077</v>
          </cell>
          <cell r="CC143">
            <v>3.55</v>
          </cell>
          <cell r="CD143">
            <v>15</v>
          </cell>
          <cell r="CE143">
            <v>0</v>
          </cell>
          <cell r="CF143">
            <v>0</v>
          </cell>
          <cell r="CG143">
            <v>15</v>
          </cell>
          <cell r="CH143">
            <v>0</v>
          </cell>
          <cell r="CI143">
            <v>0</v>
          </cell>
          <cell r="CJ143">
            <v>0</v>
          </cell>
          <cell r="CK143">
            <v>0</v>
          </cell>
          <cell r="CL143">
            <v>0</v>
          </cell>
          <cell r="CM143">
            <v>0</v>
          </cell>
          <cell r="CN143">
            <v>0</v>
          </cell>
          <cell r="CO143">
            <v>0</v>
          </cell>
          <cell r="CP143">
            <v>0</v>
          </cell>
          <cell r="CQ143">
            <v>3.55</v>
          </cell>
          <cell r="CR143">
            <v>1</v>
          </cell>
          <cell r="CS143">
            <v>0</v>
          </cell>
          <cell r="CT143">
            <v>0</v>
          </cell>
          <cell r="CU143">
            <v>0</v>
          </cell>
          <cell r="CV143">
            <v>13</v>
          </cell>
          <cell r="CW143">
            <v>13</v>
          </cell>
          <cell r="CX143" t="str">
            <v xml:space="preserve"> </v>
          </cell>
          <cell r="CY143">
            <v>1</v>
          </cell>
          <cell r="CZ143">
            <v>1</v>
          </cell>
          <cell r="DA143">
            <v>1</v>
          </cell>
          <cell r="DB143">
            <v>500</v>
          </cell>
          <cell r="DC143">
            <v>235</v>
          </cell>
          <cell r="DD143">
            <v>130</v>
          </cell>
          <cell r="DE143">
            <v>38</v>
          </cell>
          <cell r="DF143">
            <v>58</v>
          </cell>
          <cell r="DG143">
            <v>10</v>
          </cell>
          <cell r="DH143">
            <v>5</v>
          </cell>
          <cell r="DI143">
            <v>25</v>
          </cell>
        </row>
        <row r="144">
          <cell r="A144" t="str">
            <v>RS 194</v>
          </cell>
          <cell r="B144">
            <v>16</v>
          </cell>
          <cell r="C144" t="str">
            <v>N</v>
          </cell>
          <cell r="D144" t="str">
            <v>T</v>
          </cell>
          <cell r="E144" t="str">
            <v>Chilumba Jetty - junction M1</v>
          </cell>
          <cell r="F144" t="str">
            <v>S102</v>
          </cell>
          <cell r="G144">
            <v>1</v>
          </cell>
          <cell r="H144">
            <v>5.9</v>
          </cell>
          <cell r="I144" t="str">
            <v>F</v>
          </cell>
          <cell r="J144" t="str">
            <v>KARONGA</v>
          </cell>
          <cell r="K144">
            <v>2</v>
          </cell>
          <cell r="L144">
            <v>0</v>
          </cell>
          <cell r="W144">
            <v>80</v>
          </cell>
          <cell r="X144" t="str">
            <v>ST</v>
          </cell>
          <cell r="Y144">
            <v>100</v>
          </cell>
          <cell r="Z144" t="str">
            <v>GR</v>
          </cell>
          <cell r="AA144">
            <v>100</v>
          </cell>
          <cell r="AB144" t="str">
            <v>GR</v>
          </cell>
          <cell r="AC144">
            <v>10</v>
          </cell>
          <cell r="AD144" t="str">
            <v>PM</v>
          </cell>
          <cell r="AE144">
            <v>0</v>
          </cell>
          <cell r="AF144">
            <v>0</v>
          </cell>
          <cell r="AG144">
            <v>0</v>
          </cell>
          <cell r="AH144">
            <v>0</v>
          </cell>
          <cell r="AI144">
            <v>0</v>
          </cell>
          <cell r="AJ144">
            <v>0</v>
          </cell>
          <cell r="AK144">
            <v>0</v>
          </cell>
          <cell r="AL144">
            <v>0</v>
          </cell>
          <cell r="AM144">
            <v>1</v>
          </cell>
          <cell r="AN144">
            <v>0</v>
          </cell>
          <cell r="BO144" t="str">
            <v>RS 194</v>
          </cell>
          <cell r="BP144">
            <v>5.9</v>
          </cell>
          <cell r="BQ144">
            <v>5.5</v>
          </cell>
          <cell r="BR144" t="str">
            <v>F</v>
          </cell>
          <cell r="BS144">
            <v>0</v>
          </cell>
          <cell r="BT144">
            <v>0</v>
          </cell>
          <cell r="BU144" t="str">
            <v>ST</v>
          </cell>
          <cell r="BV144" t="str">
            <v/>
          </cell>
          <cell r="BW144">
            <v>1</v>
          </cell>
          <cell r="BX144">
            <v>10</v>
          </cell>
          <cell r="BY144" t="str">
            <v xml:space="preserve"> </v>
          </cell>
          <cell r="BZ144">
            <v>1</v>
          </cell>
          <cell r="CA144">
            <v>10</v>
          </cell>
          <cell r="CB144">
            <v>0.90800000000000003</v>
          </cell>
          <cell r="CC144">
            <v>7.65</v>
          </cell>
          <cell r="CD144">
            <v>75</v>
          </cell>
          <cell r="CE144">
            <v>60</v>
          </cell>
          <cell r="CF144">
            <v>45</v>
          </cell>
          <cell r="CG144">
            <v>30</v>
          </cell>
          <cell r="CH144">
            <v>15</v>
          </cell>
          <cell r="CI144">
            <v>100</v>
          </cell>
          <cell r="CJ144">
            <v>0.36363636363636365</v>
          </cell>
          <cell r="CK144">
            <v>10</v>
          </cell>
          <cell r="CL144">
            <v>45</v>
          </cell>
          <cell r="CM144">
            <v>0.53503496503496506</v>
          </cell>
          <cell r="CN144">
            <v>0.53503496503496506</v>
          </cell>
          <cell r="CO144">
            <v>0</v>
          </cell>
          <cell r="CP144">
            <v>0</v>
          </cell>
          <cell r="CQ144">
            <v>8.1850349650349656</v>
          </cell>
          <cell r="CR144">
            <v>0</v>
          </cell>
          <cell r="CS144">
            <v>0</v>
          </cell>
          <cell r="CT144">
            <v>0</v>
          </cell>
          <cell r="CU144">
            <v>0</v>
          </cell>
          <cell r="CV144">
            <v>18</v>
          </cell>
          <cell r="CW144">
            <v>18</v>
          </cell>
          <cell r="CX144" t="str">
            <v xml:space="preserve"> </v>
          </cell>
          <cell r="CY144">
            <v>2</v>
          </cell>
          <cell r="CZ144">
            <v>1.5</v>
          </cell>
          <cell r="DA144">
            <v>1.5</v>
          </cell>
          <cell r="DB144">
            <v>60</v>
          </cell>
          <cell r="DC144">
            <v>29</v>
          </cell>
          <cell r="DD144">
            <v>16</v>
          </cell>
          <cell r="DE144">
            <v>5</v>
          </cell>
          <cell r="DF144">
            <v>7</v>
          </cell>
          <cell r="DG144">
            <v>2</v>
          </cell>
          <cell r="DH144">
            <v>1</v>
          </cell>
          <cell r="DI144">
            <v>3</v>
          </cell>
        </row>
        <row r="145">
          <cell r="A145" t="str">
            <v>RS 163</v>
          </cell>
          <cell r="B145">
            <v>163</v>
          </cell>
          <cell r="C145" t="str">
            <v>C</v>
          </cell>
          <cell r="D145" t="str">
            <v>T</v>
          </cell>
          <cell r="E145" t="str">
            <v>Lifupa Road (in Kasungu National Park)</v>
          </cell>
          <cell r="F145" t="str">
            <v>S114</v>
          </cell>
          <cell r="G145">
            <v>2</v>
          </cell>
          <cell r="H145">
            <v>3.2</v>
          </cell>
          <cell r="I145" t="str">
            <v>F</v>
          </cell>
          <cell r="J145" t="str">
            <v>KASUNGU</v>
          </cell>
          <cell r="K145">
            <v>5</v>
          </cell>
          <cell r="L145" t="str">
            <v>Changed from urban to trunk</v>
          </cell>
          <cell r="W145" t="str">
            <v>very old origional</v>
          </cell>
          <cell r="X145">
            <v>0</v>
          </cell>
          <cell r="Y145">
            <v>0</v>
          </cell>
          <cell r="Z145">
            <v>0</v>
          </cell>
          <cell r="AA145">
            <v>0</v>
          </cell>
          <cell r="AB145">
            <v>0</v>
          </cell>
          <cell r="AC145">
            <v>0</v>
          </cell>
          <cell r="AD145">
            <v>0</v>
          </cell>
          <cell r="AE145">
            <v>0</v>
          </cell>
          <cell r="AF145">
            <v>0</v>
          </cell>
          <cell r="AG145">
            <v>0</v>
          </cell>
          <cell r="AH145">
            <v>0</v>
          </cell>
          <cell r="AI145">
            <v>0</v>
          </cell>
          <cell r="AJ145">
            <v>0</v>
          </cell>
          <cell r="AK145">
            <v>0</v>
          </cell>
          <cell r="AL145">
            <v>0</v>
          </cell>
          <cell r="AM145">
            <v>0</v>
          </cell>
          <cell r="AN145" t="str">
            <v>bitumen removed</v>
          </cell>
          <cell r="BO145" t="str">
            <v>RS 163</v>
          </cell>
          <cell r="BP145">
            <v>3.2</v>
          </cell>
          <cell r="BQ145" t="str">
            <v>n.a.</v>
          </cell>
          <cell r="BR145" t="str">
            <v>F</v>
          </cell>
          <cell r="BS145" t="str">
            <v>X</v>
          </cell>
          <cell r="BT145">
            <v>100</v>
          </cell>
          <cell r="BU145">
            <v>0</v>
          </cell>
          <cell r="BV145" t="str">
            <v/>
          </cell>
          <cell r="BW145">
            <v>0</v>
          </cell>
          <cell r="BX145" t="str">
            <v xml:space="preserve"> </v>
          </cell>
          <cell r="BY145" t="str">
            <v xml:space="preserve"> </v>
          </cell>
          <cell r="BZ145" t="str">
            <v/>
          </cell>
          <cell r="CA145" t="str">
            <v xml:space="preserve"> </v>
          </cell>
          <cell r="CB145" t="str">
            <v xml:space="preserve"> </v>
          </cell>
          <cell r="CC145" t="str">
            <v>bitumen surface removed</v>
          </cell>
          <cell r="CD145">
            <v>0</v>
          </cell>
          <cell r="CE145">
            <v>0</v>
          </cell>
          <cell r="CF145">
            <v>0</v>
          </cell>
          <cell r="CG145">
            <v>0</v>
          </cell>
          <cell r="CH145">
            <v>0</v>
          </cell>
          <cell r="CI145">
            <v>0</v>
          </cell>
          <cell r="CJ145">
            <v>0</v>
          </cell>
          <cell r="CK145">
            <v>0</v>
          </cell>
          <cell r="CL145">
            <v>0</v>
          </cell>
          <cell r="CM145">
            <v>0</v>
          </cell>
          <cell r="CN145">
            <v>0</v>
          </cell>
          <cell r="CO145">
            <v>0</v>
          </cell>
          <cell r="CP145">
            <v>0</v>
          </cell>
          <cell r="CQ145">
            <v>0</v>
          </cell>
          <cell r="CR145">
            <v>0</v>
          </cell>
          <cell r="CS145">
            <v>0</v>
          </cell>
          <cell r="CT145">
            <v>0</v>
          </cell>
          <cell r="CU145">
            <v>0</v>
          </cell>
          <cell r="CV145" t="str">
            <v>n.a</v>
          </cell>
          <cell r="CW145" t="str">
            <v>n.a.</v>
          </cell>
          <cell r="CX145">
            <v>0</v>
          </cell>
          <cell r="CY145" t="str">
            <v>n.a.</v>
          </cell>
          <cell r="CZ145" t="str">
            <v>n.a.</v>
          </cell>
          <cell r="DA145">
            <v>2.5</v>
          </cell>
          <cell r="DB145">
            <v>50</v>
          </cell>
          <cell r="DC145">
            <v>24</v>
          </cell>
          <cell r="DD145">
            <v>13</v>
          </cell>
          <cell r="DE145">
            <v>4</v>
          </cell>
          <cell r="DF145">
            <v>6</v>
          </cell>
          <cell r="DG145">
            <v>1</v>
          </cell>
          <cell r="DH145">
            <v>1</v>
          </cell>
          <cell r="DI145">
            <v>3</v>
          </cell>
        </row>
        <row r="146">
          <cell r="A146" t="str">
            <v>RS 237</v>
          </cell>
          <cell r="B146">
            <v>59</v>
          </cell>
          <cell r="C146" t="str">
            <v>C</v>
          </cell>
          <cell r="D146" t="str">
            <v>T</v>
          </cell>
          <cell r="E146" t="str">
            <v>Bua River Bridge  - Kapiri</v>
          </cell>
          <cell r="F146" t="str">
            <v>S116</v>
          </cell>
          <cell r="G146">
            <v>7</v>
          </cell>
          <cell r="H146">
            <v>29.3</v>
          </cell>
          <cell r="I146" t="str">
            <v>F</v>
          </cell>
          <cell r="J146" t="str">
            <v>KASUNGU</v>
          </cell>
          <cell r="K146">
            <v>5</v>
          </cell>
          <cell r="L146">
            <v>0</v>
          </cell>
          <cell r="W146">
            <v>98</v>
          </cell>
          <cell r="X146" t="str">
            <v>DS</v>
          </cell>
          <cell r="Y146">
            <v>150</v>
          </cell>
          <cell r="Z146" t="str">
            <v>GR</v>
          </cell>
          <cell r="AA146">
            <v>150</v>
          </cell>
          <cell r="AB146" t="str">
            <v>GR</v>
          </cell>
          <cell r="AC146">
            <v>5</v>
          </cell>
          <cell r="AD146" t="str">
            <v>AM</v>
          </cell>
          <cell r="AE146">
            <v>0</v>
          </cell>
          <cell r="AF146">
            <v>0</v>
          </cell>
          <cell r="AG146">
            <v>0</v>
          </cell>
          <cell r="AH146">
            <v>0</v>
          </cell>
          <cell r="AI146">
            <v>0</v>
          </cell>
          <cell r="AJ146">
            <v>0</v>
          </cell>
          <cell r="AK146">
            <v>0</v>
          </cell>
          <cell r="AL146">
            <v>0</v>
          </cell>
          <cell r="AM146">
            <v>1</v>
          </cell>
          <cell r="AN146" t="str">
            <v>never resealed</v>
          </cell>
          <cell r="BO146" t="str">
            <v>RS 237</v>
          </cell>
          <cell r="BP146">
            <v>29.3</v>
          </cell>
          <cell r="BQ146">
            <v>6.7</v>
          </cell>
          <cell r="BR146" t="str">
            <v>F</v>
          </cell>
          <cell r="BS146">
            <v>0</v>
          </cell>
          <cell r="BT146">
            <v>0</v>
          </cell>
          <cell r="BU146" t="str">
            <v>DS</v>
          </cell>
          <cell r="BV146" t="str">
            <v/>
          </cell>
          <cell r="BW146">
            <v>1</v>
          </cell>
          <cell r="BX146">
            <v>15</v>
          </cell>
          <cell r="BY146" t="str">
            <v xml:space="preserve"> </v>
          </cell>
          <cell r="BZ146">
            <v>1</v>
          </cell>
          <cell r="CA146">
            <v>5</v>
          </cell>
          <cell r="CB146">
            <v>1.5270000000000001</v>
          </cell>
          <cell r="CC146">
            <v>3.3</v>
          </cell>
          <cell r="CD146">
            <v>0</v>
          </cell>
          <cell r="CE146">
            <v>0</v>
          </cell>
          <cell r="CF146">
            <v>0</v>
          </cell>
          <cell r="CG146">
            <v>0</v>
          </cell>
          <cell r="CH146">
            <v>0</v>
          </cell>
          <cell r="CI146">
            <v>0</v>
          </cell>
          <cell r="CJ146">
            <v>0</v>
          </cell>
          <cell r="CK146">
            <v>0</v>
          </cell>
          <cell r="CL146">
            <v>0</v>
          </cell>
          <cell r="CM146">
            <v>0</v>
          </cell>
          <cell r="CN146">
            <v>0</v>
          </cell>
          <cell r="CO146">
            <v>0</v>
          </cell>
          <cell r="CP146">
            <v>0</v>
          </cell>
          <cell r="CQ146">
            <v>3.3</v>
          </cell>
          <cell r="CR146">
            <v>0</v>
          </cell>
          <cell r="CS146">
            <v>1</v>
          </cell>
          <cell r="CT146">
            <v>0</v>
          </cell>
          <cell r="CU146">
            <v>0</v>
          </cell>
          <cell r="CV146">
            <v>0</v>
          </cell>
          <cell r="CW146">
            <v>0</v>
          </cell>
          <cell r="CX146" t="str">
            <v xml:space="preserve"> </v>
          </cell>
          <cell r="CY146">
            <v>1</v>
          </cell>
          <cell r="CZ146">
            <v>1</v>
          </cell>
          <cell r="DA146">
            <v>1</v>
          </cell>
          <cell r="DB146">
            <v>80</v>
          </cell>
          <cell r="DC146">
            <v>38</v>
          </cell>
          <cell r="DD146">
            <v>21</v>
          </cell>
          <cell r="DE146">
            <v>6</v>
          </cell>
          <cell r="DF146">
            <v>10</v>
          </cell>
          <cell r="DG146">
            <v>2</v>
          </cell>
          <cell r="DH146">
            <v>1</v>
          </cell>
          <cell r="DI146">
            <v>4</v>
          </cell>
        </row>
        <row r="147">
          <cell r="A147" t="str">
            <v>RS 240</v>
          </cell>
          <cell r="B147">
            <v>62</v>
          </cell>
          <cell r="C147" t="str">
            <v>C</v>
          </cell>
          <cell r="D147" t="str">
            <v>T</v>
          </cell>
          <cell r="E147" t="str">
            <v>Kapiri - Matutu</v>
          </cell>
          <cell r="F147" t="str">
            <v>S116</v>
          </cell>
          <cell r="G147">
            <v>8</v>
          </cell>
          <cell r="H147">
            <v>24</v>
          </cell>
          <cell r="I147" t="str">
            <v>F</v>
          </cell>
          <cell r="J147" t="str">
            <v>MCHINJI</v>
          </cell>
          <cell r="K147" t="str">
            <v>5,6</v>
          </cell>
          <cell r="L147">
            <v>0</v>
          </cell>
          <cell r="W147">
            <v>98</v>
          </cell>
          <cell r="X147" t="str">
            <v>DS</v>
          </cell>
          <cell r="Y147">
            <v>150</v>
          </cell>
          <cell r="Z147" t="str">
            <v>GR</v>
          </cell>
          <cell r="AA147">
            <v>150</v>
          </cell>
          <cell r="AB147" t="str">
            <v>GR</v>
          </cell>
          <cell r="AC147">
            <v>5</v>
          </cell>
          <cell r="AD147" t="str">
            <v>AM</v>
          </cell>
          <cell r="AE147">
            <v>0</v>
          </cell>
          <cell r="AF147">
            <v>0</v>
          </cell>
          <cell r="AG147">
            <v>0</v>
          </cell>
          <cell r="AH147">
            <v>0</v>
          </cell>
          <cell r="AI147">
            <v>0</v>
          </cell>
          <cell r="AJ147">
            <v>0</v>
          </cell>
          <cell r="AK147">
            <v>0</v>
          </cell>
          <cell r="AL147">
            <v>0</v>
          </cell>
          <cell r="AM147">
            <v>1</v>
          </cell>
          <cell r="AN147" t="str">
            <v>never resealed</v>
          </cell>
          <cell r="BO147" t="str">
            <v>RS 240</v>
          </cell>
          <cell r="BP147">
            <v>24</v>
          </cell>
          <cell r="BQ147">
            <v>6.7</v>
          </cell>
          <cell r="BR147" t="str">
            <v>F</v>
          </cell>
          <cell r="BS147">
            <v>0</v>
          </cell>
          <cell r="BT147">
            <v>0</v>
          </cell>
          <cell r="BU147" t="str">
            <v>DS</v>
          </cell>
          <cell r="BV147" t="str">
            <v/>
          </cell>
          <cell r="BW147">
            <v>1</v>
          </cell>
          <cell r="BX147">
            <v>15</v>
          </cell>
          <cell r="BY147" t="str">
            <v xml:space="preserve"> </v>
          </cell>
          <cell r="BZ147">
            <v>1</v>
          </cell>
          <cell r="CA147">
            <v>5</v>
          </cell>
          <cell r="CB147">
            <v>1.5270000000000001</v>
          </cell>
          <cell r="CC147">
            <v>3.27</v>
          </cell>
          <cell r="CD147">
            <v>0</v>
          </cell>
          <cell r="CE147">
            <v>0</v>
          </cell>
          <cell r="CF147">
            <v>0</v>
          </cell>
          <cell r="CG147">
            <v>0</v>
          </cell>
          <cell r="CH147">
            <v>0</v>
          </cell>
          <cell r="CI147">
            <v>0</v>
          </cell>
          <cell r="CJ147">
            <v>0</v>
          </cell>
          <cell r="CK147">
            <v>0</v>
          </cell>
          <cell r="CL147">
            <v>0</v>
          </cell>
          <cell r="CM147">
            <v>0</v>
          </cell>
          <cell r="CN147">
            <v>0</v>
          </cell>
          <cell r="CO147">
            <v>0</v>
          </cell>
          <cell r="CP147">
            <v>0</v>
          </cell>
          <cell r="CQ147">
            <v>3.27</v>
          </cell>
          <cell r="CR147">
            <v>0</v>
          </cell>
          <cell r="CS147">
            <v>1</v>
          </cell>
          <cell r="CT147">
            <v>0</v>
          </cell>
          <cell r="CU147">
            <v>0</v>
          </cell>
          <cell r="CV147">
            <v>0</v>
          </cell>
          <cell r="CW147">
            <v>0</v>
          </cell>
          <cell r="CX147" t="str">
            <v xml:space="preserve"> </v>
          </cell>
          <cell r="CY147">
            <v>1</v>
          </cell>
          <cell r="CZ147">
            <v>1</v>
          </cell>
          <cell r="DA147">
            <v>1</v>
          </cell>
          <cell r="DB147">
            <v>80</v>
          </cell>
          <cell r="DC147">
            <v>38</v>
          </cell>
          <cell r="DD147">
            <v>21</v>
          </cell>
          <cell r="DE147">
            <v>6</v>
          </cell>
          <cell r="DF147">
            <v>10</v>
          </cell>
          <cell r="DG147">
            <v>2</v>
          </cell>
          <cell r="DH147">
            <v>1</v>
          </cell>
          <cell r="DI147">
            <v>4</v>
          </cell>
        </row>
        <row r="148">
          <cell r="A148" t="str">
            <v>RS 245</v>
          </cell>
          <cell r="B148">
            <v>67</v>
          </cell>
          <cell r="C148" t="str">
            <v>C</v>
          </cell>
          <cell r="D148" t="str">
            <v>T</v>
          </cell>
          <cell r="E148" t="str">
            <v>Kalolo - Santhe T.C.</v>
          </cell>
          <cell r="F148" t="str">
            <v>S117</v>
          </cell>
          <cell r="G148">
            <v>1</v>
          </cell>
          <cell r="H148">
            <v>22.9</v>
          </cell>
          <cell r="I148" t="str">
            <v>F</v>
          </cell>
          <cell r="J148" t="str">
            <v>KASUNGU</v>
          </cell>
          <cell r="K148" t="str">
            <v>5,6</v>
          </cell>
          <cell r="L148" t="str">
            <v>Part currently bitumen</v>
          </cell>
          <cell r="W148">
            <v>98</v>
          </cell>
          <cell r="X148" t="str">
            <v>DS</v>
          </cell>
          <cell r="Y148">
            <v>151</v>
          </cell>
          <cell r="Z148" t="str">
            <v>GR</v>
          </cell>
          <cell r="AA148">
            <v>151</v>
          </cell>
          <cell r="AB148" t="str">
            <v>GR</v>
          </cell>
          <cell r="AC148">
            <v>6</v>
          </cell>
          <cell r="AD148" t="str">
            <v>AM</v>
          </cell>
          <cell r="AE148">
            <v>0</v>
          </cell>
          <cell r="AF148">
            <v>0</v>
          </cell>
          <cell r="AG148">
            <v>0</v>
          </cell>
          <cell r="AH148">
            <v>0</v>
          </cell>
          <cell r="AI148">
            <v>0</v>
          </cell>
          <cell r="AJ148">
            <v>0</v>
          </cell>
          <cell r="AK148">
            <v>0</v>
          </cell>
          <cell r="AL148">
            <v>0</v>
          </cell>
          <cell r="AM148">
            <v>1</v>
          </cell>
          <cell r="AN148" t="str">
            <v>never resealed</v>
          </cell>
          <cell r="BO148" t="str">
            <v>RS 245</v>
          </cell>
          <cell r="BP148">
            <v>22.9</v>
          </cell>
          <cell r="BQ148">
            <v>6.7</v>
          </cell>
          <cell r="BR148" t="str">
            <v>F</v>
          </cell>
          <cell r="BS148">
            <v>0</v>
          </cell>
          <cell r="BT148">
            <v>0</v>
          </cell>
          <cell r="BU148" t="str">
            <v>DS</v>
          </cell>
          <cell r="BV148" t="str">
            <v/>
          </cell>
          <cell r="BW148">
            <v>1</v>
          </cell>
          <cell r="BX148">
            <v>15</v>
          </cell>
          <cell r="BY148" t="str">
            <v xml:space="preserve"> </v>
          </cell>
          <cell r="BZ148">
            <v>1</v>
          </cell>
          <cell r="CA148">
            <v>6</v>
          </cell>
          <cell r="CB148">
            <v>1.536</v>
          </cell>
          <cell r="CC148">
            <v>3.3</v>
          </cell>
          <cell r="CD148">
            <v>0</v>
          </cell>
          <cell r="CE148">
            <v>0</v>
          </cell>
          <cell r="CF148">
            <v>0</v>
          </cell>
          <cell r="CG148">
            <v>0</v>
          </cell>
          <cell r="CH148">
            <v>0</v>
          </cell>
          <cell r="CI148">
            <v>0</v>
          </cell>
          <cell r="CJ148">
            <v>0</v>
          </cell>
          <cell r="CK148">
            <v>0</v>
          </cell>
          <cell r="CL148">
            <v>0</v>
          </cell>
          <cell r="CM148">
            <v>0</v>
          </cell>
          <cell r="CN148">
            <v>0</v>
          </cell>
          <cell r="CO148">
            <v>0</v>
          </cell>
          <cell r="CP148">
            <v>0</v>
          </cell>
          <cell r="CQ148">
            <v>3.3</v>
          </cell>
          <cell r="CR148">
            <v>0</v>
          </cell>
          <cell r="CS148">
            <v>1</v>
          </cell>
          <cell r="CT148">
            <v>0</v>
          </cell>
          <cell r="CU148">
            <v>0</v>
          </cell>
          <cell r="CV148">
            <v>0</v>
          </cell>
          <cell r="CW148">
            <v>0</v>
          </cell>
          <cell r="CX148" t="str">
            <v xml:space="preserve"> </v>
          </cell>
          <cell r="CY148">
            <v>1</v>
          </cell>
          <cell r="CZ148">
            <v>1</v>
          </cell>
          <cell r="DA148">
            <v>1</v>
          </cell>
          <cell r="DB148">
            <v>60</v>
          </cell>
          <cell r="DC148">
            <v>29</v>
          </cell>
          <cell r="DD148">
            <v>16</v>
          </cell>
          <cell r="DE148">
            <v>5</v>
          </cell>
          <cell r="DF148">
            <v>7</v>
          </cell>
          <cell r="DG148">
            <v>2</v>
          </cell>
          <cell r="DH148">
            <v>1</v>
          </cell>
          <cell r="DI148">
            <v>3</v>
          </cell>
        </row>
        <row r="149">
          <cell r="A149" t="str">
            <v>RS 274</v>
          </cell>
          <cell r="B149">
            <v>96</v>
          </cell>
          <cell r="C149" t="str">
            <v>C</v>
          </cell>
          <cell r="D149" t="str">
            <v>T</v>
          </cell>
          <cell r="E149" t="str">
            <v>junction M5 - Salima railway crossing</v>
          </cell>
          <cell r="F149" t="str">
            <v>S122</v>
          </cell>
          <cell r="G149">
            <v>1</v>
          </cell>
          <cell r="H149">
            <v>4.2</v>
          </cell>
          <cell r="I149" t="str">
            <v>F</v>
          </cell>
          <cell r="J149" t="str">
            <v>SALIMA</v>
          </cell>
          <cell r="K149">
            <v>7</v>
          </cell>
          <cell r="L149">
            <v>0</v>
          </cell>
          <cell r="W149">
            <v>76</v>
          </cell>
          <cell r="X149" t="str">
            <v>ST</v>
          </cell>
          <cell r="Y149">
            <v>150</v>
          </cell>
          <cell r="Z149" t="str">
            <v>GR</v>
          </cell>
          <cell r="AA149">
            <v>100</v>
          </cell>
          <cell r="AB149" t="str">
            <v>GR</v>
          </cell>
          <cell r="AC149">
            <v>8</v>
          </cell>
          <cell r="AD149" t="str">
            <v>VR</v>
          </cell>
          <cell r="AE149">
            <v>0</v>
          </cell>
          <cell r="AF149">
            <v>0</v>
          </cell>
          <cell r="AG149">
            <v>0</v>
          </cell>
          <cell r="AH149">
            <v>0</v>
          </cell>
          <cell r="AI149">
            <v>0</v>
          </cell>
          <cell r="AJ149">
            <v>0</v>
          </cell>
          <cell r="AK149">
            <v>0</v>
          </cell>
          <cell r="AL149">
            <v>0</v>
          </cell>
          <cell r="AM149">
            <v>1</v>
          </cell>
          <cell r="AN149" t="str">
            <v>never resealed</v>
          </cell>
          <cell r="BO149" t="str">
            <v>RS 274</v>
          </cell>
          <cell r="BP149">
            <v>4.2</v>
          </cell>
          <cell r="BQ149">
            <v>6</v>
          </cell>
          <cell r="BR149" t="str">
            <v>F</v>
          </cell>
          <cell r="BS149">
            <v>0</v>
          </cell>
          <cell r="BT149">
            <v>0</v>
          </cell>
          <cell r="BU149" t="str">
            <v>ST</v>
          </cell>
          <cell r="BV149" t="str">
            <v/>
          </cell>
          <cell r="BW149">
            <v>1</v>
          </cell>
          <cell r="BX149">
            <v>10</v>
          </cell>
          <cell r="BY149" t="str">
            <v xml:space="preserve"> </v>
          </cell>
          <cell r="BZ149">
            <v>1</v>
          </cell>
          <cell r="CA149">
            <v>8</v>
          </cell>
          <cell r="CB149">
            <v>0.90800000000000003</v>
          </cell>
          <cell r="CC149">
            <v>6.5</v>
          </cell>
          <cell r="CD149">
            <v>90</v>
          </cell>
          <cell r="CE149">
            <v>65</v>
          </cell>
          <cell r="CF149">
            <v>50</v>
          </cell>
          <cell r="CG149">
            <v>40</v>
          </cell>
          <cell r="CH149">
            <v>15</v>
          </cell>
          <cell r="CI149">
            <v>79</v>
          </cell>
          <cell r="CJ149">
            <v>0.26333333333333336</v>
          </cell>
          <cell r="CK149">
            <v>10</v>
          </cell>
          <cell r="CL149">
            <v>50</v>
          </cell>
          <cell r="CM149">
            <v>0.53022820512820512</v>
          </cell>
          <cell r="CN149">
            <v>0.53022820512820512</v>
          </cell>
          <cell r="CO149">
            <v>0</v>
          </cell>
          <cell r="CP149">
            <v>0</v>
          </cell>
          <cell r="CQ149">
            <v>7.0302282051282052</v>
          </cell>
          <cell r="CR149">
            <v>5</v>
          </cell>
          <cell r="CS149">
            <v>0</v>
          </cell>
          <cell r="CT149">
            <v>0</v>
          </cell>
          <cell r="CU149">
            <v>1</v>
          </cell>
          <cell r="CV149">
            <v>22</v>
          </cell>
          <cell r="CW149">
            <v>22</v>
          </cell>
          <cell r="CX149" t="str">
            <v xml:space="preserve"> </v>
          </cell>
          <cell r="CY149">
            <v>2</v>
          </cell>
          <cell r="CZ149">
            <v>1</v>
          </cell>
          <cell r="DA149">
            <v>1</v>
          </cell>
          <cell r="DB149">
            <v>470</v>
          </cell>
          <cell r="DC149">
            <v>221</v>
          </cell>
          <cell r="DD149">
            <v>123</v>
          </cell>
          <cell r="DE149">
            <v>36</v>
          </cell>
          <cell r="DF149">
            <v>55</v>
          </cell>
          <cell r="DG149">
            <v>10</v>
          </cell>
          <cell r="DH149">
            <v>5</v>
          </cell>
          <cell r="DI149">
            <v>24</v>
          </cell>
        </row>
        <row r="150">
          <cell r="A150" t="str">
            <v>RS 276</v>
          </cell>
          <cell r="B150">
            <v>98</v>
          </cell>
          <cell r="C150" t="str">
            <v>C</v>
          </cell>
          <cell r="D150" t="str">
            <v>T</v>
          </cell>
          <cell r="E150" t="str">
            <v>Salima railway crossing - Mikute</v>
          </cell>
          <cell r="F150" t="str">
            <v>S122</v>
          </cell>
          <cell r="G150">
            <v>2</v>
          </cell>
          <cell r="H150">
            <v>14.4</v>
          </cell>
          <cell r="I150" t="str">
            <v>F</v>
          </cell>
          <cell r="J150" t="str">
            <v>SALIMA</v>
          </cell>
          <cell r="K150">
            <v>7</v>
          </cell>
          <cell r="L150">
            <v>0</v>
          </cell>
          <cell r="W150">
            <v>76</v>
          </cell>
          <cell r="X150" t="str">
            <v>ST</v>
          </cell>
          <cell r="Y150">
            <v>150</v>
          </cell>
          <cell r="Z150" t="str">
            <v>GR</v>
          </cell>
          <cell r="AA150">
            <v>100</v>
          </cell>
          <cell r="AB150" t="str">
            <v>GR</v>
          </cell>
          <cell r="AC150">
            <v>8</v>
          </cell>
          <cell r="AD150" t="str">
            <v>VR</v>
          </cell>
          <cell r="AE150">
            <v>0</v>
          </cell>
          <cell r="AF150">
            <v>0</v>
          </cell>
          <cell r="AG150">
            <v>0</v>
          </cell>
          <cell r="AH150">
            <v>0</v>
          </cell>
          <cell r="AI150">
            <v>0</v>
          </cell>
          <cell r="AJ150">
            <v>0</v>
          </cell>
          <cell r="AK150">
            <v>0</v>
          </cell>
          <cell r="AL150">
            <v>0</v>
          </cell>
          <cell r="AM150">
            <v>1</v>
          </cell>
          <cell r="AN150" t="str">
            <v>never resealed</v>
          </cell>
          <cell r="BO150" t="str">
            <v>RS 276</v>
          </cell>
          <cell r="BP150">
            <v>14.4</v>
          </cell>
          <cell r="BQ150">
            <v>6</v>
          </cell>
          <cell r="BR150" t="str">
            <v>F</v>
          </cell>
          <cell r="BS150">
            <v>0</v>
          </cell>
          <cell r="BT150">
            <v>0</v>
          </cell>
          <cell r="BU150" t="str">
            <v>ST</v>
          </cell>
          <cell r="BV150" t="str">
            <v/>
          </cell>
          <cell r="BW150">
            <v>1</v>
          </cell>
          <cell r="BX150">
            <v>10</v>
          </cell>
          <cell r="BY150" t="str">
            <v xml:space="preserve"> </v>
          </cell>
          <cell r="BZ150">
            <v>1</v>
          </cell>
          <cell r="CA150">
            <v>8</v>
          </cell>
          <cell r="CB150">
            <v>0.90800000000000003</v>
          </cell>
          <cell r="CC150">
            <v>6.58</v>
          </cell>
          <cell r="CD150">
            <v>95</v>
          </cell>
          <cell r="CE150">
            <v>45</v>
          </cell>
          <cell r="CF150">
            <v>30</v>
          </cell>
          <cell r="CG150">
            <v>65</v>
          </cell>
          <cell r="CH150">
            <v>15</v>
          </cell>
          <cell r="CI150">
            <v>8</v>
          </cell>
          <cell r="CJ150">
            <v>2.6666666666666668E-2</v>
          </cell>
          <cell r="CK150">
            <v>10</v>
          </cell>
          <cell r="CL150">
            <v>30</v>
          </cell>
          <cell r="CM150">
            <v>0.30853333333333333</v>
          </cell>
          <cell r="CN150">
            <v>0.30853333333333333</v>
          </cell>
          <cell r="CO150">
            <v>0</v>
          </cell>
          <cell r="CP150">
            <v>0</v>
          </cell>
          <cell r="CQ150">
            <v>6.8885333333333332</v>
          </cell>
          <cell r="CR150">
            <v>0</v>
          </cell>
          <cell r="CS150">
            <v>0</v>
          </cell>
          <cell r="CT150">
            <v>0</v>
          </cell>
          <cell r="CU150">
            <v>1</v>
          </cell>
          <cell r="CV150">
            <v>22</v>
          </cell>
          <cell r="CW150">
            <v>22</v>
          </cell>
          <cell r="CX150" t="str">
            <v xml:space="preserve"> </v>
          </cell>
          <cell r="CY150">
            <v>2.5</v>
          </cell>
          <cell r="CZ150">
            <v>2.5</v>
          </cell>
          <cell r="DA150">
            <v>1.3</v>
          </cell>
          <cell r="DB150">
            <v>370</v>
          </cell>
          <cell r="DC150">
            <v>174</v>
          </cell>
          <cell r="DD150">
            <v>97</v>
          </cell>
          <cell r="DE150">
            <v>28</v>
          </cell>
          <cell r="DF150">
            <v>43</v>
          </cell>
          <cell r="DG150">
            <v>8</v>
          </cell>
          <cell r="DH150">
            <v>4</v>
          </cell>
          <cell r="DI150">
            <v>19</v>
          </cell>
        </row>
        <row r="151">
          <cell r="A151" t="str">
            <v>RS 275</v>
          </cell>
          <cell r="B151">
            <v>97</v>
          </cell>
          <cell r="C151" t="str">
            <v>C</v>
          </cell>
          <cell r="D151" t="str">
            <v>T</v>
          </cell>
          <cell r="E151" t="str">
            <v>Mikute - Grand Beach</v>
          </cell>
          <cell r="F151" t="str">
            <v>S122</v>
          </cell>
          <cell r="G151">
            <v>3</v>
          </cell>
          <cell r="H151">
            <v>5.6</v>
          </cell>
          <cell r="I151" t="str">
            <v>F</v>
          </cell>
          <cell r="J151" t="str">
            <v>SALIMA</v>
          </cell>
          <cell r="K151">
            <v>7</v>
          </cell>
          <cell r="L151">
            <v>0</v>
          </cell>
          <cell r="W151">
            <v>76</v>
          </cell>
          <cell r="X151" t="str">
            <v>ST</v>
          </cell>
          <cell r="Y151">
            <v>150</v>
          </cell>
          <cell r="Z151" t="str">
            <v>GR</v>
          </cell>
          <cell r="AA151">
            <v>100</v>
          </cell>
          <cell r="AB151" t="str">
            <v>GR</v>
          </cell>
          <cell r="AC151">
            <v>8</v>
          </cell>
          <cell r="AD151" t="str">
            <v>VR</v>
          </cell>
          <cell r="AE151">
            <v>0</v>
          </cell>
          <cell r="AF151">
            <v>0</v>
          </cell>
          <cell r="AG151">
            <v>0</v>
          </cell>
          <cell r="AH151">
            <v>0</v>
          </cell>
          <cell r="AI151">
            <v>0</v>
          </cell>
          <cell r="AJ151">
            <v>0</v>
          </cell>
          <cell r="AK151">
            <v>0</v>
          </cell>
          <cell r="AL151">
            <v>0</v>
          </cell>
          <cell r="AM151">
            <v>1</v>
          </cell>
          <cell r="AN151" t="str">
            <v>never resealed</v>
          </cell>
          <cell r="BO151" t="str">
            <v>RS 275</v>
          </cell>
          <cell r="BP151">
            <v>5.6</v>
          </cell>
          <cell r="BQ151">
            <v>6</v>
          </cell>
          <cell r="BR151" t="str">
            <v>F</v>
          </cell>
          <cell r="BS151">
            <v>0</v>
          </cell>
          <cell r="BT151">
            <v>0</v>
          </cell>
          <cell r="BU151" t="str">
            <v>ST</v>
          </cell>
          <cell r="BV151" t="str">
            <v/>
          </cell>
          <cell r="BW151">
            <v>1</v>
          </cell>
          <cell r="BX151">
            <v>10</v>
          </cell>
          <cell r="BY151" t="str">
            <v xml:space="preserve"> </v>
          </cell>
          <cell r="BZ151">
            <v>1</v>
          </cell>
          <cell r="CA151">
            <v>8</v>
          </cell>
          <cell r="CB151">
            <v>0.90800000000000003</v>
          </cell>
          <cell r="CC151">
            <v>8.94</v>
          </cell>
          <cell r="CD151">
            <v>50</v>
          </cell>
          <cell r="CE151">
            <v>5</v>
          </cell>
          <cell r="CF151">
            <v>0</v>
          </cell>
          <cell r="CG151">
            <v>50</v>
          </cell>
          <cell r="CH151">
            <v>5</v>
          </cell>
          <cell r="CI151">
            <v>65</v>
          </cell>
          <cell r="CJ151">
            <v>0.21666666666666665</v>
          </cell>
          <cell r="CK151">
            <v>0.21666666666666665</v>
          </cell>
          <cell r="CL151">
            <v>0</v>
          </cell>
          <cell r="CM151">
            <v>8.3999999999999991E-2</v>
          </cell>
          <cell r="CN151">
            <v>8.3999999999999991E-2</v>
          </cell>
          <cell r="CO151">
            <v>0</v>
          </cell>
          <cell r="CP151">
            <v>0</v>
          </cell>
          <cell r="CQ151">
            <v>9.0239999999999991</v>
          </cell>
          <cell r="CR151">
            <v>0</v>
          </cell>
          <cell r="CS151">
            <v>0</v>
          </cell>
          <cell r="CT151">
            <v>0</v>
          </cell>
          <cell r="CU151">
            <v>1</v>
          </cell>
          <cell r="CV151">
            <v>22</v>
          </cell>
          <cell r="CW151">
            <v>22</v>
          </cell>
          <cell r="CX151" t="str">
            <v xml:space="preserve"> </v>
          </cell>
          <cell r="CY151">
            <v>3</v>
          </cell>
          <cell r="CZ151">
            <v>3</v>
          </cell>
          <cell r="DA151">
            <v>1.5</v>
          </cell>
          <cell r="DB151">
            <v>250</v>
          </cell>
          <cell r="DC151">
            <v>118</v>
          </cell>
          <cell r="DD151">
            <v>65</v>
          </cell>
          <cell r="DE151">
            <v>19</v>
          </cell>
          <cell r="DF151">
            <v>29</v>
          </cell>
          <cell r="DG151">
            <v>5</v>
          </cell>
          <cell r="DH151">
            <v>3</v>
          </cell>
          <cell r="DI151">
            <v>13</v>
          </cell>
        </row>
        <row r="152">
          <cell r="A152" t="str">
            <v>RS 161</v>
          </cell>
          <cell r="B152">
            <v>161</v>
          </cell>
          <cell r="C152" t="str">
            <v>C</v>
          </cell>
          <cell r="D152" t="str">
            <v>T</v>
          </cell>
          <cell r="E152" t="str">
            <v>Likuni Road</v>
          </cell>
          <cell r="F152" t="str">
            <v>S124</v>
          </cell>
          <cell r="G152">
            <v>1</v>
          </cell>
          <cell r="H152">
            <v>8.8000000000000007</v>
          </cell>
          <cell r="I152" t="str">
            <v>F</v>
          </cell>
          <cell r="J152" t="str">
            <v>LILONGWE</v>
          </cell>
          <cell r="K152">
            <v>6</v>
          </cell>
          <cell r="L152" t="str">
            <v>Changed from urban to trunk</v>
          </cell>
          <cell r="W152">
            <v>73</v>
          </cell>
          <cell r="X152" t="str">
            <v>ST</v>
          </cell>
          <cell r="Y152">
            <v>150</v>
          </cell>
          <cell r="Z152" t="str">
            <v>GR</v>
          </cell>
          <cell r="AA152">
            <v>100</v>
          </cell>
          <cell r="AB152" t="str">
            <v>GR</v>
          </cell>
          <cell r="AC152">
            <v>25</v>
          </cell>
          <cell r="AD152" t="str">
            <v>VR</v>
          </cell>
          <cell r="AE152">
            <v>98</v>
          </cell>
          <cell r="AF152" t="str">
            <v>SS</v>
          </cell>
          <cell r="AG152" t="str">
            <v>SS</v>
          </cell>
          <cell r="AH152">
            <v>5</v>
          </cell>
          <cell r="AI152">
            <v>0</v>
          </cell>
          <cell r="AJ152">
            <v>0</v>
          </cell>
          <cell r="AK152">
            <v>0</v>
          </cell>
          <cell r="AL152">
            <v>0</v>
          </cell>
          <cell r="AM152">
            <v>3</v>
          </cell>
          <cell r="AN152">
            <v>0</v>
          </cell>
          <cell r="BO152" t="str">
            <v>RS 161</v>
          </cell>
          <cell r="BP152">
            <v>8.8000000000000007</v>
          </cell>
          <cell r="BQ152">
            <v>6</v>
          </cell>
          <cell r="BR152" t="str">
            <v>F</v>
          </cell>
          <cell r="BS152" t="str">
            <v>C</v>
          </cell>
          <cell r="BT152">
            <v>0</v>
          </cell>
          <cell r="BU152" t="str">
            <v>SS</v>
          </cell>
          <cell r="BV152" t="str">
            <v>ST</v>
          </cell>
          <cell r="BW152">
            <v>3</v>
          </cell>
          <cell r="BX152">
            <v>5</v>
          </cell>
          <cell r="BY152">
            <v>10</v>
          </cell>
          <cell r="BZ152">
            <v>1</v>
          </cell>
          <cell r="CA152">
            <v>25</v>
          </cell>
          <cell r="CB152">
            <v>0.90800000000000003</v>
          </cell>
          <cell r="CC152">
            <v>6.77</v>
          </cell>
          <cell r="CD152">
            <v>0</v>
          </cell>
          <cell r="CE152">
            <v>0</v>
          </cell>
          <cell r="CF152">
            <v>0</v>
          </cell>
          <cell r="CG152">
            <v>0</v>
          </cell>
          <cell r="CH152">
            <v>0</v>
          </cell>
          <cell r="CI152">
            <v>0</v>
          </cell>
          <cell r="CJ152">
            <v>0</v>
          </cell>
          <cell r="CK152">
            <v>0</v>
          </cell>
          <cell r="CL152">
            <v>0</v>
          </cell>
          <cell r="CM152">
            <v>0</v>
          </cell>
          <cell r="CN152">
            <v>0</v>
          </cell>
          <cell r="CO152">
            <v>0</v>
          </cell>
          <cell r="CP152">
            <v>0</v>
          </cell>
          <cell r="CQ152">
            <v>5</v>
          </cell>
          <cell r="CR152">
            <v>0</v>
          </cell>
          <cell r="CS152">
            <v>1</v>
          </cell>
          <cell r="CT152">
            <v>0</v>
          </cell>
          <cell r="CU152">
            <v>0</v>
          </cell>
          <cell r="CV152">
            <v>0</v>
          </cell>
          <cell r="CW152">
            <v>25</v>
          </cell>
          <cell r="CX152">
            <v>50</v>
          </cell>
          <cell r="CY152">
            <v>1</v>
          </cell>
          <cell r="CZ152">
            <v>1.5</v>
          </cell>
          <cell r="DA152">
            <v>2</v>
          </cell>
          <cell r="DB152">
            <v>1169</v>
          </cell>
          <cell r="DC152">
            <v>550</v>
          </cell>
          <cell r="DD152">
            <v>304</v>
          </cell>
          <cell r="DE152">
            <v>88</v>
          </cell>
          <cell r="DF152">
            <v>135</v>
          </cell>
          <cell r="DG152">
            <v>24</v>
          </cell>
          <cell r="DH152">
            <v>12</v>
          </cell>
          <cell r="DI152">
            <v>59</v>
          </cell>
        </row>
        <row r="153">
          <cell r="A153" t="str">
            <v>RS 289</v>
          </cell>
          <cell r="B153">
            <v>111</v>
          </cell>
          <cell r="C153" t="str">
            <v>C</v>
          </cell>
          <cell r="D153" t="str">
            <v>T</v>
          </cell>
          <cell r="E153" t="str">
            <v>Likuni - Chinsapo</v>
          </cell>
          <cell r="F153" t="str">
            <v>S124</v>
          </cell>
          <cell r="G153">
            <v>2</v>
          </cell>
          <cell r="H153">
            <v>4.3</v>
          </cell>
          <cell r="I153" t="str">
            <v>F</v>
          </cell>
          <cell r="J153" t="str">
            <v>LILONGWE</v>
          </cell>
          <cell r="K153">
            <v>6</v>
          </cell>
          <cell r="L153">
            <v>0</v>
          </cell>
          <cell r="W153">
            <v>73</v>
          </cell>
          <cell r="X153" t="str">
            <v>ST</v>
          </cell>
          <cell r="Y153">
            <v>150</v>
          </cell>
          <cell r="Z153" t="str">
            <v>GR</v>
          </cell>
          <cell r="AA153">
            <v>100</v>
          </cell>
          <cell r="AB153" t="str">
            <v>GR</v>
          </cell>
          <cell r="AC153">
            <v>25</v>
          </cell>
          <cell r="AD153" t="str">
            <v>VR</v>
          </cell>
          <cell r="AE153">
            <v>98</v>
          </cell>
          <cell r="AF153" t="str">
            <v>SS</v>
          </cell>
          <cell r="AG153" t="str">
            <v>SS</v>
          </cell>
          <cell r="AH153">
            <v>5</v>
          </cell>
          <cell r="AI153">
            <v>0</v>
          </cell>
          <cell r="AJ153">
            <v>0</v>
          </cell>
          <cell r="AK153">
            <v>0</v>
          </cell>
          <cell r="AL153">
            <v>0</v>
          </cell>
          <cell r="AM153">
            <v>3</v>
          </cell>
          <cell r="AN153">
            <v>0</v>
          </cell>
          <cell r="BO153" t="str">
            <v>RS 289</v>
          </cell>
          <cell r="BP153">
            <v>4.3</v>
          </cell>
          <cell r="BQ153">
            <v>6</v>
          </cell>
          <cell r="BR153" t="str">
            <v>F</v>
          </cell>
          <cell r="BS153">
            <v>0</v>
          </cell>
          <cell r="BT153">
            <v>0</v>
          </cell>
          <cell r="BU153" t="str">
            <v>SS</v>
          </cell>
          <cell r="BV153" t="str">
            <v>ST</v>
          </cell>
          <cell r="BW153">
            <v>3</v>
          </cell>
          <cell r="BX153">
            <v>5</v>
          </cell>
          <cell r="BY153">
            <v>10</v>
          </cell>
          <cell r="BZ153">
            <v>1</v>
          </cell>
          <cell r="CA153">
            <v>25</v>
          </cell>
          <cell r="CB153">
            <v>0.90800000000000003</v>
          </cell>
          <cell r="CC153">
            <v>6.77</v>
          </cell>
          <cell r="CD153">
            <v>0</v>
          </cell>
          <cell r="CE153">
            <v>0</v>
          </cell>
          <cell r="CF153">
            <v>0</v>
          </cell>
          <cell r="CG153">
            <v>0</v>
          </cell>
          <cell r="CH153">
            <v>0</v>
          </cell>
          <cell r="CI153">
            <v>0</v>
          </cell>
          <cell r="CJ153">
            <v>0</v>
          </cell>
          <cell r="CK153">
            <v>0</v>
          </cell>
          <cell r="CL153">
            <v>0</v>
          </cell>
          <cell r="CM153">
            <v>0</v>
          </cell>
          <cell r="CN153">
            <v>0</v>
          </cell>
          <cell r="CO153">
            <v>0</v>
          </cell>
          <cell r="CP153">
            <v>0</v>
          </cell>
          <cell r="CQ153">
            <v>5</v>
          </cell>
          <cell r="CR153">
            <v>0</v>
          </cell>
          <cell r="CS153">
            <v>1</v>
          </cell>
          <cell r="CT153">
            <v>0</v>
          </cell>
          <cell r="CU153">
            <v>0</v>
          </cell>
          <cell r="CV153">
            <v>0</v>
          </cell>
          <cell r="CW153">
            <v>25</v>
          </cell>
          <cell r="CX153">
            <v>50</v>
          </cell>
          <cell r="CY153">
            <v>1</v>
          </cell>
          <cell r="CZ153">
            <v>1.5</v>
          </cell>
          <cell r="DA153">
            <v>2</v>
          </cell>
          <cell r="DB153">
            <v>1169</v>
          </cell>
          <cell r="DC153">
            <v>550</v>
          </cell>
          <cell r="DD153">
            <v>304</v>
          </cell>
          <cell r="DE153">
            <v>88</v>
          </cell>
          <cell r="DF153">
            <v>135</v>
          </cell>
          <cell r="DG153">
            <v>24</v>
          </cell>
          <cell r="DH153">
            <v>12</v>
          </cell>
          <cell r="DI153">
            <v>59</v>
          </cell>
        </row>
        <row r="154">
          <cell r="A154" t="str">
            <v>RS 298</v>
          </cell>
          <cell r="B154">
            <v>120</v>
          </cell>
          <cell r="C154" t="str">
            <v>C</v>
          </cell>
          <cell r="D154" t="str">
            <v>T</v>
          </cell>
          <cell r="E154" t="str">
            <v>Chitsime - Kayabwa</v>
          </cell>
          <cell r="F154" t="str">
            <v>S125</v>
          </cell>
          <cell r="G154">
            <v>1</v>
          </cell>
          <cell r="H154">
            <v>6.7</v>
          </cell>
          <cell r="I154" t="str">
            <v>F</v>
          </cell>
          <cell r="J154" t="str">
            <v>LILONGWE</v>
          </cell>
          <cell r="K154">
            <v>6</v>
          </cell>
          <cell r="L154">
            <v>0</v>
          </cell>
          <cell r="W154">
            <v>90</v>
          </cell>
          <cell r="X154" t="str">
            <v>ST</v>
          </cell>
          <cell r="Y154">
            <v>150</v>
          </cell>
          <cell r="Z154" t="str">
            <v>GR</v>
          </cell>
          <cell r="AA154">
            <v>100</v>
          </cell>
          <cell r="AB154" t="str">
            <v>GR</v>
          </cell>
          <cell r="AC154">
            <v>5</v>
          </cell>
          <cell r="AD154" t="str">
            <v>AM</v>
          </cell>
          <cell r="AE154">
            <v>0</v>
          </cell>
          <cell r="AF154">
            <v>0</v>
          </cell>
          <cell r="AG154">
            <v>0</v>
          </cell>
          <cell r="AH154">
            <v>0</v>
          </cell>
          <cell r="AI154">
            <v>0</v>
          </cell>
          <cell r="AJ154">
            <v>0</v>
          </cell>
          <cell r="AK154">
            <v>0</v>
          </cell>
          <cell r="AL154">
            <v>0</v>
          </cell>
          <cell r="AM154">
            <v>1</v>
          </cell>
          <cell r="AN154" t="str">
            <v>never resealed</v>
          </cell>
          <cell r="BO154" t="str">
            <v>RS 298</v>
          </cell>
          <cell r="BP154">
            <v>6.7</v>
          </cell>
          <cell r="BQ154">
            <v>6</v>
          </cell>
          <cell r="BR154" t="str">
            <v>F</v>
          </cell>
          <cell r="BS154">
            <v>0</v>
          </cell>
          <cell r="BT154">
            <v>0</v>
          </cell>
          <cell r="BU154" t="str">
            <v>ST</v>
          </cell>
          <cell r="BV154" t="str">
            <v/>
          </cell>
          <cell r="BW154">
            <v>1</v>
          </cell>
          <cell r="BX154">
            <v>10</v>
          </cell>
          <cell r="BY154" t="str">
            <v xml:space="preserve"> </v>
          </cell>
          <cell r="BZ154">
            <v>1</v>
          </cell>
          <cell r="CA154">
            <v>5</v>
          </cell>
          <cell r="CB154">
            <v>0.90800000000000003</v>
          </cell>
          <cell r="CC154">
            <v>4.5</v>
          </cell>
          <cell r="CD154">
            <v>15</v>
          </cell>
          <cell r="CE154">
            <v>0</v>
          </cell>
          <cell r="CF154">
            <v>0</v>
          </cell>
          <cell r="CG154">
            <v>15</v>
          </cell>
          <cell r="CH154">
            <v>0</v>
          </cell>
          <cell r="CI154">
            <v>0</v>
          </cell>
          <cell r="CJ154">
            <v>0</v>
          </cell>
          <cell r="CK154">
            <v>0</v>
          </cell>
          <cell r="CL154">
            <v>0</v>
          </cell>
          <cell r="CM154">
            <v>0</v>
          </cell>
          <cell r="CN154">
            <v>0</v>
          </cell>
          <cell r="CO154">
            <v>0</v>
          </cell>
          <cell r="CP154">
            <v>0</v>
          </cell>
          <cell r="CQ154">
            <v>4.5</v>
          </cell>
          <cell r="CR154">
            <v>0</v>
          </cell>
          <cell r="CS154">
            <v>1</v>
          </cell>
          <cell r="CT154">
            <v>0</v>
          </cell>
          <cell r="CU154">
            <v>0</v>
          </cell>
          <cell r="CV154">
            <v>8</v>
          </cell>
          <cell r="CW154">
            <v>8</v>
          </cell>
          <cell r="CX154" t="str">
            <v xml:space="preserve"> </v>
          </cell>
          <cell r="CY154">
            <v>1.2</v>
          </cell>
          <cell r="CZ154">
            <v>1.5</v>
          </cell>
          <cell r="DA154">
            <v>1.2</v>
          </cell>
          <cell r="DB154">
            <v>300</v>
          </cell>
          <cell r="DC154">
            <v>141</v>
          </cell>
          <cell r="DD154">
            <v>78</v>
          </cell>
          <cell r="DE154">
            <v>23</v>
          </cell>
          <cell r="DF154">
            <v>35</v>
          </cell>
          <cell r="DG154">
            <v>6</v>
          </cell>
          <cell r="DH154">
            <v>3</v>
          </cell>
          <cell r="DI154">
            <v>15</v>
          </cell>
        </row>
        <row r="155">
          <cell r="A155" t="str">
            <v>RS 294</v>
          </cell>
          <cell r="B155">
            <v>116</v>
          </cell>
          <cell r="C155" t="str">
            <v>C</v>
          </cell>
          <cell r="D155" t="str">
            <v>T</v>
          </cell>
          <cell r="E155" t="str">
            <v>Kayabwa - Bunda</v>
          </cell>
          <cell r="F155" t="str">
            <v>S125</v>
          </cell>
          <cell r="G155">
            <v>2</v>
          </cell>
          <cell r="H155">
            <v>9.6999999999999993</v>
          </cell>
          <cell r="I155" t="str">
            <v>F</v>
          </cell>
          <cell r="J155" t="str">
            <v>LILONGWE</v>
          </cell>
          <cell r="K155">
            <v>6</v>
          </cell>
          <cell r="L155">
            <v>0</v>
          </cell>
          <cell r="W155">
            <v>90</v>
          </cell>
          <cell r="X155" t="str">
            <v>ST</v>
          </cell>
          <cell r="Y155">
            <v>150</v>
          </cell>
          <cell r="Z155" t="str">
            <v>GR</v>
          </cell>
          <cell r="AA155">
            <v>100</v>
          </cell>
          <cell r="AB155" t="str">
            <v>GR</v>
          </cell>
          <cell r="AC155">
            <v>5</v>
          </cell>
          <cell r="AD155" t="str">
            <v>PM</v>
          </cell>
          <cell r="AE155">
            <v>0</v>
          </cell>
          <cell r="AF155">
            <v>0</v>
          </cell>
          <cell r="AG155">
            <v>0</v>
          </cell>
          <cell r="AH155">
            <v>0</v>
          </cell>
          <cell r="AI155">
            <v>0</v>
          </cell>
          <cell r="AJ155">
            <v>0</v>
          </cell>
          <cell r="AK155">
            <v>0</v>
          </cell>
          <cell r="AL155">
            <v>0</v>
          </cell>
          <cell r="AM155">
            <v>1</v>
          </cell>
          <cell r="AN155" t="str">
            <v>never resealed</v>
          </cell>
          <cell r="BO155" t="str">
            <v>RS 294</v>
          </cell>
          <cell r="BP155">
            <v>9.6999999999999993</v>
          </cell>
          <cell r="BQ155">
            <v>6</v>
          </cell>
          <cell r="BR155" t="str">
            <v>F</v>
          </cell>
          <cell r="BS155">
            <v>0</v>
          </cell>
          <cell r="BT155">
            <v>0</v>
          </cell>
          <cell r="BU155" t="str">
            <v>ST</v>
          </cell>
          <cell r="BV155" t="str">
            <v/>
          </cell>
          <cell r="BW155">
            <v>1</v>
          </cell>
          <cell r="BX155">
            <v>10</v>
          </cell>
          <cell r="BY155" t="str">
            <v xml:space="preserve"> </v>
          </cell>
          <cell r="BZ155">
            <v>1</v>
          </cell>
          <cell r="CA155">
            <v>5</v>
          </cell>
          <cell r="CB155">
            <v>0.90800000000000003</v>
          </cell>
          <cell r="CC155">
            <v>4.5</v>
          </cell>
          <cell r="CD155">
            <v>15</v>
          </cell>
          <cell r="CE155">
            <v>0</v>
          </cell>
          <cell r="CF155">
            <v>0</v>
          </cell>
          <cell r="CG155">
            <v>15</v>
          </cell>
          <cell r="CH155">
            <v>0</v>
          </cell>
          <cell r="CI155">
            <v>0</v>
          </cell>
          <cell r="CJ155">
            <v>0</v>
          </cell>
          <cell r="CK155">
            <v>0</v>
          </cell>
          <cell r="CL155">
            <v>0</v>
          </cell>
          <cell r="CM155">
            <v>0</v>
          </cell>
          <cell r="CN155">
            <v>0</v>
          </cell>
          <cell r="CO155">
            <v>0</v>
          </cell>
          <cell r="CP155">
            <v>0</v>
          </cell>
          <cell r="CQ155">
            <v>4.5</v>
          </cell>
          <cell r="CR155">
            <v>0</v>
          </cell>
          <cell r="CS155">
            <v>1</v>
          </cell>
          <cell r="CT155">
            <v>0</v>
          </cell>
          <cell r="CU155">
            <v>0</v>
          </cell>
          <cell r="CV155">
            <v>8</v>
          </cell>
          <cell r="CW155">
            <v>8</v>
          </cell>
          <cell r="CX155" t="str">
            <v xml:space="preserve"> </v>
          </cell>
          <cell r="CY155">
            <v>1.2</v>
          </cell>
          <cell r="CZ155">
            <v>1.5</v>
          </cell>
          <cell r="DA155">
            <v>1.2</v>
          </cell>
          <cell r="DB155">
            <v>300</v>
          </cell>
          <cell r="DC155">
            <v>141</v>
          </cell>
          <cell r="DD155">
            <v>78</v>
          </cell>
          <cell r="DE155">
            <v>23</v>
          </cell>
          <cell r="DF155">
            <v>35</v>
          </cell>
          <cell r="DG155">
            <v>6</v>
          </cell>
          <cell r="DH155">
            <v>3</v>
          </cell>
          <cell r="DI155">
            <v>15</v>
          </cell>
        </row>
        <row r="156">
          <cell r="A156" t="str">
            <v>RS 307</v>
          </cell>
          <cell r="B156">
            <v>129</v>
          </cell>
          <cell r="C156" t="str">
            <v>C</v>
          </cell>
          <cell r="D156" t="str">
            <v>T</v>
          </cell>
          <cell r="E156" t="str">
            <v>Mganja - Kabulika</v>
          </cell>
          <cell r="F156" t="str">
            <v>S127</v>
          </cell>
          <cell r="G156">
            <v>4</v>
          </cell>
          <cell r="H156">
            <v>8.5</v>
          </cell>
          <cell r="I156" t="str">
            <v>R</v>
          </cell>
          <cell r="J156" t="str">
            <v>DEDZA</v>
          </cell>
          <cell r="K156">
            <v>7</v>
          </cell>
          <cell r="L156">
            <v>0</v>
          </cell>
          <cell r="W156">
            <v>73</v>
          </cell>
          <cell r="X156" t="str">
            <v>ST</v>
          </cell>
          <cell r="Y156">
            <v>100</v>
          </cell>
          <cell r="Z156" t="str">
            <v>GR</v>
          </cell>
          <cell r="AA156">
            <v>100</v>
          </cell>
          <cell r="AB156" t="str">
            <v>GR</v>
          </cell>
          <cell r="AC156">
            <v>5</v>
          </cell>
          <cell r="AD156" t="str">
            <v>PM</v>
          </cell>
          <cell r="AE156">
            <v>0</v>
          </cell>
          <cell r="AF156">
            <v>0</v>
          </cell>
          <cell r="AG156">
            <v>0</v>
          </cell>
          <cell r="AH156">
            <v>0</v>
          </cell>
          <cell r="AI156">
            <v>0</v>
          </cell>
          <cell r="AJ156">
            <v>0</v>
          </cell>
          <cell r="AK156">
            <v>0</v>
          </cell>
          <cell r="AL156">
            <v>0</v>
          </cell>
          <cell r="AM156">
            <v>1</v>
          </cell>
          <cell r="AN156" t="str">
            <v>never resealed</v>
          </cell>
          <cell r="BO156" t="str">
            <v>RS 307</v>
          </cell>
          <cell r="BP156">
            <v>8.5</v>
          </cell>
          <cell r="BQ156">
            <v>5.5</v>
          </cell>
          <cell r="BR156" t="str">
            <v>R</v>
          </cell>
          <cell r="BS156">
            <v>0</v>
          </cell>
          <cell r="BT156">
            <v>0</v>
          </cell>
          <cell r="BU156" t="str">
            <v>ST</v>
          </cell>
          <cell r="BV156" t="str">
            <v/>
          </cell>
          <cell r="BW156">
            <v>1</v>
          </cell>
          <cell r="BX156">
            <v>10</v>
          </cell>
          <cell r="BY156" t="str">
            <v xml:space="preserve"> </v>
          </cell>
          <cell r="BZ156">
            <v>1</v>
          </cell>
          <cell r="CA156">
            <v>5</v>
          </cell>
          <cell r="CB156">
            <v>0.90800000000000003</v>
          </cell>
          <cell r="CC156">
            <v>5</v>
          </cell>
          <cell r="CD156">
            <v>30</v>
          </cell>
          <cell r="CE156">
            <v>15</v>
          </cell>
          <cell r="CF156">
            <v>0</v>
          </cell>
          <cell r="CG156">
            <v>30</v>
          </cell>
          <cell r="CH156">
            <v>15</v>
          </cell>
          <cell r="CI156">
            <v>5</v>
          </cell>
          <cell r="CJ156">
            <v>1.8181818181818181E-2</v>
          </cell>
          <cell r="CK156">
            <v>1.8181818181818181E-2</v>
          </cell>
          <cell r="CL156">
            <v>0</v>
          </cell>
          <cell r="CM156">
            <v>7.0489510489510484E-3</v>
          </cell>
          <cell r="CN156">
            <v>7.0489510489510484E-3</v>
          </cell>
          <cell r="CO156">
            <v>0</v>
          </cell>
          <cell r="CP156">
            <v>0</v>
          </cell>
          <cell r="CQ156">
            <v>5.0070489510489509</v>
          </cell>
          <cell r="CR156">
            <v>3</v>
          </cell>
          <cell r="CS156">
            <v>1</v>
          </cell>
          <cell r="CT156">
            <v>0</v>
          </cell>
          <cell r="CU156">
            <v>0</v>
          </cell>
          <cell r="CV156">
            <v>25</v>
          </cell>
          <cell r="CW156">
            <v>25</v>
          </cell>
          <cell r="CX156" t="str">
            <v xml:space="preserve"> </v>
          </cell>
          <cell r="CY156">
            <v>1.3</v>
          </cell>
          <cell r="CZ156">
            <v>1.2</v>
          </cell>
          <cell r="DA156">
            <v>1.3</v>
          </cell>
          <cell r="DB156">
            <v>40</v>
          </cell>
          <cell r="DC156">
            <v>19</v>
          </cell>
          <cell r="DD156">
            <v>11</v>
          </cell>
          <cell r="DE156">
            <v>3</v>
          </cell>
          <cell r="DF156">
            <v>5</v>
          </cell>
          <cell r="DG156">
            <v>1</v>
          </cell>
          <cell r="DH156">
            <v>1</v>
          </cell>
          <cell r="DI156">
            <v>2</v>
          </cell>
        </row>
        <row r="157">
          <cell r="A157" t="str">
            <v>RS 333</v>
          </cell>
          <cell r="B157">
            <v>155</v>
          </cell>
          <cell r="C157" t="str">
            <v>S</v>
          </cell>
          <cell r="D157" t="str">
            <v>T</v>
          </cell>
          <cell r="E157" t="str">
            <v>Mang'oma - Nsandu</v>
          </cell>
          <cell r="F157" t="str">
            <v>S128</v>
          </cell>
          <cell r="G157">
            <v>1</v>
          </cell>
          <cell r="H157">
            <v>11.6</v>
          </cell>
          <cell r="I157" t="str">
            <v>F</v>
          </cell>
          <cell r="J157" t="str">
            <v>MANGOCHI</v>
          </cell>
          <cell r="K157">
            <v>7</v>
          </cell>
          <cell r="L157" t="str">
            <v>Changed designation from M15 to S128</v>
          </cell>
          <cell r="W157">
            <v>74</v>
          </cell>
          <cell r="X157" t="str">
            <v>ST</v>
          </cell>
          <cell r="Y157">
            <v>100</v>
          </cell>
          <cell r="Z157" t="str">
            <v>GR</v>
          </cell>
          <cell r="AA157">
            <v>100</v>
          </cell>
          <cell r="AB157" t="str">
            <v>GR</v>
          </cell>
          <cell r="AC157">
            <v>7</v>
          </cell>
          <cell r="AD157" t="str">
            <v>PM</v>
          </cell>
          <cell r="AE157">
            <v>0</v>
          </cell>
          <cell r="AF157">
            <v>0</v>
          </cell>
          <cell r="AG157">
            <v>0</v>
          </cell>
          <cell r="AH157">
            <v>0</v>
          </cell>
          <cell r="AI157">
            <v>0</v>
          </cell>
          <cell r="AJ157">
            <v>0</v>
          </cell>
          <cell r="AK157">
            <v>0</v>
          </cell>
          <cell r="AL157">
            <v>0</v>
          </cell>
          <cell r="AM157">
            <v>1</v>
          </cell>
          <cell r="AN157" t="str">
            <v>never resealed</v>
          </cell>
          <cell r="BO157" t="str">
            <v>RS 333</v>
          </cell>
          <cell r="BP157">
            <v>11.6</v>
          </cell>
          <cell r="BQ157">
            <v>6.7</v>
          </cell>
          <cell r="BR157" t="str">
            <v>F</v>
          </cell>
          <cell r="BS157">
            <v>0</v>
          </cell>
          <cell r="BT157">
            <v>0</v>
          </cell>
          <cell r="BU157" t="str">
            <v>ST</v>
          </cell>
          <cell r="BV157" t="str">
            <v/>
          </cell>
          <cell r="BW157">
            <v>1</v>
          </cell>
          <cell r="BX157">
            <v>10</v>
          </cell>
          <cell r="BY157" t="str">
            <v xml:space="preserve"> </v>
          </cell>
          <cell r="BZ157">
            <v>1</v>
          </cell>
          <cell r="CA157">
            <v>7</v>
          </cell>
          <cell r="CB157">
            <v>0.90800000000000003</v>
          </cell>
          <cell r="CC157">
            <v>6.38</v>
          </cell>
          <cell r="CD157">
            <v>95</v>
          </cell>
          <cell r="CE157">
            <v>75</v>
          </cell>
          <cell r="CF157">
            <v>60</v>
          </cell>
          <cell r="CG157">
            <v>35</v>
          </cell>
          <cell r="CH157">
            <v>15</v>
          </cell>
          <cell r="CI157">
            <v>25</v>
          </cell>
          <cell r="CJ157">
            <v>7.4626865671641798E-2</v>
          </cell>
          <cell r="CK157">
            <v>10</v>
          </cell>
          <cell r="CL157">
            <v>60</v>
          </cell>
          <cell r="CM157">
            <v>0.52510907003444307</v>
          </cell>
          <cell r="CN157">
            <v>0.52510907003444307</v>
          </cell>
          <cell r="CO157">
            <v>0</v>
          </cell>
          <cell r="CP157">
            <v>0</v>
          </cell>
          <cell r="CQ157">
            <v>6.9051090700344426</v>
          </cell>
          <cell r="CR157">
            <v>80</v>
          </cell>
          <cell r="CS157">
            <v>1.6</v>
          </cell>
          <cell r="CT157">
            <v>3.0000000000000004</v>
          </cell>
          <cell r="CU157">
            <v>1.2000000000000002</v>
          </cell>
          <cell r="CV157">
            <v>24</v>
          </cell>
          <cell r="CW157">
            <v>24</v>
          </cell>
          <cell r="CX157" t="str">
            <v xml:space="preserve"> </v>
          </cell>
          <cell r="CY157">
            <v>3</v>
          </cell>
          <cell r="CZ157">
            <v>3</v>
          </cell>
          <cell r="DA157">
            <v>1</v>
          </cell>
          <cell r="DB157">
            <v>1000</v>
          </cell>
          <cell r="DC157">
            <v>470</v>
          </cell>
          <cell r="DD157">
            <v>260</v>
          </cell>
          <cell r="DE157">
            <v>75</v>
          </cell>
          <cell r="DF157">
            <v>115</v>
          </cell>
          <cell r="DG157">
            <v>20</v>
          </cell>
          <cell r="DH157">
            <v>10</v>
          </cell>
          <cell r="DI157">
            <v>50</v>
          </cell>
        </row>
        <row r="158">
          <cell r="A158" t="str">
            <v>RS 354</v>
          </cell>
          <cell r="B158">
            <v>176</v>
          </cell>
          <cell r="C158" t="str">
            <v>S</v>
          </cell>
          <cell r="D158" t="str">
            <v>T</v>
          </cell>
          <cell r="E158" t="str">
            <v>Naminga - Malipa</v>
          </cell>
          <cell r="F158" t="str">
            <v>S131</v>
          </cell>
          <cell r="G158">
            <v>9</v>
          </cell>
          <cell r="H158">
            <v>5.2</v>
          </cell>
          <cell r="I158" t="str">
            <v>R</v>
          </cell>
          <cell r="J158" t="str">
            <v>MACHINGA</v>
          </cell>
          <cell r="K158">
            <v>8</v>
          </cell>
          <cell r="L158">
            <v>0</v>
          </cell>
          <cell r="W158">
            <v>83</v>
          </cell>
          <cell r="X158" t="str">
            <v>DS</v>
          </cell>
          <cell r="Y158">
            <v>100</v>
          </cell>
          <cell r="Z158" t="str">
            <v>GR</v>
          </cell>
          <cell r="AA158">
            <v>100</v>
          </cell>
          <cell r="AB158" t="str">
            <v>GR</v>
          </cell>
          <cell r="AC158">
            <v>5</v>
          </cell>
          <cell r="AD158">
            <v>0</v>
          </cell>
          <cell r="AE158">
            <v>0</v>
          </cell>
          <cell r="AF158">
            <v>0</v>
          </cell>
          <cell r="AG158">
            <v>0</v>
          </cell>
          <cell r="AH158">
            <v>0</v>
          </cell>
          <cell r="AI158">
            <v>0</v>
          </cell>
          <cell r="AJ158">
            <v>0</v>
          </cell>
          <cell r="AK158">
            <v>0</v>
          </cell>
          <cell r="AL158">
            <v>0</v>
          </cell>
          <cell r="AM158">
            <v>1</v>
          </cell>
          <cell r="AN158" t="str">
            <v>never resealed</v>
          </cell>
          <cell r="BO158" t="str">
            <v>RS 354</v>
          </cell>
          <cell r="BP158">
            <v>5.2</v>
          </cell>
          <cell r="BQ158">
            <v>6.7</v>
          </cell>
          <cell r="BR158" t="str">
            <v>R</v>
          </cell>
          <cell r="BS158">
            <v>0</v>
          </cell>
          <cell r="BT158">
            <v>0</v>
          </cell>
          <cell r="BU158" t="str">
            <v>DS</v>
          </cell>
          <cell r="BV158" t="str">
            <v/>
          </cell>
          <cell r="BW158">
            <v>1</v>
          </cell>
          <cell r="BX158">
            <v>15</v>
          </cell>
          <cell r="BY158" t="str">
            <v xml:space="preserve"> </v>
          </cell>
          <cell r="BZ158">
            <v>1</v>
          </cell>
          <cell r="CA158">
            <v>5</v>
          </cell>
          <cell r="CB158">
            <v>1.077</v>
          </cell>
          <cell r="CC158">
            <v>3</v>
          </cell>
          <cell r="CD158">
            <v>10</v>
          </cell>
          <cell r="CE158">
            <v>5</v>
          </cell>
          <cell r="CF158">
            <v>0</v>
          </cell>
          <cell r="CG158">
            <v>10</v>
          </cell>
          <cell r="CH158">
            <v>5</v>
          </cell>
          <cell r="CI158">
            <v>2</v>
          </cell>
          <cell r="CJ158">
            <v>5.9701492537313433E-3</v>
          </cell>
          <cell r="CK158">
            <v>5.9701492537313433E-3</v>
          </cell>
          <cell r="CL158">
            <v>0</v>
          </cell>
          <cell r="CM158">
            <v>2.3145809414466131E-3</v>
          </cell>
          <cell r="CN158">
            <v>2.3145809414466131E-3</v>
          </cell>
          <cell r="CO158">
            <v>0</v>
          </cell>
          <cell r="CP158">
            <v>0</v>
          </cell>
          <cell r="CQ158">
            <v>3.0023145809414467</v>
          </cell>
          <cell r="CR158">
            <v>0</v>
          </cell>
          <cell r="CS158">
            <v>1</v>
          </cell>
          <cell r="CT158">
            <v>0</v>
          </cell>
          <cell r="CU158">
            <v>0</v>
          </cell>
          <cell r="CV158">
            <v>15</v>
          </cell>
          <cell r="CW158">
            <v>15</v>
          </cell>
          <cell r="CX158" t="str">
            <v xml:space="preserve"> </v>
          </cell>
          <cell r="CY158">
            <v>1.5</v>
          </cell>
          <cell r="CZ158">
            <v>1.5</v>
          </cell>
          <cell r="DA158">
            <v>1.5</v>
          </cell>
          <cell r="DB158">
            <v>150</v>
          </cell>
          <cell r="DC158">
            <v>71</v>
          </cell>
          <cell r="DD158">
            <v>39</v>
          </cell>
          <cell r="DE158">
            <v>12</v>
          </cell>
          <cell r="DF158">
            <v>18</v>
          </cell>
          <cell r="DG158">
            <v>3</v>
          </cell>
          <cell r="DH158">
            <v>2</v>
          </cell>
          <cell r="DI158">
            <v>8</v>
          </cell>
        </row>
        <row r="159">
          <cell r="A159" t="str">
            <v>RS 348</v>
          </cell>
          <cell r="B159">
            <v>170</v>
          </cell>
          <cell r="C159" t="str">
            <v>S</v>
          </cell>
          <cell r="D159" t="str">
            <v>T</v>
          </cell>
          <cell r="E159" t="str">
            <v>Malipa - Liwonde (junction M3)</v>
          </cell>
          <cell r="F159" t="str">
            <v>S131</v>
          </cell>
          <cell r="G159">
            <v>10</v>
          </cell>
          <cell r="H159">
            <v>19.100000000000001</v>
          </cell>
          <cell r="I159" t="str">
            <v>R</v>
          </cell>
          <cell r="J159" t="str">
            <v>MACHINGA</v>
          </cell>
          <cell r="K159">
            <v>8</v>
          </cell>
          <cell r="L159">
            <v>0</v>
          </cell>
          <cell r="W159">
            <v>83</v>
          </cell>
          <cell r="X159" t="str">
            <v>DS</v>
          </cell>
          <cell r="Y159">
            <v>100</v>
          </cell>
          <cell r="Z159" t="str">
            <v>GR</v>
          </cell>
          <cell r="AA159">
            <v>100</v>
          </cell>
          <cell r="AB159" t="str">
            <v>GR</v>
          </cell>
          <cell r="AC159">
            <v>6</v>
          </cell>
          <cell r="AD159">
            <v>0</v>
          </cell>
          <cell r="AE159">
            <v>0</v>
          </cell>
          <cell r="AF159">
            <v>0</v>
          </cell>
          <cell r="AG159">
            <v>0</v>
          </cell>
          <cell r="AH159">
            <v>0</v>
          </cell>
          <cell r="AI159">
            <v>0</v>
          </cell>
          <cell r="AJ159">
            <v>0</v>
          </cell>
          <cell r="AK159">
            <v>0</v>
          </cell>
          <cell r="AL159">
            <v>0</v>
          </cell>
          <cell r="AM159">
            <v>1</v>
          </cell>
          <cell r="AN159" t="str">
            <v>never resealed</v>
          </cell>
          <cell r="BO159" t="str">
            <v>RS 348</v>
          </cell>
          <cell r="BP159">
            <v>19.100000000000001</v>
          </cell>
          <cell r="BQ159">
            <v>6.7</v>
          </cell>
          <cell r="BR159" t="str">
            <v>R</v>
          </cell>
          <cell r="BS159">
            <v>0</v>
          </cell>
          <cell r="BT159">
            <v>0</v>
          </cell>
          <cell r="BU159" t="str">
            <v>DS</v>
          </cell>
          <cell r="BV159" t="str">
            <v/>
          </cell>
          <cell r="BW159">
            <v>1</v>
          </cell>
          <cell r="BX159">
            <v>15</v>
          </cell>
          <cell r="BY159" t="str">
            <v xml:space="preserve"> </v>
          </cell>
          <cell r="BZ159">
            <v>1</v>
          </cell>
          <cell r="CA159">
            <v>6</v>
          </cell>
          <cell r="CB159">
            <v>1.077</v>
          </cell>
          <cell r="CC159">
            <v>3</v>
          </cell>
          <cell r="CD159">
            <v>10</v>
          </cell>
          <cell r="CE159">
            <v>5</v>
          </cell>
          <cell r="CF159">
            <v>0</v>
          </cell>
          <cell r="CG159">
            <v>10</v>
          </cell>
          <cell r="CH159">
            <v>5</v>
          </cell>
          <cell r="CI159">
            <v>2</v>
          </cell>
          <cell r="CJ159">
            <v>5.9701492537313433E-3</v>
          </cell>
          <cell r="CK159">
            <v>5.9701492537313433E-3</v>
          </cell>
          <cell r="CL159">
            <v>0</v>
          </cell>
          <cell r="CM159">
            <v>2.3145809414466131E-3</v>
          </cell>
          <cell r="CN159">
            <v>2.3145809414466131E-3</v>
          </cell>
          <cell r="CO159">
            <v>0</v>
          </cell>
          <cell r="CP159">
            <v>0</v>
          </cell>
          <cell r="CQ159">
            <v>3.0023145809414467</v>
          </cell>
          <cell r="CR159">
            <v>0</v>
          </cell>
          <cell r="CS159">
            <v>1</v>
          </cell>
          <cell r="CT159">
            <v>0</v>
          </cell>
          <cell r="CU159">
            <v>0</v>
          </cell>
          <cell r="CV159">
            <v>15</v>
          </cell>
          <cell r="CW159">
            <v>15</v>
          </cell>
          <cell r="CX159" t="str">
            <v xml:space="preserve"> </v>
          </cell>
          <cell r="CY159">
            <v>1.5</v>
          </cell>
          <cell r="CZ159">
            <v>1.5</v>
          </cell>
          <cell r="DA159">
            <v>1.5</v>
          </cell>
          <cell r="DB159">
            <v>150</v>
          </cell>
          <cell r="DC159">
            <v>71</v>
          </cell>
          <cell r="DD159">
            <v>39</v>
          </cell>
          <cell r="DE159">
            <v>12</v>
          </cell>
          <cell r="DF159">
            <v>18</v>
          </cell>
          <cell r="DG159">
            <v>3</v>
          </cell>
          <cell r="DH159">
            <v>2</v>
          </cell>
          <cell r="DI159">
            <v>8</v>
          </cell>
        </row>
        <row r="160">
          <cell r="A160" t="str">
            <v>RS 382</v>
          </cell>
          <cell r="B160">
            <v>204</v>
          </cell>
          <cell r="C160" t="str">
            <v>S</v>
          </cell>
          <cell r="D160" t="str">
            <v>T</v>
          </cell>
          <cell r="E160" t="str">
            <v>Chileka Airport - Chirimba (junction M1)</v>
          </cell>
          <cell r="F160" t="str">
            <v>S137</v>
          </cell>
          <cell r="G160">
            <v>6</v>
          </cell>
          <cell r="H160">
            <v>8.3000000000000007</v>
          </cell>
          <cell r="I160" t="str">
            <v>H</v>
          </cell>
          <cell r="J160" t="str">
            <v>BLANTYRE</v>
          </cell>
          <cell r="K160">
            <v>9</v>
          </cell>
          <cell r="L160">
            <v>0</v>
          </cell>
          <cell r="W160">
            <v>65</v>
          </cell>
          <cell r="X160" t="str">
            <v>DS</v>
          </cell>
          <cell r="Y160">
            <v>100</v>
          </cell>
          <cell r="Z160" t="str">
            <v>GR</v>
          </cell>
          <cell r="AA160">
            <v>100</v>
          </cell>
          <cell r="AB160" t="str">
            <v>GR</v>
          </cell>
          <cell r="AC160">
            <v>6</v>
          </cell>
          <cell r="AD160">
            <v>0</v>
          </cell>
          <cell r="AE160">
            <v>0</v>
          </cell>
          <cell r="AF160">
            <v>0</v>
          </cell>
          <cell r="AG160">
            <v>0</v>
          </cell>
          <cell r="AH160">
            <v>0</v>
          </cell>
          <cell r="AI160">
            <v>0</v>
          </cell>
          <cell r="AJ160">
            <v>0</v>
          </cell>
          <cell r="AK160">
            <v>0</v>
          </cell>
          <cell r="AL160">
            <v>0</v>
          </cell>
          <cell r="AM160">
            <v>1</v>
          </cell>
          <cell r="AN160" t="str">
            <v>never resealed</v>
          </cell>
          <cell r="BO160" t="str">
            <v>RS 382</v>
          </cell>
          <cell r="BP160">
            <v>8.3000000000000007</v>
          </cell>
          <cell r="BQ160">
            <v>6.5</v>
          </cell>
          <cell r="BR160" t="str">
            <v>H</v>
          </cell>
          <cell r="BS160">
            <v>0</v>
          </cell>
          <cell r="BT160">
            <v>0</v>
          </cell>
          <cell r="BU160" t="str">
            <v>DS</v>
          </cell>
          <cell r="BV160" t="str">
            <v/>
          </cell>
          <cell r="BW160">
            <v>1</v>
          </cell>
          <cell r="BX160">
            <v>15</v>
          </cell>
          <cell r="BY160" t="str">
            <v xml:space="preserve"> </v>
          </cell>
          <cell r="BZ160">
            <v>1</v>
          </cell>
          <cell r="CA160">
            <v>6</v>
          </cell>
          <cell r="CB160">
            <v>1.077</v>
          </cell>
          <cell r="CC160">
            <v>7</v>
          </cell>
          <cell r="CD160">
            <v>90</v>
          </cell>
          <cell r="CE160">
            <v>75</v>
          </cell>
          <cell r="CF160">
            <v>60</v>
          </cell>
          <cell r="CG160">
            <v>30</v>
          </cell>
          <cell r="CH160">
            <v>15</v>
          </cell>
          <cell r="CI160">
            <v>47</v>
          </cell>
          <cell r="CJ160">
            <v>0.14461538461538462</v>
          </cell>
          <cell r="CK160">
            <v>10</v>
          </cell>
          <cell r="CL160">
            <v>60</v>
          </cell>
          <cell r="CM160">
            <v>0.55154319526627205</v>
          </cell>
          <cell r="CN160">
            <v>0.55154319526627205</v>
          </cell>
          <cell r="CO160">
            <v>0</v>
          </cell>
          <cell r="CP160">
            <v>0</v>
          </cell>
          <cell r="CQ160">
            <v>7.5515431952662722</v>
          </cell>
          <cell r="CR160">
            <v>0</v>
          </cell>
          <cell r="CS160">
            <v>1</v>
          </cell>
          <cell r="CT160">
            <v>0</v>
          </cell>
          <cell r="CU160">
            <v>0</v>
          </cell>
          <cell r="CV160">
            <v>33</v>
          </cell>
          <cell r="CW160">
            <v>33</v>
          </cell>
          <cell r="CX160" t="str">
            <v xml:space="preserve"> </v>
          </cell>
          <cell r="CY160">
            <v>2.5</v>
          </cell>
          <cell r="CZ160">
            <v>2</v>
          </cell>
          <cell r="DA160">
            <v>2.5</v>
          </cell>
          <cell r="DB160">
            <v>860</v>
          </cell>
          <cell r="DC160">
            <v>405</v>
          </cell>
          <cell r="DD160">
            <v>224</v>
          </cell>
          <cell r="DE160">
            <v>65</v>
          </cell>
          <cell r="DF160">
            <v>99</v>
          </cell>
          <cell r="DG160">
            <v>18</v>
          </cell>
          <cell r="DH160">
            <v>9</v>
          </cell>
          <cell r="DI160">
            <v>43</v>
          </cell>
        </row>
        <row r="161">
          <cell r="A161" t="str">
            <v>RS 391</v>
          </cell>
          <cell r="B161">
            <v>213</v>
          </cell>
          <cell r="C161" t="str">
            <v>S</v>
          </cell>
          <cell r="D161" t="str">
            <v>T</v>
          </cell>
          <cell r="E161" t="str">
            <v>Kuntiya - junction M3</v>
          </cell>
          <cell r="F161" t="str">
            <v>S139</v>
          </cell>
          <cell r="G161">
            <v>6</v>
          </cell>
          <cell r="H161">
            <v>2.1</v>
          </cell>
          <cell r="I161" t="str">
            <v>H</v>
          </cell>
          <cell r="J161" t="str">
            <v>ZOMBA CITY</v>
          </cell>
          <cell r="K161">
            <v>9</v>
          </cell>
          <cell r="L161" t="str">
            <v>Changed designation from S142 to S139</v>
          </cell>
          <cell r="W161">
            <v>67</v>
          </cell>
          <cell r="X161" t="str">
            <v>ST</v>
          </cell>
          <cell r="Y161">
            <v>100</v>
          </cell>
          <cell r="Z161" t="str">
            <v>GR</v>
          </cell>
          <cell r="AA161">
            <v>100</v>
          </cell>
          <cell r="AB161" t="str">
            <v>GR</v>
          </cell>
          <cell r="AC161">
            <v>5</v>
          </cell>
          <cell r="AD161">
            <v>0</v>
          </cell>
          <cell r="AE161">
            <v>0</v>
          </cell>
          <cell r="AF161">
            <v>0</v>
          </cell>
          <cell r="AG161">
            <v>0</v>
          </cell>
          <cell r="AH161">
            <v>0</v>
          </cell>
          <cell r="AI161">
            <v>0</v>
          </cell>
          <cell r="AJ161">
            <v>0</v>
          </cell>
          <cell r="AK161">
            <v>0</v>
          </cell>
          <cell r="AL161">
            <v>0</v>
          </cell>
          <cell r="AM161">
            <v>1</v>
          </cell>
          <cell r="AN161" t="str">
            <v>never resealed</v>
          </cell>
          <cell r="BO161" t="str">
            <v>RS 391</v>
          </cell>
          <cell r="BP161">
            <v>2.1</v>
          </cell>
          <cell r="BQ161">
            <v>5.5</v>
          </cell>
          <cell r="BR161" t="str">
            <v>H</v>
          </cell>
          <cell r="BS161">
            <v>0</v>
          </cell>
          <cell r="BT161">
            <v>0</v>
          </cell>
          <cell r="BU161" t="str">
            <v>ST</v>
          </cell>
          <cell r="BV161" t="str">
            <v/>
          </cell>
          <cell r="BW161">
            <v>1</v>
          </cell>
          <cell r="BX161">
            <v>10</v>
          </cell>
          <cell r="BY161" t="str">
            <v xml:space="preserve"> </v>
          </cell>
          <cell r="BZ161">
            <v>1</v>
          </cell>
          <cell r="CA161">
            <v>5</v>
          </cell>
          <cell r="CB161">
            <v>0.90800000000000003</v>
          </cell>
          <cell r="CC161">
            <v>5</v>
          </cell>
          <cell r="CD161">
            <v>85</v>
          </cell>
          <cell r="CE161">
            <v>55</v>
          </cell>
          <cell r="CF161">
            <v>40</v>
          </cell>
          <cell r="CG161">
            <v>45</v>
          </cell>
          <cell r="CH161">
            <v>15</v>
          </cell>
          <cell r="CI161">
            <v>15</v>
          </cell>
          <cell r="CJ161">
            <v>5.454545454545455E-2</v>
          </cell>
          <cell r="CK161">
            <v>10</v>
          </cell>
          <cell r="CL161">
            <v>40</v>
          </cell>
          <cell r="CM161">
            <v>0.38521678321678315</v>
          </cell>
          <cell r="CN161">
            <v>0.38521678321678315</v>
          </cell>
          <cell r="CO161">
            <v>0</v>
          </cell>
          <cell r="CP161">
            <v>0</v>
          </cell>
          <cell r="CQ161">
            <v>5.3852167832167828</v>
          </cell>
          <cell r="CR161">
            <v>0</v>
          </cell>
          <cell r="CS161">
            <v>1</v>
          </cell>
          <cell r="CT161">
            <v>0</v>
          </cell>
          <cell r="CU161">
            <v>0</v>
          </cell>
          <cell r="CV161">
            <v>31</v>
          </cell>
          <cell r="CW161">
            <v>31</v>
          </cell>
          <cell r="CX161" t="str">
            <v xml:space="preserve"> </v>
          </cell>
          <cell r="CY161">
            <v>2</v>
          </cell>
          <cell r="CZ161">
            <v>1.5</v>
          </cell>
          <cell r="DA161">
            <v>2</v>
          </cell>
          <cell r="DB161">
            <v>65</v>
          </cell>
          <cell r="DC161">
            <v>31</v>
          </cell>
          <cell r="DD161">
            <v>17</v>
          </cell>
          <cell r="DE161">
            <v>5</v>
          </cell>
          <cell r="DF161">
            <v>8</v>
          </cell>
          <cell r="DG161">
            <v>2</v>
          </cell>
          <cell r="DH161">
            <v>1</v>
          </cell>
          <cell r="DI161">
            <v>4</v>
          </cell>
        </row>
        <row r="162">
          <cell r="A162" t="str">
            <v>RS 393</v>
          </cell>
          <cell r="B162">
            <v>215</v>
          </cell>
          <cell r="C162" t="str">
            <v>S</v>
          </cell>
          <cell r="D162" t="str">
            <v>T</v>
          </cell>
          <cell r="E162" t="str">
            <v>M3 junction - Ndege (Air Wing)</v>
          </cell>
          <cell r="F162" t="str">
            <v>S143</v>
          </cell>
          <cell r="G162">
            <v>1</v>
          </cell>
          <cell r="H162">
            <v>3.9</v>
          </cell>
          <cell r="I162" t="str">
            <v>F</v>
          </cell>
          <cell r="J162" t="str">
            <v>ZOMBA</v>
          </cell>
          <cell r="K162">
            <v>9</v>
          </cell>
          <cell r="L162">
            <v>0</v>
          </cell>
          <cell r="W162">
            <v>83</v>
          </cell>
          <cell r="X162" t="str">
            <v>ST</v>
          </cell>
          <cell r="Y162">
            <v>100</v>
          </cell>
          <cell r="Z162" t="str">
            <v>GR</v>
          </cell>
          <cell r="AA162">
            <v>100</v>
          </cell>
          <cell r="AB162" t="str">
            <v>GR</v>
          </cell>
          <cell r="AC162">
            <v>10</v>
          </cell>
          <cell r="AD162">
            <v>0</v>
          </cell>
          <cell r="AE162">
            <v>0</v>
          </cell>
          <cell r="AF162">
            <v>0</v>
          </cell>
          <cell r="AG162">
            <v>0</v>
          </cell>
          <cell r="AH162">
            <v>0</v>
          </cell>
          <cell r="AI162">
            <v>0</v>
          </cell>
          <cell r="AJ162">
            <v>0</v>
          </cell>
          <cell r="AK162">
            <v>0</v>
          </cell>
          <cell r="AL162">
            <v>0</v>
          </cell>
          <cell r="AM162">
            <v>1</v>
          </cell>
          <cell r="AN162" t="str">
            <v>never resealed</v>
          </cell>
          <cell r="BO162" t="str">
            <v>RS 393</v>
          </cell>
          <cell r="BP162">
            <v>3.9</v>
          </cell>
          <cell r="BQ162">
            <v>6</v>
          </cell>
          <cell r="BR162" t="str">
            <v>F</v>
          </cell>
          <cell r="BS162">
            <v>0</v>
          </cell>
          <cell r="BT162">
            <v>0</v>
          </cell>
          <cell r="BU162" t="str">
            <v>ST</v>
          </cell>
          <cell r="BV162" t="str">
            <v/>
          </cell>
          <cell r="BW162">
            <v>1</v>
          </cell>
          <cell r="BX162">
            <v>10</v>
          </cell>
          <cell r="BY162" t="str">
            <v xml:space="preserve"> </v>
          </cell>
          <cell r="BZ162">
            <v>1</v>
          </cell>
          <cell r="CA162">
            <v>10</v>
          </cell>
          <cell r="CB162">
            <v>0.90800000000000003</v>
          </cell>
          <cell r="CC162">
            <v>8.35</v>
          </cell>
          <cell r="CD162">
            <v>50</v>
          </cell>
          <cell r="CE162">
            <v>20</v>
          </cell>
          <cell r="CF162">
            <v>5</v>
          </cell>
          <cell r="CG162">
            <v>45</v>
          </cell>
          <cell r="CH162">
            <v>15</v>
          </cell>
          <cell r="CI162">
            <v>12</v>
          </cell>
          <cell r="CJ162">
            <v>4.0000000000000008E-2</v>
          </cell>
          <cell r="CK162">
            <v>5.04</v>
          </cell>
          <cell r="CL162">
            <v>5</v>
          </cell>
          <cell r="CM162">
            <v>9.8584615384615396E-2</v>
          </cell>
          <cell r="CN162">
            <v>9.8584615384615396E-2</v>
          </cell>
          <cell r="CO162">
            <v>0</v>
          </cell>
          <cell r="CP162">
            <v>0</v>
          </cell>
          <cell r="CQ162">
            <v>8.4485846153846147</v>
          </cell>
          <cell r="CR162">
            <v>0</v>
          </cell>
          <cell r="CS162">
            <v>1</v>
          </cell>
          <cell r="CT162">
            <v>0</v>
          </cell>
          <cell r="CU162">
            <v>0</v>
          </cell>
          <cell r="CV162">
            <v>15</v>
          </cell>
          <cell r="CW162">
            <v>15</v>
          </cell>
          <cell r="CX162" t="str">
            <v xml:space="preserve"> </v>
          </cell>
          <cell r="CY162">
            <v>1.5</v>
          </cell>
          <cell r="CZ162">
            <v>1.5</v>
          </cell>
          <cell r="DA162">
            <v>2</v>
          </cell>
          <cell r="DB162">
            <v>80</v>
          </cell>
          <cell r="DC162">
            <v>38</v>
          </cell>
          <cell r="DD162">
            <v>21</v>
          </cell>
          <cell r="DE162">
            <v>6</v>
          </cell>
          <cell r="DF162">
            <v>10</v>
          </cell>
          <cell r="DG162">
            <v>2</v>
          </cell>
          <cell r="DH162">
            <v>1</v>
          </cell>
          <cell r="DI162">
            <v>4</v>
          </cell>
        </row>
        <row r="163">
          <cell r="A163" t="str">
            <v>RS 406</v>
          </cell>
          <cell r="B163">
            <v>228</v>
          </cell>
          <cell r="C163" t="str">
            <v>S</v>
          </cell>
          <cell r="D163" t="str">
            <v>T</v>
          </cell>
          <cell r="E163" t="str">
            <v>Chiradzulu - Walala</v>
          </cell>
          <cell r="F163" t="str">
            <v>S146</v>
          </cell>
          <cell r="G163">
            <v>3</v>
          </cell>
          <cell r="H163">
            <v>11.7</v>
          </cell>
          <cell r="I163" t="str">
            <v>R</v>
          </cell>
          <cell r="J163" t="str">
            <v>CHIRADZULU</v>
          </cell>
          <cell r="K163">
            <v>9</v>
          </cell>
          <cell r="L163">
            <v>0</v>
          </cell>
          <cell r="W163">
            <v>80</v>
          </cell>
          <cell r="X163" t="str">
            <v>ST</v>
          </cell>
          <cell r="Y163">
            <v>150</v>
          </cell>
          <cell r="Z163" t="str">
            <v>GR</v>
          </cell>
          <cell r="AA163">
            <v>100</v>
          </cell>
          <cell r="AB163" t="str">
            <v>GR</v>
          </cell>
          <cell r="AC163">
            <v>5</v>
          </cell>
          <cell r="AD163" t="str">
            <v>PM</v>
          </cell>
          <cell r="AE163">
            <v>0</v>
          </cell>
          <cell r="AF163">
            <v>0</v>
          </cell>
          <cell r="AG163">
            <v>0</v>
          </cell>
          <cell r="AH163">
            <v>0</v>
          </cell>
          <cell r="AI163">
            <v>0</v>
          </cell>
          <cell r="AJ163">
            <v>0</v>
          </cell>
          <cell r="AK163">
            <v>0</v>
          </cell>
          <cell r="AL163">
            <v>0</v>
          </cell>
          <cell r="AM163">
            <v>1</v>
          </cell>
          <cell r="AN163" t="str">
            <v>never resealed</v>
          </cell>
          <cell r="BO163" t="str">
            <v>RS 406</v>
          </cell>
          <cell r="BP163">
            <v>11.7</v>
          </cell>
          <cell r="BQ163">
            <v>6.7</v>
          </cell>
          <cell r="BR163" t="str">
            <v>R</v>
          </cell>
          <cell r="BS163">
            <v>0</v>
          </cell>
          <cell r="BT163">
            <v>0</v>
          </cell>
          <cell r="BU163" t="str">
            <v>ST</v>
          </cell>
          <cell r="BV163" t="str">
            <v/>
          </cell>
          <cell r="BW163">
            <v>1</v>
          </cell>
          <cell r="BX163">
            <v>10</v>
          </cell>
          <cell r="BY163" t="str">
            <v xml:space="preserve"> </v>
          </cell>
          <cell r="BZ163">
            <v>1</v>
          </cell>
          <cell r="CA163">
            <v>5</v>
          </cell>
          <cell r="CB163">
            <v>0.90800000000000003</v>
          </cell>
          <cell r="CC163">
            <v>6.28</v>
          </cell>
          <cell r="CD163">
            <v>90</v>
          </cell>
          <cell r="CE163">
            <v>65</v>
          </cell>
          <cell r="CF163">
            <v>50</v>
          </cell>
          <cell r="CG163">
            <v>40</v>
          </cell>
          <cell r="CH163">
            <v>15</v>
          </cell>
          <cell r="CI163">
            <v>10</v>
          </cell>
          <cell r="CJ163">
            <v>2.9850746268656716E-2</v>
          </cell>
          <cell r="CK163">
            <v>10</v>
          </cell>
          <cell r="CL163">
            <v>50</v>
          </cell>
          <cell r="CM163">
            <v>0.44204362801377722</v>
          </cell>
          <cell r="CN163">
            <v>0.44204362801377722</v>
          </cell>
          <cell r="CO163">
            <v>0</v>
          </cell>
          <cell r="CP163">
            <v>0</v>
          </cell>
          <cell r="CQ163">
            <v>6.7220436280137772</v>
          </cell>
          <cell r="CR163">
            <v>0</v>
          </cell>
          <cell r="CS163">
            <v>1</v>
          </cell>
          <cell r="CT163">
            <v>0</v>
          </cell>
          <cell r="CU163">
            <v>0</v>
          </cell>
          <cell r="CV163">
            <v>18</v>
          </cell>
          <cell r="CW163">
            <v>18</v>
          </cell>
          <cell r="CX163" t="str">
            <v xml:space="preserve"> </v>
          </cell>
          <cell r="CY163">
            <v>2</v>
          </cell>
          <cell r="CZ163">
            <v>2</v>
          </cell>
          <cell r="DA163">
            <v>1.5</v>
          </cell>
          <cell r="DB163">
            <v>190</v>
          </cell>
          <cell r="DC163">
            <v>90</v>
          </cell>
          <cell r="DD163">
            <v>50</v>
          </cell>
          <cell r="DE163">
            <v>15</v>
          </cell>
          <cell r="DF163">
            <v>22</v>
          </cell>
          <cell r="DG163">
            <v>4</v>
          </cell>
          <cell r="DH163">
            <v>2</v>
          </cell>
          <cell r="DI163">
            <v>10</v>
          </cell>
        </row>
        <row r="164">
          <cell r="A164" t="str">
            <v>RS 407</v>
          </cell>
          <cell r="B164">
            <v>229</v>
          </cell>
          <cell r="C164" t="str">
            <v>S</v>
          </cell>
          <cell r="D164" t="str">
            <v>T</v>
          </cell>
          <cell r="E164" t="str">
            <v>Walala - Limbe (junction M3)</v>
          </cell>
          <cell r="F164" t="str">
            <v>S146</v>
          </cell>
          <cell r="G164">
            <v>4</v>
          </cell>
          <cell r="H164">
            <v>2.5</v>
          </cell>
          <cell r="I164" t="str">
            <v>R</v>
          </cell>
          <cell r="J164" t="str">
            <v>BLANTYRE</v>
          </cell>
          <cell r="K164">
            <v>9</v>
          </cell>
          <cell r="L164">
            <v>0</v>
          </cell>
          <cell r="W164">
            <v>80</v>
          </cell>
          <cell r="X164" t="str">
            <v>ST</v>
          </cell>
          <cell r="Y164">
            <v>150</v>
          </cell>
          <cell r="Z164" t="str">
            <v>GR</v>
          </cell>
          <cell r="AA164">
            <v>100</v>
          </cell>
          <cell r="AB164" t="str">
            <v>GR</v>
          </cell>
          <cell r="AC164">
            <v>5</v>
          </cell>
          <cell r="AD164" t="str">
            <v>PM</v>
          </cell>
          <cell r="AE164">
            <v>0</v>
          </cell>
          <cell r="AF164">
            <v>0</v>
          </cell>
          <cell r="AG164">
            <v>0</v>
          </cell>
          <cell r="AH164">
            <v>0</v>
          </cell>
          <cell r="AI164">
            <v>0</v>
          </cell>
          <cell r="AJ164">
            <v>0</v>
          </cell>
          <cell r="AK164">
            <v>0</v>
          </cell>
          <cell r="AL164">
            <v>0</v>
          </cell>
          <cell r="AM164">
            <v>1</v>
          </cell>
          <cell r="AN164" t="str">
            <v>never resealed</v>
          </cell>
          <cell r="BO164" t="str">
            <v>RS 407</v>
          </cell>
          <cell r="BP164">
            <v>2.5</v>
          </cell>
          <cell r="BQ164">
            <v>6.7</v>
          </cell>
          <cell r="BR164" t="str">
            <v>R</v>
          </cell>
          <cell r="BS164">
            <v>0</v>
          </cell>
          <cell r="BT164">
            <v>0</v>
          </cell>
          <cell r="BU164" t="str">
            <v>ST</v>
          </cell>
          <cell r="BV164" t="str">
            <v/>
          </cell>
          <cell r="BW164">
            <v>1</v>
          </cell>
          <cell r="BX164">
            <v>10</v>
          </cell>
          <cell r="BY164" t="str">
            <v xml:space="preserve"> </v>
          </cell>
          <cell r="BZ164">
            <v>1</v>
          </cell>
          <cell r="CA164">
            <v>5</v>
          </cell>
          <cell r="CB164">
            <v>0.90800000000000003</v>
          </cell>
          <cell r="CC164">
            <v>6.28</v>
          </cell>
          <cell r="CD164">
            <v>85</v>
          </cell>
          <cell r="CE164">
            <v>70</v>
          </cell>
          <cell r="CF164">
            <v>55</v>
          </cell>
          <cell r="CG164">
            <v>30</v>
          </cell>
          <cell r="CH164">
            <v>15</v>
          </cell>
          <cell r="CI164">
            <v>15</v>
          </cell>
          <cell r="CJ164">
            <v>4.4776119402985072E-2</v>
          </cell>
          <cell r="CK164">
            <v>10</v>
          </cell>
          <cell r="CL164">
            <v>55</v>
          </cell>
          <cell r="CM164">
            <v>0.48075774971297353</v>
          </cell>
          <cell r="CN164">
            <v>0.48075774971297353</v>
          </cell>
          <cell r="CO164">
            <v>0</v>
          </cell>
          <cell r="CP164">
            <v>0</v>
          </cell>
          <cell r="CQ164">
            <v>6.7607577497129734</v>
          </cell>
          <cell r="CR164">
            <v>0</v>
          </cell>
          <cell r="CS164">
            <v>1</v>
          </cell>
          <cell r="CT164">
            <v>0</v>
          </cell>
          <cell r="CU164">
            <v>0</v>
          </cell>
          <cell r="CV164">
            <v>18</v>
          </cell>
          <cell r="CW164">
            <v>18</v>
          </cell>
          <cell r="CX164" t="str">
            <v xml:space="preserve"> </v>
          </cell>
          <cell r="CY164">
            <v>2</v>
          </cell>
          <cell r="CZ164">
            <v>2</v>
          </cell>
          <cell r="DA164">
            <v>2</v>
          </cell>
          <cell r="DB164">
            <v>200</v>
          </cell>
          <cell r="DC164">
            <v>94</v>
          </cell>
          <cell r="DD164">
            <v>52</v>
          </cell>
          <cell r="DE164">
            <v>15</v>
          </cell>
          <cell r="DF164">
            <v>23</v>
          </cell>
          <cell r="DG164">
            <v>4</v>
          </cell>
          <cell r="DH164">
            <v>2</v>
          </cell>
          <cell r="DI164">
            <v>10</v>
          </cell>
        </row>
        <row r="165">
          <cell r="A165" t="str">
            <v>RS 462</v>
          </cell>
          <cell r="B165">
            <v>284</v>
          </cell>
          <cell r="C165" t="str">
            <v>N</v>
          </cell>
          <cell r="D165" t="str">
            <v>T</v>
          </cell>
          <cell r="E165" t="str">
            <v>Kalwe - Nkhata Bay</v>
          </cell>
          <cell r="F165" t="str">
            <v>T318</v>
          </cell>
          <cell r="G165">
            <v>1</v>
          </cell>
          <cell r="H165">
            <v>5.2</v>
          </cell>
          <cell r="I165" t="str">
            <v>F</v>
          </cell>
          <cell r="J165" t="str">
            <v>NKHATA BAY</v>
          </cell>
          <cell r="K165">
            <v>3</v>
          </cell>
          <cell r="L165" t="str">
            <v>Changed from feeder to trunk as bitumen road</v>
          </cell>
          <cell r="W165">
            <v>75</v>
          </cell>
          <cell r="X165" t="str">
            <v>ST</v>
          </cell>
          <cell r="Y165">
            <v>150</v>
          </cell>
          <cell r="Z165" t="str">
            <v>SG</v>
          </cell>
          <cell r="AA165">
            <v>100</v>
          </cell>
          <cell r="AB165" t="str">
            <v>GR</v>
          </cell>
          <cell r="AC165">
            <v>7</v>
          </cell>
          <cell r="AD165" t="str">
            <v>PM</v>
          </cell>
          <cell r="AE165">
            <v>0</v>
          </cell>
          <cell r="AF165">
            <v>0</v>
          </cell>
          <cell r="AG165">
            <v>0</v>
          </cell>
          <cell r="AH165">
            <v>0</v>
          </cell>
          <cell r="AI165">
            <v>0</v>
          </cell>
          <cell r="AJ165">
            <v>0</v>
          </cell>
          <cell r="AK165">
            <v>0</v>
          </cell>
          <cell r="AL165">
            <v>0</v>
          </cell>
          <cell r="AM165">
            <v>3</v>
          </cell>
          <cell r="AN165" t="str">
            <v>never resealed</v>
          </cell>
          <cell r="BO165" t="str">
            <v>RS 462</v>
          </cell>
          <cell r="BP165">
            <v>5.2</v>
          </cell>
          <cell r="BQ165">
            <v>5.5</v>
          </cell>
          <cell r="BR165" t="str">
            <v>F</v>
          </cell>
          <cell r="BS165" t="str">
            <v>C</v>
          </cell>
          <cell r="BT165">
            <v>0</v>
          </cell>
          <cell r="BU165" t="str">
            <v>ST</v>
          </cell>
          <cell r="BV165" t="str">
            <v/>
          </cell>
          <cell r="BW165">
            <v>3</v>
          </cell>
          <cell r="BX165">
            <v>10</v>
          </cell>
          <cell r="BY165" t="str">
            <v xml:space="preserve"> </v>
          </cell>
          <cell r="BZ165">
            <v>2</v>
          </cell>
          <cell r="CA165">
            <v>7</v>
          </cell>
          <cell r="CB165">
            <v>1.36</v>
          </cell>
          <cell r="CC165">
            <v>6.560767608637696</v>
          </cell>
          <cell r="CD165">
            <v>0</v>
          </cell>
          <cell r="CE165">
            <v>0</v>
          </cell>
          <cell r="CF165">
            <v>0</v>
          </cell>
          <cell r="CG165">
            <v>0</v>
          </cell>
          <cell r="CH165">
            <v>0</v>
          </cell>
          <cell r="CI165">
            <v>27</v>
          </cell>
          <cell r="CJ165">
            <v>9.8181818181818176E-2</v>
          </cell>
          <cell r="CK165">
            <v>9.8181818181818176E-2</v>
          </cell>
          <cell r="CL165">
            <v>0</v>
          </cell>
          <cell r="CM165">
            <v>3.8064335664335661E-2</v>
          </cell>
          <cell r="CN165">
            <v>3.8064335664335661E-2</v>
          </cell>
          <cell r="CO165">
            <v>0</v>
          </cell>
          <cell r="CP165">
            <v>0</v>
          </cell>
          <cell r="CQ165">
            <v>6.5988319443020318</v>
          </cell>
          <cell r="CR165">
            <v>0</v>
          </cell>
          <cell r="CS165">
            <v>1</v>
          </cell>
          <cell r="CT165">
            <v>0</v>
          </cell>
          <cell r="CU165">
            <v>0</v>
          </cell>
          <cell r="CV165">
            <v>23</v>
          </cell>
          <cell r="CW165">
            <v>23</v>
          </cell>
          <cell r="CX165" t="str">
            <v xml:space="preserve"> </v>
          </cell>
          <cell r="CY165">
            <v>2</v>
          </cell>
          <cell r="CZ165">
            <v>2</v>
          </cell>
          <cell r="DA165">
            <v>2</v>
          </cell>
          <cell r="DB165">
            <v>300</v>
          </cell>
          <cell r="DC165">
            <v>141</v>
          </cell>
          <cell r="DD165">
            <v>78</v>
          </cell>
          <cell r="DE165">
            <v>23</v>
          </cell>
          <cell r="DF165">
            <v>35</v>
          </cell>
          <cell r="DG165">
            <v>6</v>
          </cell>
          <cell r="DH165">
            <v>3</v>
          </cell>
          <cell r="DI165">
            <v>15</v>
          </cell>
        </row>
        <row r="166">
          <cell r="A166" t="str">
            <v>RS 235</v>
          </cell>
          <cell r="B166">
            <v>57</v>
          </cell>
          <cell r="C166" t="str">
            <v>C</v>
          </cell>
          <cell r="D166" t="str">
            <v>T</v>
          </cell>
          <cell r="E166" t="str">
            <v>Kamwendo - Matutu (junction S116)</v>
          </cell>
          <cell r="F166" t="str">
            <v>T334</v>
          </cell>
          <cell r="G166">
            <v>1</v>
          </cell>
          <cell r="H166">
            <v>16.899999999999999</v>
          </cell>
          <cell r="I166" t="str">
            <v>F</v>
          </cell>
          <cell r="J166" t="str">
            <v>MCHINJI</v>
          </cell>
          <cell r="K166">
            <v>6</v>
          </cell>
          <cell r="L166" t="str">
            <v>Changed designation from S116 to T334. Changed to trunk</v>
          </cell>
          <cell r="W166">
            <v>98</v>
          </cell>
          <cell r="X166" t="str">
            <v>DS</v>
          </cell>
          <cell r="Y166">
            <v>150</v>
          </cell>
          <cell r="Z166" t="str">
            <v>GR</v>
          </cell>
          <cell r="AA166">
            <v>150</v>
          </cell>
          <cell r="AB166" t="str">
            <v>GR</v>
          </cell>
          <cell r="AC166">
            <v>5</v>
          </cell>
          <cell r="AD166">
            <v>0</v>
          </cell>
          <cell r="AE166">
            <v>0</v>
          </cell>
          <cell r="AF166">
            <v>0</v>
          </cell>
          <cell r="AG166">
            <v>0</v>
          </cell>
          <cell r="AH166">
            <v>0</v>
          </cell>
          <cell r="AI166">
            <v>0</v>
          </cell>
          <cell r="AJ166">
            <v>0</v>
          </cell>
          <cell r="AK166">
            <v>0</v>
          </cell>
          <cell r="AL166">
            <v>0</v>
          </cell>
          <cell r="AM166">
            <v>1</v>
          </cell>
          <cell r="AN166" t="str">
            <v>never resealed</v>
          </cell>
          <cell r="BO166" t="str">
            <v>RS 235</v>
          </cell>
          <cell r="BP166">
            <v>16.899999999999999</v>
          </cell>
          <cell r="BQ166">
            <v>6.7</v>
          </cell>
          <cell r="BR166" t="str">
            <v>F</v>
          </cell>
          <cell r="BS166">
            <v>0</v>
          </cell>
          <cell r="BT166">
            <v>0</v>
          </cell>
          <cell r="BU166" t="str">
            <v>DS</v>
          </cell>
          <cell r="BV166" t="str">
            <v/>
          </cell>
          <cell r="BW166">
            <v>1</v>
          </cell>
          <cell r="BX166">
            <v>15</v>
          </cell>
          <cell r="BY166" t="str">
            <v xml:space="preserve"> </v>
          </cell>
          <cell r="BZ166">
            <v>1</v>
          </cell>
          <cell r="CA166">
            <v>5</v>
          </cell>
          <cell r="CB166">
            <v>1.5270000000000001</v>
          </cell>
          <cell r="CC166">
            <v>3.3</v>
          </cell>
          <cell r="CD166">
            <v>0</v>
          </cell>
          <cell r="CE166">
            <v>0</v>
          </cell>
          <cell r="CF166">
            <v>0</v>
          </cell>
          <cell r="CG166">
            <v>0</v>
          </cell>
          <cell r="CH166">
            <v>0</v>
          </cell>
          <cell r="CI166">
            <v>0</v>
          </cell>
          <cell r="CJ166">
            <v>0</v>
          </cell>
          <cell r="CK166">
            <v>0</v>
          </cell>
          <cell r="CL166">
            <v>0</v>
          </cell>
          <cell r="CM166">
            <v>0</v>
          </cell>
          <cell r="CN166">
            <v>0</v>
          </cell>
          <cell r="CO166">
            <v>0</v>
          </cell>
          <cell r="CP166">
            <v>0</v>
          </cell>
          <cell r="CQ166">
            <v>3.3</v>
          </cell>
          <cell r="CR166">
            <v>0</v>
          </cell>
          <cell r="CS166">
            <v>1</v>
          </cell>
          <cell r="CT166">
            <v>0</v>
          </cell>
          <cell r="CU166">
            <v>0</v>
          </cell>
          <cell r="CV166">
            <v>0</v>
          </cell>
          <cell r="CW166">
            <v>0</v>
          </cell>
          <cell r="CX166" t="str">
            <v xml:space="preserve"> </v>
          </cell>
          <cell r="CY166">
            <v>1</v>
          </cell>
          <cell r="CZ166">
            <v>1</v>
          </cell>
          <cell r="DA166">
            <v>1</v>
          </cell>
          <cell r="DB166">
            <v>80</v>
          </cell>
          <cell r="DC166">
            <v>38</v>
          </cell>
          <cell r="DD166">
            <v>21</v>
          </cell>
          <cell r="DE166">
            <v>6</v>
          </cell>
          <cell r="DF166">
            <v>10</v>
          </cell>
          <cell r="DG166">
            <v>2</v>
          </cell>
          <cell r="DH166">
            <v>1</v>
          </cell>
          <cell r="DI166">
            <v>4</v>
          </cell>
        </row>
        <row r="167">
          <cell r="A167" t="str">
            <v>RS 153</v>
          </cell>
          <cell r="B167">
            <v>153</v>
          </cell>
          <cell r="C167" t="str">
            <v>C</v>
          </cell>
          <cell r="D167" t="str">
            <v>U</v>
          </cell>
          <cell r="E167" t="str">
            <v>Chidzanja Road</v>
          </cell>
          <cell r="F167" t="str">
            <v>Urban</v>
          </cell>
          <cell r="G167">
            <v>1</v>
          </cell>
          <cell r="H167">
            <v>6.5</v>
          </cell>
          <cell r="I167" t="str">
            <v>R</v>
          </cell>
          <cell r="J167" t="str">
            <v>LILONGWE CITY</v>
          </cell>
          <cell r="K167" t="str">
            <v>C</v>
          </cell>
          <cell r="L167">
            <v>0</v>
          </cell>
          <cell r="W167">
            <v>83</v>
          </cell>
          <cell r="X167" t="str">
            <v>SA</v>
          </cell>
          <cell r="Y167">
            <v>150</v>
          </cell>
          <cell r="Z167" t="str">
            <v>GR</v>
          </cell>
          <cell r="AA167">
            <v>100</v>
          </cell>
          <cell r="AB167" t="str">
            <v>GR</v>
          </cell>
          <cell r="AC167">
            <v>5</v>
          </cell>
          <cell r="AD167" t="str">
            <v>CC</v>
          </cell>
          <cell r="AE167">
            <v>97</v>
          </cell>
          <cell r="AF167" t="str">
            <v>SS</v>
          </cell>
          <cell r="AG167" t="str">
            <v>SS</v>
          </cell>
          <cell r="AH167">
            <v>5</v>
          </cell>
          <cell r="AI167">
            <v>0</v>
          </cell>
          <cell r="AJ167">
            <v>0</v>
          </cell>
          <cell r="AK167">
            <v>0</v>
          </cell>
          <cell r="AL167">
            <v>0</v>
          </cell>
          <cell r="AM167">
            <v>3</v>
          </cell>
          <cell r="AN167">
            <v>0</v>
          </cell>
          <cell r="BO167" t="str">
            <v>RS 153</v>
          </cell>
          <cell r="BP167">
            <v>6.5</v>
          </cell>
          <cell r="BQ167">
            <v>6</v>
          </cell>
          <cell r="BR167" t="str">
            <v>R</v>
          </cell>
          <cell r="BS167" t="str">
            <v>S</v>
          </cell>
          <cell r="BT167">
            <v>0</v>
          </cell>
          <cell r="BU167" t="str">
            <v>SS</v>
          </cell>
          <cell r="BV167" t="str">
            <v>SA</v>
          </cell>
          <cell r="BW167">
            <v>3</v>
          </cell>
          <cell r="BX167">
            <v>5</v>
          </cell>
          <cell r="BY167">
            <v>10</v>
          </cell>
          <cell r="BZ167">
            <v>1</v>
          </cell>
          <cell r="CA167">
            <v>5</v>
          </cell>
          <cell r="CB167">
            <v>0.90800000000000003</v>
          </cell>
          <cell r="CC167">
            <v>7.78</v>
          </cell>
          <cell r="CD167">
            <v>2.5</v>
          </cell>
          <cell r="CE167">
            <v>0</v>
          </cell>
          <cell r="CF167">
            <v>0</v>
          </cell>
          <cell r="CG167">
            <v>2.5</v>
          </cell>
          <cell r="CH167">
            <v>0</v>
          </cell>
          <cell r="CI167">
            <v>1.3</v>
          </cell>
          <cell r="CJ167">
            <v>4.3333333333333331E-3</v>
          </cell>
          <cell r="CK167">
            <v>4.3333333333333331E-3</v>
          </cell>
          <cell r="CL167">
            <v>0</v>
          </cell>
          <cell r="CM167">
            <v>1.6799999999999999E-3</v>
          </cell>
          <cell r="CN167">
            <v>1.6799999999999999E-3</v>
          </cell>
          <cell r="CO167">
            <v>0</v>
          </cell>
          <cell r="CP167">
            <v>0</v>
          </cell>
          <cell r="CQ167">
            <v>7.7816800000000006</v>
          </cell>
          <cell r="CR167">
            <v>0.5</v>
          </cell>
          <cell r="CS167">
            <v>1</v>
          </cell>
          <cell r="CT167">
            <v>0</v>
          </cell>
          <cell r="CU167">
            <v>0</v>
          </cell>
          <cell r="CV167">
            <v>1</v>
          </cell>
          <cell r="CW167">
            <v>15</v>
          </cell>
          <cell r="CX167">
            <v>30</v>
          </cell>
          <cell r="CY167">
            <v>2</v>
          </cell>
          <cell r="CZ167">
            <v>2</v>
          </cell>
          <cell r="DA167">
            <v>1.5</v>
          </cell>
          <cell r="DB167">
            <v>1894</v>
          </cell>
          <cell r="DC167">
            <v>947</v>
          </cell>
          <cell r="DD167">
            <v>512</v>
          </cell>
          <cell r="DE167">
            <v>95</v>
          </cell>
          <cell r="DF167">
            <v>275</v>
          </cell>
          <cell r="DG167">
            <v>29</v>
          </cell>
          <cell r="DH167">
            <v>19</v>
          </cell>
          <cell r="DI167">
            <v>19</v>
          </cell>
        </row>
        <row r="168">
          <cell r="A168" t="str">
            <v>RS 154</v>
          </cell>
          <cell r="B168">
            <v>154</v>
          </cell>
          <cell r="C168" t="str">
            <v>C</v>
          </cell>
          <cell r="D168" t="str">
            <v>U</v>
          </cell>
          <cell r="E168" t="str">
            <v>Chendawaka Road (M1 to junction D189)</v>
          </cell>
          <cell r="F168" t="str">
            <v>Urban</v>
          </cell>
          <cell r="G168">
            <v>2</v>
          </cell>
          <cell r="H168">
            <v>5</v>
          </cell>
          <cell r="I168" t="str">
            <v>R</v>
          </cell>
          <cell r="J168" t="str">
            <v>LILONGWE CITY</v>
          </cell>
          <cell r="K168" t="str">
            <v>C</v>
          </cell>
          <cell r="L168">
            <v>0</v>
          </cell>
          <cell r="W168">
            <v>75</v>
          </cell>
          <cell r="X168" t="str">
            <v>DS</v>
          </cell>
          <cell r="Y168">
            <v>150</v>
          </cell>
          <cell r="Z168" t="str">
            <v>GR</v>
          </cell>
          <cell r="AA168">
            <v>100</v>
          </cell>
          <cell r="AB168" t="str">
            <v>GR</v>
          </cell>
          <cell r="AC168">
            <v>5</v>
          </cell>
          <cell r="AD168">
            <v>0</v>
          </cell>
          <cell r="AE168">
            <v>97</v>
          </cell>
          <cell r="AF168" t="str">
            <v>SS</v>
          </cell>
          <cell r="AG168" t="str">
            <v>SS</v>
          </cell>
          <cell r="AH168">
            <v>5</v>
          </cell>
          <cell r="AI168">
            <v>0</v>
          </cell>
          <cell r="AJ168">
            <v>0</v>
          </cell>
          <cell r="AK168">
            <v>0</v>
          </cell>
          <cell r="AL168">
            <v>0</v>
          </cell>
          <cell r="AM168">
            <v>7</v>
          </cell>
          <cell r="AN168">
            <v>0</v>
          </cell>
          <cell r="BO168" t="str">
            <v>RS 154</v>
          </cell>
          <cell r="BP168">
            <v>5</v>
          </cell>
          <cell r="BQ168">
            <v>6</v>
          </cell>
          <cell r="BR168" t="str">
            <v>R</v>
          </cell>
          <cell r="BS168">
            <v>0</v>
          </cell>
          <cell r="BT168">
            <v>0</v>
          </cell>
          <cell r="BU168" t="str">
            <v>SS</v>
          </cell>
          <cell r="BV168" t="str">
            <v>DS</v>
          </cell>
          <cell r="BW168">
            <v>7</v>
          </cell>
          <cell r="BX168">
            <v>5</v>
          </cell>
          <cell r="BY168">
            <v>15</v>
          </cell>
          <cell r="BZ168">
            <v>1</v>
          </cell>
          <cell r="CA168">
            <v>5</v>
          </cell>
          <cell r="CB168">
            <v>1.077</v>
          </cell>
          <cell r="CC168">
            <v>5.52</v>
          </cell>
          <cell r="CD168">
            <v>8</v>
          </cell>
          <cell r="CE168">
            <v>7</v>
          </cell>
          <cell r="CF168">
            <v>0</v>
          </cell>
          <cell r="CG168">
            <v>8</v>
          </cell>
          <cell r="CH168">
            <v>7</v>
          </cell>
          <cell r="CI168">
            <v>0</v>
          </cell>
          <cell r="CJ168">
            <v>0</v>
          </cell>
          <cell r="CK168">
            <v>0</v>
          </cell>
          <cell r="CL168">
            <v>0</v>
          </cell>
          <cell r="CM168">
            <v>0</v>
          </cell>
          <cell r="CN168">
            <v>0</v>
          </cell>
          <cell r="CO168">
            <v>0</v>
          </cell>
          <cell r="CP168">
            <v>0</v>
          </cell>
          <cell r="CQ168">
            <v>5.52</v>
          </cell>
          <cell r="CR168">
            <v>0</v>
          </cell>
          <cell r="CS168">
            <v>1</v>
          </cell>
          <cell r="CT168">
            <v>0</v>
          </cell>
          <cell r="CU168">
            <v>0</v>
          </cell>
          <cell r="CV168">
            <v>1</v>
          </cell>
          <cell r="CW168">
            <v>23</v>
          </cell>
          <cell r="CX168">
            <v>46</v>
          </cell>
          <cell r="CY168">
            <v>1.5</v>
          </cell>
          <cell r="CZ168">
            <v>1</v>
          </cell>
          <cell r="DA168">
            <v>1</v>
          </cell>
          <cell r="DB168">
            <v>1842</v>
          </cell>
          <cell r="DC168">
            <v>921</v>
          </cell>
          <cell r="DD168">
            <v>498</v>
          </cell>
          <cell r="DE168">
            <v>93</v>
          </cell>
          <cell r="DF168">
            <v>268</v>
          </cell>
          <cell r="DG168">
            <v>28</v>
          </cell>
          <cell r="DH168">
            <v>19</v>
          </cell>
          <cell r="DI168">
            <v>19</v>
          </cell>
        </row>
        <row r="169">
          <cell r="A169" t="str">
            <v>RS 155</v>
          </cell>
          <cell r="B169">
            <v>155</v>
          </cell>
          <cell r="C169" t="str">
            <v>C</v>
          </cell>
          <cell r="D169" t="str">
            <v>U</v>
          </cell>
          <cell r="E169" t="str">
            <v>Chilambula Road</v>
          </cell>
          <cell r="F169" t="str">
            <v>Urban</v>
          </cell>
          <cell r="G169">
            <v>3</v>
          </cell>
          <cell r="H169">
            <v>4</v>
          </cell>
          <cell r="I169" t="str">
            <v>R</v>
          </cell>
          <cell r="J169" t="str">
            <v>LILONGWE CITY</v>
          </cell>
          <cell r="K169" t="str">
            <v>C</v>
          </cell>
          <cell r="L169">
            <v>0</v>
          </cell>
          <cell r="W169">
            <v>73</v>
          </cell>
          <cell r="X169" t="str">
            <v>AC</v>
          </cell>
          <cell r="Y169">
            <v>150</v>
          </cell>
          <cell r="Z169" t="str">
            <v>GR</v>
          </cell>
          <cell r="AA169">
            <v>100</v>
          </cell>
          <cell r="AB169" t="str">
            <v>GR</v>
          </cell>
          <cell r="AC169">
            <v>5</v>
          </cell>
          <cell r="AD169" t="str">
            <v>AM</v>
          </cell>
          <cell r="AE169">
            <v>98</v>
          </cell>
          <cell r="AF169" t="str">
            <v>SS</v>
          </cell>
          <cell r="AG169" t="str">
            <v>SS</v>
          </cell>
          <cell r="AH169">
            <v>5</v>
          </cell>
          <cell r="AI169">
            <v>0</v>
          </cell>
          <cell r="AJ169">
            <v>0</v>
          </cell>
          <cell r="AK169">
            <v>0</v>
          </cell>
          <cell r="AL169">
            <v>0</v>
          </cell>
          <cell r="AM169">
            <v>7</v>
          </cell>
          <cell r="AN169">
            <v>0</v>
          </cell>
          <cell r="BO169" t="str">
            <v>RS 155</v>
          </cell>
          <cell r="BP169">
            <v>4</v>
          </cell>
          <cell r="BQ169">
            <v>6.7</v>
          </cell>
          <cell r="BR169" t="str">
            <v>R</v>
          </cell>
          <cell r="BS169" t="str">
            <v>C</v>
          </cell>
          <cell r="BT169">
            <v>0</v>
          </cell>
          <cell r="BU169" t="str">
            <v>SS</v>
          </cell>
          <cell r="BV169" t="str">
            <v>AC</v>
          </cell>
          <cell r="BW169">
            <v>2</v>
          </cell>
          <cell r="BX169">
            <v>5</v>
          </cell>
          <cell r="BY169">
            <v>40</v>
          </cell>
          <cell r="BZ169">
            <v>1</v>
          </cell>
          <cell r="CA169">
            <v>5</v>
          </cell>
          <cell r="CB169">
            <v>1.9</v>
          </cell>
          <cell r="CC169">
            <v>6</v>
          </cell>
          <cell r="CD169">
            <v>0</v>
          </cell>
          <cell r="CE169">
            <v>0</v>
          </cell>
          <cell r="CF169">
            <v>0</v>
          </cell>
          <cell r="CG169">
            <v>0</v>
          </cell>
          <cell r="CH169">
            <v>0</v>
          </cell>
          <cell r="CI169">
            <v>0</v>
          </cell>
          <cell r="CJ169">
            <v>0</v>
          </cell>
          <cell r="CK169">
            <v>0</v>
          </cell>
          <cell r="CL169">
            <v>0</v>
          </cell>
          <cell r="CM169">
            <v>0</v>
          </cell>
          <cell r="CN169">
            <v>0</v>
          </cell>
          <cell r="CO169">
            <v>0</v>
          </cell>
          <cell r="CP169">
            <v>0</v>
          </cell>
          <cell r="CQ169">
            <v>6</v>
          </cell>
          <cell r="CR169">
            <v>0.5</v>
          </cell>
          <cell r="CS169">
            <v>1</v>
          </cell>
          <cell r="CT169">
            <v>0</v>
          </cell>
          <cell r="CU169">
            <v>0</v>
          </cell>
          <cell r="CV169">
            <v>25</v>
          </cell>
          <cell r="CW169">
            <v>25</v>
          </cell>
          <cell r="CX169">
            <v>27</v>
          </cell>
          <cell r="CY169">
            <v>3</v>
          </cell>
          <cell r="CZ169">
            <v>3</v>
          </cell>
          <cell r="DA169">
            <v>2</v>
          </cell>
          <cell r="DB169">
            <v>8793</v>
          </cell>
          <cell r="DC169">
            <v>4397</v>
          </cell>
          <cell r="DD169">
            <v>2375</v>
          </cell>
          <cell r="DE169">
            <v>440</v>
          </cell>
          <cell r="DF169">
            <v>1275</v>
          </cell>
          <cell r="DG169">
            <v>132</v>
          </cell>
          <cell r="DH169">
            <v>88</v>
          </cell>
          <cell r="DI169">
            <v>88</v>
          </cell>
        </row>
        <row r="170">
          <cell r="A170" t="str">
            <v>RS 156</v>
          </cell>
          <cell r="B170">
            <v>156</v>
          </cell>
          <cell r="C170" t="str">
            <v>C</v>
          </cell>
          <cell r="D170" t="str">
            <v>U</v>
          </cell>
          <cell r="E170" t="str">
            <v>Mzimba Street</v>
          </cell>
          <cell r="F170" t="str">
            <v>Urban</v>
          </cell>
          <cell r="G170">
            <v>4</v>
          </cell>
          <cell r="H170">
            <v>2.5</v>
          </cell>
          <cell r="I170" t="str">
            <v>R</v>
          </cell>
          <cell r="J170" t="str">
            <v>LILONGWE CITY</v>
          </cell>
          <cell r="K170" t="str">
            <v>C</v>
          </cell>
          <cell r="L170">
            <v>0</v>
          </cell>
          <cell r="W170">
            <v>75</v>
          </cell>
          <cell r="X170" t="str">
            <v>SA</v>
          </cell>
          <cell r="Y170">
            <v>150</v>
          </cell>
          <cell r="Z170" t="str">
            <v>GR</v>
          </cell>
          <cell r="AA170">
            <v>100</v>
          </cell>
          <cell r="AB170" t="str">
            <v>GR</v>
          </cell>
          <cell r="AC170">
            <v>5</v>
          </cell>
          <cell r="AD170" t="str">
            <v>CC</v>
          </cell>
          <cell r="AE170">
            <v>98</v>
          </cell>
          <cell r="AF170" t="str">
            <v>SS</v>
          </cell>
          <cell r="AG170" t="str">
            <v>SS</v>
          </cell>
          <cell r="AH170">
            <v>5</v>
          </cell>
          <cell r="AI170">
            <v>0</v>
          </cell>
          <cell r="AJ170">
            <v>0</v>
          </cell>
          <cell r="AK170">
            <v>0</v>
          </cell>
          <cell r="AL170">
            <v>0</v>
          </cell>
          <cell r="AM170">
            <v>7</v>
          </cell>
          <cell r="AN170">
            <v>0</v>
          </cell>
          <cell r="BO170" t="str">
            <v>RS 156</v>
          </cell>
          <cell r="BP170">
            <v>2.5</v>
          </cell>
          <cell r="BQ170">
            <v>6.7</v>
          </cell>
          <cell r="BR170" t="str">
            <v>R</v>
          </cell>
          <cell r="BS170" t="str">
            <v>S</v>
          </cell>
          <cell r="BT170">
            <v>0</v>
          </cell>
          <cell r="BU170" t="str">
            <v>SS</v>
          </cell>
          <cell r="BV170" t="str">
            <v>SA</v>
          </cell>
          <cell r="BW170">
            <v>7</v>
          </cell>
          <cell r="BX170">
            <v>5</v>
          </cell>
          <cell r="BY170">
            <v>10</v>
          </cell>
          <cell r="BZ170">
            <v>1</v>
          </cell>
          <cell r="CA170">
            <v>5</v>
          </cell>
          <cell r="CB170">
            <v>0.90800000000000003</v>
          </cell>
          <cell r="CC170">
            <v>7.25</v>
          </cell>
          <cell r="CD170">
            <v>0</v>
          </cell>
          <cell r="CE170">
            <v>0</v>
          </cell>
          <cell r="CF170">
            <v>0</v>
          </cell>
          <cell r="CG170">
            <v>0</v>
          </cell>
          <cell r="CH170">
            <v>0</v>
          </cell>
          <cell r="CI170">
            <v>0</v>
          </cell>
          <cell r="CJ170">
            <v>0</v>
          </cell>
          <cell r="CK170">
            <v>0</v>
          </cell>
          <cell r="CL170">
            <v>0</v>
          </cell>
          <cell r="CM170">
            <v>0</v>
          </cell>
          <cell r="CN170">
            <v>0</v>
          </cell>
          <cell r="CO170">
            <v>0</v>
          </cell>
          <cell r="CP170">
            <v>0</v>
          </cell>
          <cell r="CQ170">
            <v>7.25</v>
          </cell>
          <cell r="CR170">
            <v>0</v>
          </cell>
          <cell r="CS170">
            <v>1</v>
          </cell>
          <cell r="CT170">
            <v>0</v>
          </cell>
          <cell r="CU170">
            <v>0</v>
          </cell>
          <cell r="CV170">
            <v>0</v>
          </cell>
          <cell r="CW170">
            <v>23</v>
          </cell>
          <cell r="CX170">
            <v>46</v>
          </cell>
          <cell r="CY170">
            <v>2</v>
          </cell>
          <cell r="CZ170">
            <v>1.5</v>
          </cell>
          <cell r="DA170">
            <v>1.5</v>
          </cell>
          <cell r="DB170">
            <v>850</v>
          </cell>
          <cell r="DC170">
            <v>425</v>
          </cell>
          <cell r="DD170">
            <v>230</v>
          </cell>
          <cell r="DE170">
            <v>43</v>
          </cell>
          <cell r="DF170">
            <v>124</v>
          </cell>
          <cell r="DG170">
            <v>13</v>
          </cell>
          <cell r="DH170">
            <v>9</v>
          </cell>
          <cell r="DI170">
            <v>9</v>
          </cell>
        </row>
        <row r="171">
          <cell r="A171" t="str">
            <v>RS 157</v>
          </cell>
          <cell r="B171">
            <v>157</v>
          </cell>
          <cell r="C171" t="str">
            <v>C</v>
          </cell>
          <cell r="D171" t="str">
            <v>U</v>
          </cell>
          <cell r="E171" t="str">
            <v>Police - Area 23</v>
          </cell>
          <cell r="F171" t="str">
            <v>Urban</v>
          </cell>
          <cell r="G171">
            <v>5</v>
          </cell>
          <cell r="H171">
            <v>7.5</v>
          </cell>
          <cell r="I171" t="str">
            <v>R</v>
          </cell>
          <cell r="J171" t="str">
            <v>LILONGWE CITY</v>
          </cell>
          <cell r="K171" t="str">
            <v>C</v>
          </cell>
          <cell r="L171">
            <v>0</v>
          </cell>
          <cell r="W171">
            <v>83</v>
          </cell>
          <cell r="X171" t="str">
            <v>SA</v>
          </cell>
          <cell r="Y171">
            <v>150</v>
          </cell>
          <cell r="Z171" t="str">
            <v>GR</v>
          </cell>
          <cell r="AA171">
            <v>100</v>
          </cell>
          <cell r="AB171" t="str">
            <v>GR</v>
          </cell>
          <cell r="AC171">
            <v>5</v>
          </cell>
          <cell r="AD171" t="str">
            <v>CC</v>
          </cell>
          <cell r="AE171">
            <v>98</v>
          </cell>
          <cell r="AF171" t="str">
            <v>SS</v>
          </cell>
          <cell r="AG171" t="str">
            <v>SS</v>
          </cell>
          <cell r="AH171">
            <v>5</v>
          </cell>
          <cell r="AI171">
            <v>0</v>
          </cell>
          <cell r="AJ171">
            <v>0</v>
          </cell>
          <cell r="AK171">
            <v>0</v>
          </cell>
          <cell r="AL171">
            <v>0</v>
          </cell>
          <cell r="AM171">
            <v>7</v>
          </cell>
          <cell r="AN171">
            <v>0</v>
          </cell>
          <cell r="BO171" t="str">
            <v>RS 157</v>
          </cell>
          <cell r="BP171">
            <v>7.5</v>
          </cell>
          <cell r="BQ171">
            <v>5.5</v>
          </cell>
          <cell r="BR171" t="str">
            <v>R</v>
          </cell>
          <cell r="BS171" t="str">
            <v>C</v>
          </cell>
          <cell r="BT171">
            <v>16</v>
          </cell>
          <cell r="BU171" t="str">
            <v>SS</v>
          </cell>
          <cell r="BV171" t="str">
            <v>SA</v>
          </cell>
          <cell r="BW171">
            <v>7</v>
          </cell>
          <cell r="BX171">
            <v>5</v>
          </cell>
          <cell r="BY171">
            <v>10</v>
          </cell>
          <cell r="BZ171">
            <v>1</v>
          </cell>
          <cell r="CA171">
            <v>5</v>
          </cell>
          <cell r="CB171">
            <v>0.90800000000000003</v>
          </cell>
          <cell r="CC171">
            <v>5</v>
          </cell>
          <cell r="CD171">
            <v>0</v>
          </cell>
          <cell r="CE171">
            <v>0</v>
          </cell>
          <cell r="CF171">
            <v>0</v>
          </cell>
          <cell r="CG171">
            <v>0</v>
          </cell>
          <cell r="CH171">
            <v>0</v>
          </cell>
          <cell r="CI171">
            <v>0</v>
          </cell>
          <cell r="CJ171">
            <v>0</v>
          </cell>
          <cell r="CK171">
            <v>0</v>
          </cell>
          <cell r="CL171">
            <v>0</v>
          </cell>
          <cell r="CM171">
            <v>0</v>
          </cell>
          <cell r="CN171">
            <v>0</v>
          </cell>
          <cell r="CO171">
            <v>0</v>
          </cell>
          <cell r="CP171">
            <v>0</v>
          </cell>
          <cell r="CQ171">
            <v>5</v>
          </cell>
          <cell r="CR171">
            <v>0</v>
          </cell>
          <cell r="CS171">
            <v>1</v>
          </cell>
          <cell r="CT171">
            <v>0</v>
          </cell>
          <cell r="CU171">
            <v>0</v>
          </cell>
          <cell r="CV171">
            <v>0</v>
          </cell>
          <cell r="CW171">
            <v>15</v>
          </cell>
          <cell r="CX171">
            <v>50</v>
          </cell>
          <cell r="CY171">
            <v>3</v>
          </cell>
          <cell r="CZ171">
            <v>2.5</v>
          </cell>
          <cell r="DA171">
            <v>2</v>
          </cell>
          <cell r="DB171">
            <v>14065</v>
          </cell>
          <cell r="DC171">
            <v>7033</v>
          </cell>
          <cell r="DD171">
            <v>3798</v>
          </cell>
          <cell r="DE171">
            <v>704</v>
          </cell>
          <cell r="DF171">
            <v>2040</v>
          </cell>
          <cell r="DG171">
            <v>211</v>
          </cell>
          <cell r="DH171">
            <v>141</v>
          </cell>
          <cell r="DI171">
            <v>141</v>
          </cell>
        </row>
        <row r="172">
          <cell r="A172" t="str">
            <v>RS 158</v>
          </cell>
          <cell r="B172">
            <v>158</v>
          </cell>
          <cell r="C172" t="str">
            <v>C</v>
          </cell>
          <cell r="D172" t="str">
            <v>U</v>
          </cell>
          <cell r="E172" t="str">
            <v>Youth Drive</v>
          </cell>
          <cell r="F172" t="str">
            <v>Urban</v>
          </cell>
          <cell r="G172">
            <v>6</v>
          </cell>
          <cell r="H172">
            <v>3.2</v>
          </cell>
          <cell r="I172" t="str">
            <v>R</v>
          </cell>
          <cell r="J172" t="str">
            <v>LILONGWE CITY</v>
          </cell>
          <cell r="K172" t="str">
            <v>C</v>
          </cell>
          <cell r="L172">
            <v>0</v>
          </cell>
          <cell r="W172">
            <v>75</v>
          </cell>
          <cell r="X172" t="str">
            <v>SA</v>
          </cell>
          <cell r="Y172">
            <v>150</v>
          </cell>
          <cell r="Z172" t="str">
            <v>GR</v>
          </cell>
          <cell r="AA172">
            <v>100</v>
          </cell>
          <cell r="AB172" t="str">
            <v>GR</v>
          </cell>
          <cell r="AC172">
            <v>5</v>
          </cell>
          <cell r="AD172" t="str">
            <v>CC</v>
          </cell>
          <cell r="AE172">
            <v>97</v>
          </cell>
          <cell r="AF172" t="str">
            <v>SS</v>
          </cell>
          <cell r="AG172" t="str">
            <v>SS</v>
          </cell>
          <cell r="AH172">
            <v>5</v>
          </cell>
          <cell r="AI172">
            <v>0</v>
          </cell>
          <cell r="AJ172">
            <v>0</v>
          </cell>
          <cell r="AK172">
            <v>0</v>
          </cell>
          <cell r="AL172">
            <v>0</v>
          </cell>
          <cell r="AM172">
            <v>7</v>
          </cell>
          <cell r="AN172">
            <v>0</v>
          </cell>
          <cell r="BO172" t="str">
            <v>RS 158</v>
          </cell>
          <cell r="BP172">
            <v>3.2</v>
          </cell>
          <cell r="BQ172">
            <v>5.5</v>
          </cell>
          <cell r="BR172" t="str">
            <v>R</v>
          </cell>
          <cell r="BS172" t="str">
            <v>S</v>
          </cell>
          <cell r="BT172">
            <v>0</v>
          </cell>
          <cell r="BU172" t="str">
            <v>SS</v>
          </cell>
          <cell r="BV172" t="str">
            <v>SA</v>
          </cell>
          <cell r="BW172">
            <v>7</v>
          </cell>
          <cell r="BX172">
            <v>5</v>
          </cell>
          <cell r="BY172">
            <v>10</v>
          </cell>
          <cell r="BZ172">
            <v>1</v>
          </cell>
          <cell r="CA172">
            <v>5</v>
          </cell>
          <cell r="CB172">
            <v>0.90800000000000003</v>
          </cell>
          <cell r="CC172">
            <v>7.51</v>
          </cell>
          <cell r="CD172">
            <v>5</v>
          </cell>
          <cell r="CE172">
            <v>0</v>
          </cell>
          <cell r="CF172">
            <v>0</v>
          </cell>
          <cell r="CG172">
            <v>5</v>
          </cell>
          <cell r="CH172">
            <v>0</v>
          </cell>
          <cell r="CI172">
            <v>2.6</v>
          </cell>
          <cell r="CJ172">
            <v>9.4545454545454551E-3</v>
          </cell>
          <cell r="CK172">
            <v>9.4545454545454551E-3</v>
          </cell>
          <cell r="CL172">
            <v>0</v>
          </cell>
          <cell r="CM172">
            <v>3.665454545454546E-3</v>
          </cell>
          <cell r="CN172">
            <v>3.665454545454546E-3</v>
          </cell>
          <cell r="CO172">
            <v>0</v>
          </cell>
          <cell r="CP172">
            <v>0</v>
          </cell>
          <cell r="CQ172">
            <v>7.5136654545454542</v>
          </cell>
          <cell r="CR172">
            <v>0</v>
          </cell>
          <cell r="CS172">
            <v>1</v>
          </cell>
          <cell r="CT172">
            <v>0</v>
          </cell>
          <cell r="CU172">
            <v>0</v>
          </cell>
          <cell r="CV172">
            <v>1</v>
          </cell>
          <cell r="CW172">
            <v>23</v>
          </cell>
          <cell r="CX172">
            <v>46</v>
          </cell>
          <cell r="CY172">
            <v>1.5</v>
          </cell>
          <cell r="CZ172">
            <v>1.5</v>
          </cell>
          <cell r="DA172">
            <v>1.5</v>
          </cell>
          <cell r="DB172">
            <v>3074</v>
          </cell>
          <cell r="DC172">
            <v>1537</v>
          </cell>
          <cell r="DD172">
            <v>830</v>
          </cell>
          <cell r="DE172">
            <v>154</v>
          </cell>
          <cell r="DF172">
            <v>446</v>
          </cell>
          <cell r="DG172">
            <v>47</v>
          </cell>
          <cell r="DH172">
            <v>31</v>
          </cell>
          <cell r="DI172">
            <v>31</v>
          </cell>
        </row>
        <row r="173">
          <cell r="A173" t="str">
            <v>RS 159</v>
          </cell>
          <cell r="B173">
            <v>159</v>
          </cell>
          <cell r="C173" t="str">
            <v>C</v>
          </cell>
          <cell r="D173" t="str">
            <v>U</v>
          </cell>
          <cell r="E173" t="str">
            <v>Area 13 Road</v>
          </cell>
          <cell r="F173" t="str">
            <v>Urban</v>
          </cell>
          <cell r="G173">
            <v>7</v>
          </cell>
          <cell r="H173">
            <v>1.4</v>
          </cell>
          <cell r="I173" t="str">
            <v>R</v>
          </cell>
          <cell r="J173" t="str">
            <v>LILONGWE CITY</v>
          </cell>
          <cell r="K173" t="str">
            <v>C</v>
          </cell>
          <cell r="L173">
            <v>0</v>
          </cell>
          <cell r="W173">
            <v>75</v>
          </cell>
          <cell r="X173" t="str">
            <v>SA</v>
          </cell>
          <cell r="Y173">
            <v>150</v>
          </cell>
          <cell r="Z173" t="str">
            <v>GR</v>
          </cell>
          <cell r="AA173">
            <v>100</v>
          </cell>
          <cell r="AB173" t="str">
            <v>GR</v>
          </cell>
          <cell r="AC173">
            <v>5</v>
          </cell>
          <cell r="AD173" t="str">
            <v>CC</v>
          </cell>
          <cell r="AE173">
            <v>97</v>
          </cell>
          <cell r="AF173" t="str">
            <v>SS</v>
          </cell>
          <cell r="AG173" t="str">
            <v>SS</v>
          </cell>
          <cell r="AH173">
            <v>5</v>
          </cell>
          <cell r="AI173">
            <v>0</v>
          </cell>
          <cell r="AJ173">
            <v>0</v>
          </cell>
          <cell r="AK173">
            <v>0</v>
          </cell>
          <cell r="AL173">
            <v>0</v>
          </cell>
          <cell r="AM173">
            <v>3</v>
          </cell>
          <cell r="AN173">
            <v>0</v>
          </cell>
          <cell r="BO173" t="str">
            <v>RS 159</v>
          </cell>
          <cell r="BP173">
            <v>1.4</v>
          </cell>
          <cell r="BQ173">
            <v>5.5</v>
          </cell>
          <cell r="BR173" t="str">
            <v>R</v>
          </cell>
          <cell r="BS173" t="str">
            <v>S</v>
          </cell>
          <cell r="BT173">
            <v>0</v>
          </cell>
          <cell r="BU173" t="str">
            <v>SS</v>
          </cell>
          <cell r="BV173" t="str">
            <v>SA</v>
          </cell>
          <cell r="BW173">
            <v>3</v>
          </cell>
          <cell r="BX173">
            <v>5</v>
          </cell>
          <cell r="BY173">
            <v>10</v>
          </cell>
          <cell r="BZ173">
            <v>1</v>
          </cell>
          <cell r="CA173">
            <v>5</v>
          </cell>
          <cell r="CB173">
            <v>0.90800000000000003</v>
          </cell>
          <cell r="CC173">
            <v>6</v>
          </cell>
          <cell r="CD173">
            <v>0</v>
          </cell>
          <cell r="CE173">
            <v>0</v>
          </cell>
          <cell r="CF173">
            <v>0</v>
          </cell>
          <cell r="CG173">
            <v>0</v>
          </cell>
          <cell r="CH173">
            <v>0</v>
          </cell>
          <cell r="CI173">
            <v>0</v>
          </cell>
          <cell r="CJ173">
            <v>0</v>
          </cell>
          <cell r="CK173">
            <v>0</v>
          </cell>
          <cell r="CL173">
            <v>0</v>
          </cell>
          <cell r="CM173">
            <v>0</v>
          </cell>
          <cell r="CN173">
            <v>0</v>
          </cell>
          <cell r="CO173">
            <v>0</v>
          </cell>
          <cell r="CP173">
            <v>0</v>
          </cell>
          <cell r="CQ173">
            <v>6</v>
          </cell>
          <cell r="CR173">
            <v>0</v>
          </cell>
          <cell r="CS173">
            <v>1</v>
          </cell>
          <cell r="CT173">
            <v>0</v>
          </cell>
          <cell r="CU173">
            <v>0</v>
          </cell>
          <cell r="CV173">
            <v>1</v>
          </cell>
          <cell r="CW173">
            <v>23</v>
          </cell>
          <cell r="CX173">
            <v>46</v>
          </cell>
          <cell r="CY173">
            <v>2</v>
          </cell>
          <cell r="CZ173">
            <v>2</v>
          </cell>
          <cell r="DA173">
            <v>2</v>
          </cell>
          <cell r="DB173">
            <v>351</v>
          </cell>
          <cell r="DC173">
            <v>176</v>
          </cell>
          <cell r="DD173">
            <v>95</v>
          </cell>
          <cell r="DE173">
            <v>18</v>
          </cell>
          <cell r="DF173">
            <v>51</v>
          </cell>
          <cell r="DG173">
            <v>6</v>
          </cell>
          <cell r="DH173">
            <v>4</v>
          </cell>
          <cell r="DI173">
            <v>4</v>
          </cell>
        </row>
        <row r="174">
          <cell r="A174" t="str">
            <v>RS 162</v>
          </cell>
          <cell r="B174">
            <v>162</v>
          </cell>
          <cell r="C174" t="str">
            <v>C</v>
          </cell>
          <cell r="D174" t="str">
            <v>U</v>
          </cell>
          <cell r="E174" t="str">
            <v>Kaunda Road (M12 to junction D189)</v>
          </cell>
          <cell r="F174" t="str">
            <v>Urban</v>
          </cell>
          <cell r="G174">
            <v>8</v>
          </cell>
          <cell r="H174">
            <v>7</v>
          </cell>
          <cell r="I174" t="str">
            <v>R</v>
          </cell>
          <cell r="J174" t="str">
            <v>LILONGWE CITY</v>
          </cell>
          <cell r="K174" t="str">
            <v>C</v>
          </cell>
          <cell r="L174">
            <v>0</v>
          </cell>
          <cell r="W174">
            <v>75</v>
          </cell>
          <cell r="X174" t="str">
            <v>DS</v>
          </cell>
          <cell r="Y174">
            <v>150</v>
          </cell>
          <cell r="Z174" t="str">
            <v>GR</v>
          </cell>
          <cell r="AA174">
            <v>100</v>
          </cell>
          <cell r="AB174" t="str">
            <v>GR</v>
          </cell>
          <cell r="AC174">
            <v>5</v>
          </cell>
          <cell r="AD174">
            <v>0</v>
          </cell>
          <cell r="AE174">
            <v>0</v>
          </cell>
          <cell r="AF174">
            <v>0</v>
          </cell>
          <cell r="AG174">
            <v>0</v>
          </cell>
          <cell r="AH174">
            <v>0</v>
          </cell>
          <cell r="AI174">
            <v>0</v>
          </cell>
          <cell r="AJ174">
            <v>0</v>
          </cell>
          <cell r="AK174">
            <v>0</v>
          </cell>
          <cell r="AL174">
            <v>0</v>
          </cell>
          <cell r="AM174">
            <v>3</v>
          </cell>
          <cell r="AN174" t="str">
            <v>never resealed</v>
          </cell>
          <cell r="BO174" t="str">
            <v>RS 162</v>
          </cell>
          <cell r="BP174">
            <v>7</v>
          </cell>
          <cell r="BQ174">
            <v>6</v>
          </cell>
          <cell r="BR174" t="str">
            <v>R</v>
          </cell>
          <cell r="BS174" t="str">
            <v>S</v>
          </cell>
          <cell r="BT174">
            <v>0</v>
          </cell>
          <cell r="BU174" t="str">
            <v>DS</v>
          </cell>
          <cell r="BV174" t="str">
            <v/>
          </cell>
          <cell r="BW174">
            <v>3</v>
          </cell>
          <cell r="BX174">
            <v>15</v>
          </cell>
          <cell r="BY174" t="str">
            <v xml:space="preserve"> </v>
          </cell>
          <cell r="BZ174">
            <v>1</v>
          </cell>
          <cell r="CA174">
            <v>5</v>
          </cell>
          <cell r="CB174">
            <v>1.077</v>
          </cell>
          <cell r="CC174">
            <v>3.92</v>
          </cell>
          <cell r="CD174">
            <v>4</v>
          </cell>
          <cell r="CE174">
            <v>3.5</v>
          </cell>
          <cell r="CF174">
            <v>0</v>
          </cell>
          <cell r="CG174">
            <v>4</v>
          </cell>
          <cell r="CH174">
            <v>3.5</v>
          </cell>
          <cell r="CI174">
            <v>17.899999999999999</v>
          </cell>
          <cell r="CJ174">
            <v>5.9666666666666666E-2</v>
          </cell>
          <cell r="CK174">
            <v>5.9666666666666666E-2</v>
          </cell>
          <cell r="CL174">
            <v>0</v>
          </cell>
          <cell r="CM174">
            <v>2.3132307692307695E-2</v>
          </cell>
          <cell r="CN174">
            <v>2.3132307692307695E-2</v>
          </cell>
          <cell r="CO174">
            <v>0</v>
          </cell>
          <cell r="CP174">
            <v>0</v>
          </cell>
          <cell r="CQ174">
            <v>3.9431323076923075</v>
          </cell>
          <cell r="CR174">
            <v>0</v>
          </cell>
          <cell r="CS174">
            <v>1</v>
          </cell>
          <cell r="CT174">
            <v>0</v>
          </cell>
          <cell r="CU174">
            <v>0</v>
          </cell>
          <cell r="CV174">
            <v>23</v>
          </cell>
          <cell r="CW174">
            <v>23</v>
          </cell>
          <cell r="CX174" t="str">
            <v xml:space="preserve"> </v>
          </cell>
          <cell r="CY174">
            <v>2</v>
          </cell>
          <cell r="CZ174">
            <v>1.2</v>
          </cell>
          <cell r="DA174">
            <v>1.1000000000000001</v>
          </cell>
          <cell r="DB174">
            <v>850</v>
          </cell>
          <cell r="DC174">
            <v>425</v>
          </cell>
          <cell r="DD174">
            <v>230</v>
          </cell>
          <cell r="DE174">
            <v>43</v>
          </cell>
          <cell r="DF174">
            <v>124</v>
          </cell>
          <cell r="DG174">
            <v>13</v>
          </cell>
          <cell r="DH174">
            <v>9</v>
          </cell>
          <cell r="DI174">
            <v>9</v>
          </cell>
        </row>
        <row r="175">
          <cell r="A175" t="str">
            <v>RS 164</v>
          </cell>
          <cell r="B175">
            <v>164</v>
          </cell>
          <cell r="C175" t="str">
            <v>S</v>
          </cell>
          <cell r="D175" t="str">
            <v>U</v>
          </cell>
          <cell r="E175" t="str">
            <v>Kenyatta Drive</v>
          </cell>
          <cell r="F175" t="str">
            <v>Urban</v>
          </cell>
          <cell r="G175">
            <v>10</v>
          </cell>
          <cell r="H175">
            <v>4.0999999999999996</v>
          </cell>
          <cell r="I175" t="str">
            <v>R</v>
          </cell>
          <cell r="J175" t="str">
            <v>IN BLANTYRE CITY</v>
          </cell>
          <cell r="K175" t="str">
            <v>C</v>
          </cell>
          <cell r="L175">
            <v>0</v>
          </cell>
          <cell r="W175">
            <v>65</v>
          </cell>
          <cell r="X175" t="str">
            <v>AC</v>
          </cell>
          <cell r="Y175">
            <v>150</v>
          </cell>
          <cell r="Z175" t="str">
            <v>SB</v>
          </cell>
          <cell r="AA175">
            <v>100</v>
          </cell>
          <cell r="AB175" t="str">
            <v>GR</v>
          </cell>
          <cell r="AC175">
            <v>5</v>
          </cell>
          <cell r="AD175">
            <v>0</v>
          </cell>
          <cell r="AE175">
            <v>96</v>
          </cell>
          <cell r="AF175" t="str">
            <v>SR</v>
          </cell>
          <cell r="AG175" t="str">
            <v>ST</v>
          </cell>
          <cell r="AH175">
            <v>10</v>
          </cell>
          <cell r="AI175">
            <v>0</v>
          </cell>
          <cell r="AJ175">
            <v>0</v>
          </cell>
          <cell r="AK175">
            <v>0</v>
          </cell>
          <cell r="AL175">
            <v>0</v>
          </cell>
          <cell r="AM175">
            <v>5</v>
          </cell>
          <cell r="AN175">
            <v>0</v>
          </cell>
          <cell r="BO175" t="str">
            <v>RS 164</v>
          </cell>
          <cell r="BP175">
            <v>4.0999999999999996</v>
          </cell>
          <cell r="BQ175">
            <v>6</v>
          </cell>
          <cell r="BR175" t="str">
            <v>R</v>
          </cell>
          <cell r="BS175" t="str">
            <v>C</v>
          </cell>
          <cell r="BT175">
            <v>0</v>
          </cell>
          <cell r="BU175" t="str">
            <v>ST</v>
          </cell>
          <cell r="BV175" t="str">
            <v>AC</v>
          </cell>
          <cell r="BW175">
            <v>5</v>
          </cell>
          <cell r="BX175">
            <v>10</v>
          </cell>
          <cell r="BY175">
            <v>40</v>
          </cell>
          <cell r="BZ175">
            <v>1</v>
          </cell>
          <cell r="CA175">
            <v>5</v>
          </cell>
          <cell r="CB175">
            <v>1.7290000000000001</v>
          </cell>
          <cell r="CC175">
            <v>6.9663737327188944</v>
          </cell>
          <cell r="CD175">
            <v>90</v>
          </cell>
          <cell r="CE175">
            <v>55</v>
          </cell>
          <cell r="CF175">
            <v>40</v>
          </cell>
          <cell r="CG175">
            <v>50</v>
          </cell>
          <cell r="CH175">
            <v>15</v>
          </cell>
          <cell r="CI175">
            <v>6.5</v>
          </cell>
          <cell r="CJ175">
            <v>2.1666666666666667E-2</v>
          </cell>
          <cell r="CK175">
            <v>10</v>
          </cell>
          <cell r="CL175">
            <v>40</v>
          </cell>
          <cell r="CM175">
            <v>0.37279871794871788</v>
          </cell>
          <cell r="CN175">
            <v>0.37279871794871788</v>
          </cell>
          <cell r="CO175">
            <v>0</v>
          </cell>
          <cell r="CP175">
            <v>0</v>
          </cell>
          <cell r="CQ175">
            <v>7.3391724506676121</v>
          </cell>
          <cell r="CR175">
            <v>50</v>
          </cell>
          <cell r="CS175">
            <v>1</v>
          </cell>
          <cell r="CT175">
            <v>0</v>
          </cell>
          <cell r="CU175">
            <v>0</v>
          </cell>
          <cell r="CV175">
            <v>2</v>
          </cell>
          <cell r="CW175">
            <v>33</v>
          </cell>
          <cell r="CX175">
            <v>66</v>
          </cell>
          <cell r="CY175">
            <v>2</v>
          </cell>
          <cell r="CZ175">
            <v>3</v>
          </cell>
          <cell r="DA175">
            <v>1.5</v>
          </cell>
          <cell r="DB175">
            <v>1167</v>
          </cell>
          <cell r="DC175">
            <v>584</v>
          </cell>
          <cell r="DD175">
            <v>316</v>
          </cell>
          <cell r="DE175">
            <v>59</v>
          </cell>
          <cell r="DF175">
            <v>170</v>
          </cell>
          <cell r="DG175">
            <v>18</v>
          </cell>
          <cell r="DH175">
            <v>12</v>
          </cell>
          <cell r="DI175">
            <v>12</v>
          </cell>
        </row>
        <row r="176">
          <cell r="A176" t="str">
            <v>RS 165</v>
          </cell>
          <cell r="B176">
            <v>165</v>
          </cell>
          <cell r="C176" t="str">
            <v>S</v>
          </cell>
          <cell r="D176" t="str">
            <v>U</v>
          </cell>
          <cell r="E176" t="str">
            <v>Kwacha Road</v>
          </cell>
          <cell r="F176" t="str">
            <v>Urban</v>
          </cell>
          <cell r="G176">
            <v>11</v>
          </cell>
          <cell r="H176">
            <v>1.4</v>
          </cell>
          <cell r="I176" t="str">
            <v>R</v>
          </cell>
          <cell r="J176" t="str">
            <v>IN BLANTYRE CITY</v>
          </cell>
          <cell r="K176" t="str">
            <v>C</v>
          </cell>
          <cell r="L176" t="str">
            <v>Name changed from Kwacha Rd - Marhattma</v>
          </cell>
          <cell r="W176">
            <v>71</v>
          </cell>
          <cell r="X176" t="str">
            <v>AC</v>
          </cell>
          <cell r="Y176">
            <v>150</v>
          </cell>
          <cell r="Z176" t="str">
            <v>SB</v>
          </cell>
          <cell r="AA176">
            <v>100</v>
          </cell>
          <cell r="AB176" t="str">
            <v>GR</v>
          </cell>
          <cell r="AC176">
            <v>5</v>
          </cell>
          <cell r="AD176">
            <v>0</v>
          </cell>
          <cell r="AE176">
            <v>0</v>
          </cell>
          <cell r="AF176">
            <v>0</v>
          </cell>
          <cell r="AG176">
            <v>0</v>
          </cell>
          <cell r="AH176">
            <v>0</v>
          </cell>
          <cell r="AI176">
            <v>0</v>
          </cell>
          <cell r="AJ176">
            <v>0</v>
          </cell>
          <cell r="AK176">
            <v>0</v>
          </cell>
          <cell r="AL176">
            <v>0</v>
          </cell>
          <cell r="AM176">
            <v>2</v>
          </cell>
          <cell r="AN176" t="str">
            <v>never resealed</v>
          </cell>
          <cell r="BO176" t="str">
            <v>RS 165</v>
          </cell>
          <cell r="BP176">
            <v>1.4</v>
          </cell>
          <cell r="BQ176">
            <v>6</v>
          </cell>
          <cell r="BR176" t="str">
            <v>R</v>
          </cell>
          <cell r="BS176" t="str">
            <v>C</v>
          </cell>
          <cell r="BT176">
            <v>0</v>
          </cell>
          <cell r="BU176" t="str">
            <v>AC</v>
          </cell>
          <cell r="BV176" t="str">
            <v/>
          </cell>
          <cell r="BW176">
            <v>2</v>
          </cell>
          <cell r="BX176">
            <v>40</v>
          </cell>
          <cell r="BY176" t="str">
            <v xml:space="preserve"> </v>
          </cell>
          <cell r="BZ176">
            <v>1</v>
          </cell>
          <cell r="CA176">
            <v>5</v>
          </cell>
          <cell r="CB176">
            <v>1.552</v>
          </cell>
          <cell r="CC176">
            <v>8.1996372434017601</v>
          </cell>
          <cell r="CD176">
            <v>90</v>
          </cell>
          <cell r="CE176">
            <v>72</v>
          </cell>
          <cell r="CF176">
            <v>57</v>
          </cell>
          <cell r="CG176">
            <v>33</v>
          </cell>
          <cell r="CH176">
            <v>15</v>
          </cell>
          <cell r="CI176">
            <v>184</v>
          </cell>
          <cell r="CJ176">
            <v>0.6133333333333334</v>
          </cell>
          <cell r="CK176">
            <v>10</v>
          </cell>
          <cell r="CL176">
            <v>57</v>
          </cell>
          <cell r="CM176">
            <v>0.708728205128205</v>
          </cell>
          <cell r="CN176">
            <v>0.708728205128205</v>
          </cell>
          <cell r="CO176">
            <v>0</v>
          </cell>
          <cell r="CP176">
            <v>0</v>
          </cell>
          <cell r="CQ176">
            <v>8.908365448529965</v>
          </cell>
          <cell r="CR176">
            <v>70</v>
          </cell>
          <cell r="CS176">
            <v>1</v>
          </cell>
          <cell r="CT176">
            <v>0</v>
          </cell>
          <cell r="CU176">
            <v>0</v>
          </cell>
          <cell r="CV176">
            <v>27</v>
          </cell>
          <cell r="CW176">
            <v>27</v>
          </cell>
          <cell r="CX176" t="str">
            <v xml:space="preserve"> </v>
          </cell>
          <cell r="CY176">
            <v>3</v>
          </cell>
          <cell r="CZ176">
            <v>2</v>
          </cell>
          <cell r="DA176">
            <v>2</v>
          </cell>
          <cell r="DB176">
            <v>1331</v>
          </cell>
          <cell r="DC176">
            <v>666</v>
          </cell>
          <cell r="DD176">
            <v>360</v>
          </cell>
          <cell r="DE176">
            <v>67</v>
          </cell>
          <cell r="DF176">
            <v>193</v>
          </cell>
          <cell r="DG176">
            <v>20</v>
          </cell>
          <cell r="DH176">
            <v>14</v>
          </cell>
          <cell r="DI176">
            <v>14</v>
          </cell>
        </row>
        <row r="177">
          <cell r="A177" t="str">
            <v>RS 166</v>
          </cell>
          <cell r="B177">
            <v>166</v>
          </cell>
          <cell r="C177" t="str">
            <v>S</v>
          </cell>
          <cell r="D177" t="str">
            <v>U</v>
          </cell>
          <cell r="E177" t="str">
            <v>Zingwagwa Rd (Chikwawa Rd - Kapeni Rd)</v>
          </cell>
          <cell r="F177" t="str">
            <v>Urban</v>
          </cell>
          <cell r="G177">
            <v>12</v>
          </cell>
          <cell r="H177">
            <v>7.7</v>
          </cell>
          <cell r="I177" t="str">
            <v>R</v>
          </cell>
          <cell r="J177" t="str">
            <v>IN BLANTYRE CITY</v>
          </cell>
          <cell r="K177" t="str">
            <v>C</v>
          </cell>
          <cell r="L177" t="str">
            <v>Name modified by City Council</v>
          </cell>
          <cell r="W177">
            <v>78</v>
          </cell>
          <cell r="X177" t="str">
            <v>DS</v>
          </cell>
          <cell r="Y177">
            <v>150</v>
          </cell>
          <cell r="Z177" t="str">
            <v>GR</v>
          </cell>
          <cell r="AA177">
            <v>100</v>
          </cell>
          <cell r="AB177" t="str">
            <v>GR</v>
          </cell>
          <cell r="AC177">
            <v>5</v>
          </cell>
          <cell r="AD177" t="str">
            <v>JW</v>
          </cell>
          <cell r="AE177">
            <v>0</v>
          </cell>
          <cell r="AF177">
            <v>0</v>
          </cell>
          <cell r="AG177">
            <v>0</v>
          </cell>
          <cell r="AH177">
            <v>0</v>
          </cell>
          <cell r="AI177">
            <v>0</v>
          </cell>
          <cell r="AJ177">
            <v>0</v>
          </cell>
          <cell r="AK177">
            <v>0</v>
          </cell>
          <cell r="AL177">
            <v>0</v>
          </cell>
          <cell r="AM177">
            <v>2</v>
          </cell>
          <cell r="AN177" t="str">
            <v>never resealed</v>
          </cell>
          <cell r="BO177" t="str">
            <v>RS 166</v>
          </cell>
          <cell r="BP177">
            <v>1</v>
          </cell>
          <cell r="BQ177">
            <v>6</v>
          </cell>
          <cell r="BR177" t="str">
            <v>R</v>
          </cell>
          <cell r="BS177" t="str">
            <v>C</v>
          </cell>
          <cell r="BT177">
            <v>0</v>
          </cell>
          <cell r="BU177" t="str">
            <v>DS</v>
          </cell>
          <cell r="BV177" t="str">
            <v/>
          </cell>
          <cell r="BW177">
            <v>2</v>
          </cell>
          <cell r="BX177">
            <v>15</v>
          </cell>
          <cell r="BY177" t="str">
            <v xml:space="preserve"> </v>
          </cell>
          <cell r="BZ177">
            <v>1</v>
          </cell>
          <cell r="CA177">
            <v>5</v>
          </cell>
          <cell r="CB177">
            <v>1.077</v>
          </cell>
          <cell r="CC177">
            <v>6.5</v>
          </cell>
          <cell r="CD177">
            <v>90</v>
          </cell>
          <cell r="CE177">
            <v>65</v>
          </cell>
          <cell r="CF177">
            <v>50</v>
          </cell>
          <cell r="CG177">
            <v>40</v>
          </cell>
          <cell r="CH177">
            <v>15</v>
          </cell>
          <cell r="CI177">
            <v>57</v>
          </cell>
          <cell r="CJ177">
            <v>0.19</v>
          </cell>
          <cell r="CK177">
            <v>10</v>
          </cell>
          <cell r="CL177">
            <v>50</v>
          </cell>
          <cell r="CM177">
            <v>0.50253076923076923</v>
          </cell>
          <cell r="CN177">
            <v>0.50253076923076923</v>
          </cell>
          <cell r="CO177">
            <v>0</v>
          </cell>
          <cell r="CP177">
            <v>0</v>
          </cell>
          <cell r="CQ177">
            <v>7.002530769230769</v>
          </cell>
          <cell r="CR177">
            <v>4</v>
          </cell>
          <cell r="CS177">
            <v>1</v>
          </cell>
          <cell r="CT177">
            <v>0</v>
          </cell>
          <cell r="CU177">
            <v>0</v>
          </cell>
          <cell r="CV177">
            <v>20</v>
          </cell>
          <cell r="CW177">
            <v>20</v>
          </cell>
          <cell r="CX177" t="str">
            <v xml:space="preserve"> </v>
          </cell>
          <cell r="CY177">
            <v>1.5</v>
          </cell>
          <cell r="CZ177">
            <v>1.5</v>
          </cell>
          <cell r="DA177">
            <v>1.5</v>
          </cell>
          <cell r="DB177">
            <v>2500</v>
          </cell>
          <cell r="DC177">
            <v>1250</v>
          </cell>
          <cell r="DD177">
            <v>675</v>
          </cell>
          <cell r="DE177">
            <v>125</v>
          </cell>
          <cell r="DF177">
            <v>363</v>
          </cell>
          <cell r="DG177">
            <v>38</v>
          </cell>
          <cell r="DH177">
            <v>25</v>
          </cell>
          <cell r="DI177">
            <v>25</v>
          </cell>
        </row>
        <row r="178">
          <cell r="A178" t="str">
            <v>RS 167</v>
          </cell>
          <cell r="B178">
            <v>167</v>
          </cell>
          <cell r="C178" t="str">
            <v>S</v>
          </cell>
          <cell r="D178" t="str">
            <v>U</v>
          </cell>
          <cell r="E178" t="str">
            <v>Chilomoni Road (Ring Road)</v>
          </cell>
          <cell r="F178" t="str">
            <v>Urban</v>
          </cell>
          <cell r="G178">
            <v>13</v>
          </cell>
          <cell r="H178">
            <v>6.3</v>
          </cell>
          <cell r="I178" t="str">
            <v>R</v>
          </cell>
          <cell r="J178" t="str">
            <v>IN BLANTYRE CITY</v>
          </cell>
          <cell r="K178" t="str">
            <v>C</v>
          </cell>
          <cell r="L178" t="str">
            <v>Name modified</v>
          </cell>
          <cell r="W178">
            <v>65</v>
          </cell>
          <cell r="X178" t="str">
            <v>AC</v>
          </cell>
          <cell r="Y178">
            <v>150</v>
          </cell>
          <cell r="Z178" t="str">
            <v>SB</v>
          </cell>
          <cell r="AA178">
            <v>100</v>
          </cell>
          <cell r="AB178" t="str">
            <v>GR</v>
          </cell>
          <cell r="AC178">
            <v>5</v>
          </cell>
          <cell r="AD178">
            <v>0</v>
          </cell>
          <cell r="AE178">
            <v>0</v>
          </cell>
          <cell r="AF178">
            <v>0</v>
          </cell>
          <cell r="AG178">
            <v>0</v>
          </cell>
          <cell r="AH178">
            <v>0</v>
          </cell>
          <cell r="AI178">
            <v>0</v>
          </cell>
          <cell r="AJ178">
            <v>0</v>
          </cell>
          <cell r="AK178">
            <v>0</v>
          </cell>
          <cell r="AL178">
            <v>0</v>
          </cell>
          <cell r="AM178">
            <v>2</v>
          </cell>
          <cell r="AN178" t="str">
            <v>never resealed</v>
          </cell>
          <cell r="BO178" t="str">
            <v>RS 167</v>
          </cell>
          <cell r="BP178">
            <v>6.3</v>
          </cell>
          <cell r="BQ178">
            <v>4</v>
          </cell>
          <cell r="BR178" t="str">
            <v>R</v>
          </cell>
          <cell r="BS178" t="str">
            <v>C</v>
          </cell>
          <cell r="BT178">
            <v>0</v>
          </cell>
          <cell r="BU178" t="str">
            <v>AC</v>
          </cell>
          <cell r="BV178" t="str">
            <v/>
          </cell>
          <cell r="BW178">
            <v>2</v>
          </cell>
          <cell r="BX178">
            <v>40</v>
          </cell>
          <cell r="BY178" t="str">
            <v xml:space="preserve"> </v>
          </cell>
          <cell r="BZ178">
            <v>1</v>
          </cell>
          <cell r="CA178">
            <v>5</v>
          </cell>
          <cell r="CB178">
            <v>1.552</v>
          </cell>
          <cell r="CC178">
            <v>8.0321199288700313</v>
          </cell>
          <cell r="CD178">
            <v>90</v>
          </cell>
          <cell r="CE178">
            <v>75</v>
          </cell>
          <cell r="CF178">
            <v>60</v>
          </cell>
          <cell r="CG178">
            <v>30</v>
          </cell>
          <cell r="CH178">
            <v>15</v>
          </cell>
          <cell r="CI178">
            <v>90</v>
          </cell>
          <cell r="CJ178">
            <v>0.44999999999999996</v>
          </cell>
          <cell r="CK178">
            <v>10</v>
          </cell>
          <cell r="CL178">
            <v>60</v>
          </cell>
          <cell r="CM178">
            <v>0.6668846153846153</v>
          </cell>
          <cell r="CN178">
            <v>0.6668846153846153</v>
          </cell>
          <cell r="CO178">
            <v>0</v>
          </cell>
          <cell r="CP178">
            <v>0</v>
          </cell>
          <cell r="CQ178">
            <v>8.6990045442546471</v>
          </cell>
          <cell r="CR178">
            <v>35</v>
          </cell>
          <cell r="CS178">
            <v>1</v>
          </cell>
          <cell r="CT178">
            <v>0</v>
          </cell>
          <cell r="CU178">
            <v>0</v>
          </cell>
          <cell r="CV178">
            <v>33</v>
          </cell>
          <cell r="CW178">
            <v>33</v>
          </cell>
          <cell r="CX178" t="str">
            <v xml:space="preserve"> </v>
          </cell>
          <cell r="CY178">
            <v>3</v>
          </cell>
          <cell r="CZ178">
            <v>2.5</v>
          </cell>
          <cell r="DA178">
            <v>2.5</v>
          </cell>
          <cell r="DB178">
            <v>7463</v>
          </cell>
          <cell r="DC178">
            <v>3732</v>
          </cell>
          <cell r="DD178">
            <v>2016</v>
          </cell>
          <cell r="DE178">
            <v>374</v>
          </cell>
          <cell r="DF178">
            <v>1083</v>
          </cell>
          <cell r="DG178">
            <v>112</v>
          </cell>
          <cell r="DH178">
            <v>75</v>
          </cell>
          <cell r="DI178">
            <v>75</v>
          </cell>
        </row>
        <row r="179">
          <cell r="A179" t="str">
            <v>RS 168</v>
          </cell>
          <cell r="B179">
            <v>168</v>
          </cell>
          <cell r="C179" t="str">
            <v>S</v>
          </cell>
          <cell r="D179" t="str">
            <v>U</v>
          </cell>
          <cell r="E179" t="str">
            <v>Makata Road</v>
          </cell>
          <cell r="F179" t="str">
            <v>Urban</v>
          </cell>
          <cell r="G179">
            <v>14</v>
          </cell>
          <cell r="H179">
            <v>2.7</v>
          </cell>
          <cell r="I179" t="str">
            <v>R</v>
          </cell>
          <cell r="J179" t="str">
            <v>IN BLANTYRE CITY</v>
          </cell>
          <cell r="K179" t="str">
            <v>C</v>
          </cell>
          <cell r="L179">
            <v>0</v>
          </cell>
          <cell r="W179">
            <v>65</v>
          </cell>
          <cell r="X179" t="str">
            <v>AC</v>
          </cell>
          <cell r="Y179">
            <v>150</v>
          </cell>
          <cell r="Z179" t="str">
            <v>SB</v>
          </cell>
          <cell r="AA179">
            <v>100</v>
          </cell>
          <cell r="AB179" t="str">
            <v>GR</v>
          </cell>
          <cell r="AC179">
            <v>5</v>
          </cell>
          <cell r="AD179">
            <v>0</v>
          </cell>
          <cell r="AE179">
            <v>98</v>
          </cell>
          <cell r="AF179" t="str">
            <v>RC</v>
          </cell>
          <cell r="AG179" t="str">
            <v>AC</v>
          </cell>
          <cell r="AH179">
            <v>40</v>
          </cell>
          <cell r="AI179">
            <v>0</v>
          </cell>
          <cell r="AJ179">
            <v>0</v>
          </cell>
          <cell r="AK179">
            <v>0</v>
          </cell>
          <cell r="AL179">
            <v>0</v>
          </cell>
          <cell r="AM179">
            <v>2</v>
          </cell>
          <cell r="AN179" t="str">
            <v>reconstruction in progress</v>
          </cell>
          <cell r="BO179" t="str">
            <v>RS 168</v>
          </cell>
          <cell r="BP179">
            <v>2.7</v>
          </cell>
          <cell r="BQ179">
            <v>5.5</v>
          </cell>
          <cell r="BR179" t="str">
            <v>R</v>
          </cell>
          <cell r="BS179" t="str">
            <v>C</v>
          </cell>
          <cell r="BT179">
            <v>0</v>
          </cell>
          <cell r="BU179" t="str">
            <v>AC</v>
          </cell>
          <cell r="BV179" t="str">
            <v/>
          </cell>
          <cell r="BW179">
            <v>2</v>
          </cell>
          <cell r="BX179">
            <v>40</v>
          </cell>
          <cell r="BY179" t="str">
            <v xml:space="preserve"> </v>
          </cell>
          <cell r="BZ179">
            <v>1</v>
          </cell>
          <cell r="CA179">
            <v>5</v>
          </cell>
          <cell r="CB179">
            <v>1.7290000000000001</v>
          </cell>
          <cell r="CC179">
            <v>2.5027728175050754</v>
          </cell>
          <cell r="CD179" t="str">
            <v>being overlaid 1998</v>
          </cell>
          <cell r="CE179">
            <v>0</v>
          </cell>
          <cell r="CF179">
            <v>0</v>
          </cell>
          <cell r="CG179">
            <v>0</v>
          </cell>
          <cell r="CH179">
            <v>0</v>
          </cell>
          <cell r="CI179">
            <v>0</v>
          </cell>
          <cell r="CJ179">
            <v>0</v>
          </cell>
          <cell r="CK179">
            <v>0</v>
          </cell>
          <cell r="CL179">
            <v>0</v>
          </cell>
          <cell r="CM179">
            <v>0</v>
          </cell>
          <cell r="CN179">
            <v>0</v>
          </cell>
          <cell r="CO179">
            <v>0</v>
          </cell>
          <cell r="CP179">
            <v>0</v>
          </cell>
          <cell r="CQ179">
            <v>0</v>
          </cell>
          <cell r="CR179">
            <v>0</v>
          </cell>
          <cell r="CS179">
            <v>0</v>
          </cell>
          <cell r="CT179">
            <v>0</v>
          </cell>
          <cell r="CU179">
            <v>0</v>
          </cell>
          <cell r="CV179">
            <v>0</v>
          </cell>
          <cell r="CW179">
            <v>0</v>
          </cell>
          <cell r="CX179" t="str">
            <v xml:space="preserve"> </v>
          </cell>
          <cell r="CY179">
            <v>1</v>
          </cell>
          <cell r="CZ179">
            <v>1</v>
          </cell>
          <cell r="DA179">
            <v>1</v>
          </cell>
          <cell r="DB179">
            <v>10550</v>
          </cell>
          <cell r="DC179">
            <v>5275</v>
          </cell>
          <cell r="DD179">
            <v>2849</v>
          </cell>
          <cell r="DE179">
            <v>528</v>
          </cell>
          <cell r="DF179">
            <v>1530</v>
          </cell>
          <cell r="DG179">
            <v>159</v>
          </cell>
          <cell r="DH179">
            <v>106</v>
          </cell>
          <cell r="DI179">
            <v>106</v>
          </cell>
        </row>
        <row r="180">
          <cell r="A180" t="str">
            <v>RS 169</v>
          </cell>
          <cell r="B180">
            <v>169</v>
          </cell>
          <cell r="C180" t="str">
            <v>S</v>
          </cell>
          <cell r="D180" t="str">
            <v>U</v>
          </cell>
          <cell r="E180" t="str">
            <v>Ndirande Ring Road</v>
          </cell>
          <cell r="F180" t="str">
            <v>Urban</v>
          </cell>
          <cell r="G180">
            <v>15</v>
          </cell>
          <cell r="H180">
            <v>3.3</v>
          </cell>
          <cell r="I180" t="str">
            <v>R</v>
          </cell>
          <cell r="J180" t="str">
            <v>IN BLANTYRE CITY</v>
          </cell>
          <cell r="K180" t="str">
            <v>C</v>
          </cell>
          <cell r="L180" t="str">
            <v>name changed from HHI - David Whitehead Via Ndirande Market</v>
          </cell>
          <cell r="W180">
            <v>77</v>
          </cell>
          <cell r="X180" t="str">
            <v>AC</v>
          </cell>
          <cell r="Y180">
            <v>150</v>
          </cell>
          <cell r="Z180" t="str">
            <v>SB</v>
          </cell>
          <cell r="AA180">
            <v>100</v>
          </cell>
          <cell r="AB180" t="str">
            <v>GR</v>
          </cell>
          <cell r="AC180">
            <v>5</v>
          </cell>
          <cell r="AD180">
            <v>0</v>
          </cell>
          <cell r="AE180">
            <v>0</v>
          </cell>
          <cell r="AF180">
            <v>0</v>
          </cell>
          <cell r="AG180">
            <v>0</v>
          </cell>
          <cell r="AH180">
            <v>0</v>
          </cell>
          <cell r="AI180">
            <v>0</v>
          </cell>
          <cell r="AJ180">
            <v>0</v>
          </cell>
          <cell r="AK180">
            <v>0</v>
          </cell>
          <cell r="AL180">
            <v>0</v>
          </cell>
          <cell r="AM180">
            <v>2</v>
          </cell>
          <cell r="AN180" t="str">
            <v>never resealed</v>
          </cell>
          <cell r="BO180" t="str">
            <v>RS 169</v>
          </cell>
          <cell r="BP180">
            <v>3.3</v>
          </cell>
          <cell r="BQ180">
            <v>6</v>
          </cell>
          <cell r="BR180" t="str">
            <v>R</v>
          </cell>
          <cell r="BS180" t="str">
            <v>C</v>
          </cell>
          <cell r="BT180">
            <v>0</v>
          </cell>
          <cell r="BU180" t="str">
            <v>AC</v>
          </cell>
          <cell r="BV180" t="str">
            <v/>
          </cell>
          <cell r="BW180">
            <v>2</v>
          </cell>
          <cell r="BX180">
            <v>40</v>
          </cell>
          <cell r="BY180" t="str">
            <v xml:space="preserve"> </v>
          </cell>
          <cell r="BZ180">
            <v>1</v>
          </cell>
          <cell r="CA180">
            <v>5</v>
          </cell>
          <cell r="CB180">
            <v>1.552</v>
          </cell>
          <cell r="CC180">
            <v>7.5591680351906154</v>
          </cell>
          <cell r="CD180">
            <v>90</v>
          </cell>
          <cell r="CE180">
            <v>70</v>
          </cell>
          <cell r="CF180">
            <v>55</v>
          </cell>
          <cell r="CG180">
            <v>35</v>
          </cell>
          <cell r="CH180">
            <v>15</v>
          </cell>
          <cell r="CI180">
            <v>84.3</v>
          </cell>
          <cell r="CJ180">
            <v>0.28100000000000003</v>
          </cell>
          <cell r="CK180">
            <v>10</v>
          </cell>
          <cell r="CL180">
            <v>55</v>
          </cell>
          <cell r="CM180">
            <v>0.56997769230769224</v>
          </cell>
          <cell r="CN180">
            <v>0.56997769230769224</v>
          </cell>
          <cell r="CO180">
            <v>0</v>
          </cell>
          <cell r="CP180">
            <v>0</v>
          </cell>
          <cell r="CQ180">
            <v>8.1291457274983081</v>
          </cell>
          <cell r="CR180">
            <v>64</v>
          </cell>
          <cell r="CS180">
            <v>1</v>
          </cell>
          <cell r="CT180">
            <v>0</v>
          </cell>
          <cell r="CU180">
            <v>0</v>
          </cell>
          <cell r="CV180">
            <v>21</v>
          </cell>
          <cell r="CW180">
            <v>21</v>
          </cell>
          <cell r="CX180" t="str">
            <v xml:space="preserve"> </v>
          </cell>
          <cell r="CY180">
            <v>2</v>
          </cell>
          <cell r="CZ180">
            <v>1.3</v>
          </cell>
          <cell r="DA180">
            <v>1.5</v>
          </cell>
          <cell r="DB180">
            <v>2203</v>
          </cell>
          <cell r="DC180">
            <v>1102</v>
          </cell>
          <cell r="DD180">
            <v>595</v>
          </cell>
          <cell r="DE180">
            <v>111</v>
          </cell>
          <cell r="DF180">
            <v>320</v>
          </cell>
          <cell r="DG180">
            <v>34</v>
          </cell>
          <cell r="DH180">
            <v>23</v>
          </cell>
          <cell r="DI180">
            <v>23</v>
          </cell>
        </row>
        <row r="181">
          <cell r="A181" t="str">
            <v>RS 174</v>
          </cell>
          <cell r="B181">
            <v>174</v>
          </cell>
          <cell r="C181" t="str">
            <v>S</v>
          </cell>
          <cell r="D181" t="str">
            <v>U</v>
          </cell>
          <cell r="E181" t="str">
            <v>Chipembere Highway (M2, Blantyre - Limbe)</v>
          </cell>
          <cell r="F181" t="str">
            <v>Urban</v>
          </cell>
          <cell r="G181">
            <v>16</v>
          </cell>
          <cell r="H181">
            <v>9</v>
          </cell>
          <cell r="I181" t="str">
            <v>R</v>
          </cell>
          <cell r="J181" t="str">
            <v>IN BLANTYRE CITY</v>
          </cell>
          <cell r="K181" t="str">
            <v>C</v>
          </cell>
          <cell r="L181">
            <v>0</v>
          </cell>
          <cell r="W181">
            <v>56</v>
          </cell>
          <cell r="X181" t="str">
            <v>AC</v>
          </cell>
          <cell r="Y181">
            <v>150</v>
          </cell>
          <cell r="Z181" t="str">
            <v>SB</v>
          </cell>
          <cell r="AA181">
            <v>100</v>
          </cell>
          <cell r="AB181" t="str">
            <v>GR</v>
          </cell>
          <cell r="AC181">
            <v>5</v>
          </cell>
          <cell r="AD181">
            <v>0</v>
          </cell>
          <cell r="AE181">
            <v>98</v>
          </cell>
          <cell r="AF181" t="str">
            <v>AO</v>
          </cell>
          <cell r="AG181" t="str">
            <v>AC</v>
          </cell>
          <cell r="AH181">
            <v>25</v>
          </cell>
          <cell r="AI181">
            <v>0</v>
          </cell>
          <cell r="AJ181">
            <v>0</v>
          </cell>
          <cell r="AK181">
            <v>0</v>
          </cell>
          <cell r="AL181">
            <v>0</v>
          </cell>
          <cell r="AM181">
            <v>6</v>
          </cell>
          <cell r="AN181">
            <v>0</v>
          </cell>
          <cell r="BO181" t="str">
            <v>RS 174</v>
          </cell>
          <cell r="BP181">
            <v>9</v>
          </cell>
          <cell r="BQ181">
            <v>12</v>
          </cell>
          <cell r="BR181" t="str">
            <v>R</v>
          </cell>
          <cell r="BS181" t="str">
            <v>C</v>
          </cell>
          <cell r="BT181">
            <v>0</v>
          </cell>
          <cell r="BU181" t="str">
            <v>AC</v>
          </cell>
          <cell r="BV181" t="str">
            <v>AC</v>
          </cell>
          <cell r="BW181">
            <v>6</v>
          </cell>
          <cell r="BX181">
            <v>40</v>
          </cell>
          <cell r="BY181">
            <v>40</v>
          </cell>
          <cell r="BZ181">
            <v>1</v>
          </cell>
          <cell r="CA181">
            <v>5</v>
          </cell>
          <cell r="CB181">
            <v>2.1040000000000001</v>
          </cell>
          <cell r="CC181">
            <v>5.14</v>
          </cell>
          <cell r="CD181" t="str">
            <v>being overlaid 1998</v>
          </cell>
          <cell r="CE181">
            <v>0</v>
          </cell>
          <cell r="CF181">
            <v>0</v>
          </cell>
          <cell r="CG181">
            <v>0</v>
          </cell>
          <cell r="CH181">
            <v>0</v>
          </cell>
          <cell r="CI181">
            <v>0</v>
          </cell>
          <cell r="CJ181">
            <v>0</v>
          </cell>
          <cell r="CK181">
            <v>0</v>
          </cell>
          <cell r="CL181">
            <v>0</v>
          </cell>
          <cell r="CM181">
            <v>0</v>
          </cell>
          <cell r="CN181">
            <v>0</v>
          </cell>
          <cell r="CO181">
            <v>0</v>
          </cell>
          <cell r="CP181">
            <v>0</v>
          </cell>
          <cell r="CQ181">
            <v>0</v>
          </cell>
          <cell r="CR181">
            <v>0</v>
          </cell>
          <cell r="CS181">
            <v>0</v>
          </cell>
          <cell r="CT181">
            <v>0</v>
          </cell>
          <cell r="CU181">
            <v>0</v>
          </cell>
          <cell r="CV181">
            <v>0</v>
          </cell>
          <cell r="CW181">
            <v>42</v>
          </cell>
          <cell r="CX181">
            <v>84</v>
          </cell>
          <cell r="CY181">
            <v>1.1000000000000001</v>
          </cell>
          <cell r="CZ181">
            <v>1.1000000000000001</v>
          </cell>
          <cell r="DA181">
            <v>1.1000000000000001</v>
          </cell>
          <cell r="DB181">
            <v>14065</v>
          </cell>
          <cell r="DC181">
            <v>7033</v>
          </cell>
          <cell r="DD181">
            <v>3798</v>
          </cell>
          <cell r="DE181">
            <v>704</v>
          </cell>
          <cell r="DF181">
            <v>2040</v>
          </cell>
          <cell r="DG181">
            <v>211</v>
          </cell>
          <cell r="DH181">
            <v>141</v>
          </cell>
          <cell r="DI181">
            <v>141</v>
          </cell>
        </row>
        <row r="182">
          <cell r="A182" t="str">
            <v>RS 846</v>
          </cell>
          <cell r="B182" t="str">
            <v>n.a.</v>
          </cell>
          <cell r="C182" t="str">
            <v>S</v>
          </cell>
          <cell r="D182" t="str">
            <v>U</v>
          </cell>
          <cell r="E182" t="str">
            <v>Clock Tower - junction M1 (via road S137)</v>
          </cell>
          <cell r="F182" t="str">
            <v>Urban</v>
          </cell>
          <cell r="G182">
            <v>17</v>
          </cell>
          <cell r="H182">
            <v>10.4</v>
          </cell>
          <cell r="I182" t="str">
            <v>R</v>
          </cell>
          <cell r="J182" t="str">
            <v>BLANTYRE CITY</v>
          </cell>
          <cell r="K182">
            <v>9</v>
          </cell>
          <cell r="L182" t="str">
            <v>New section part original RS 175</v>
          </cell>
          <cell r="W182">
            <v>56</v>
          </cell>
          <cell r="X182" t="str">
            <v>AC</v>
          </cell>
          <cell r="Y182">
            <v>150</v>
          </cell>
          <cell r="Z182" t="str">
            <v>SB</v>
          </cell>
          <cell r="AA182">
            <v>100</v>
          </cell>
          <cell r="AB182" t="str">
            <v>GR</v>
          </cell>
          <cell r="AC182">
            <v>5</v>
          </cell>
          <cell r="AD182">
            <v>0</v>
          </cell>
          <cell r="AE182">
            <v>98</v>
          </cell>
          <cell r="AF182" t="str">
            <v>AO</v>
          </cell>
          <cell r="AG182" t="str">
            <v>AC</v>
          </cell>
          <cell r="AH182">
            <v>25</v>
          </cell>
          <cell r="AI182">
            <v>0</v>
          </cell>
          <cell r="AJ182">
            <v>0</v>
          </cell>
          <cell r="AK182">
            <v>0</v>
          </cell>
          <cell r="AL182">
            <v>0</v>
          </cell>
          <cell r="AM182">
            <v>6</v>
          </cell>
          <cell r="AN182">
            <v>0</v>
          </cell>
          <cell r="BO182" t="str">
            <v>RS 846</v>
          </cell>
          <cell r="BP182">
            <v>10.4</v>
          </cell>
          <cell r="BQ182">
            <v>12</v>
          </cell>
          <cell r="BR182" t="str">
            <v>R</v>
          </cell>
          <cell r="BS182" t="str">
            <v>C</v>
          </cell>
          <cell r="BT182">
            <v>0</v>
          </cell>
          <cell r="BU182" t="str">
            <v>AC</v>
          </cell>
          <cell r="BV182" t="str">
            <v>AC</v>
          </cell>
          <cell r="BW182">
            <v>6</v>
          </cell>
          <cell r="BX182">
            <v>40</v>
          </cell>
          <cell r="BY182">
            <v>40</v>
          </cell>
          <cell r="BZ182">
            <v>1</v>
          </cell>
          <cell r="CA182">
            <v>5</v>
          </cell>
          <cell r="CB182">
            <v>2.1040000000000001</v>
          </cell>
          <cell r="CC182">
            <v>11.5</v>
          </cell>
          <cell r="CD182" t="str">
            <v>being overlaid 1998</v>
          </cell>
          <cell r="CE182">
            <v>0</v>
          </cell>
          <cell r="CF182">
            <v>0</v>
          </cell>
          <cell r="CG182">
            <v>0</v>
          </cell>
          <cell r="CH182">
            <v>0</v>
          </cell>
          <cell r="CI182">
            <v>0</v>
          </cell>
          <cell r="CJ182">
            <v>0</v>
          </cell>
          <cell r="CK182">
            <v>0</v>
          </cell>
          <cell r="CL182">
            <v>0</v>
          </cell>
          <cell r="CM182">
            <v>0</v>
          </cell>
          <cell r="CN182">
            <v>0</v>
          </cell>
          <cell r="CO182">
            <v>0</v>
          </cell>
          <cell r="CP182">
            <v>0</v>
          </cell>
          <cell r="CQ182">
            <v>0</v>
          </cell>
          <cell r="CR182">
            <v>0</v>
          </cell>
          <cell r="CS182">
            <v>0</v>
          </cell>
          <cell r="CT182">
            <v>0</v>
          </cell>
          <cell r="CU182">
            <v>0</v>
          </cell>
          <cell r="CV182">
            <v>0</v>
          </cell>
          <cell r="CW182">
            <v>42</v>
          </cell>
          <cell r="CX182">
            <v>84</v>
          </cell>
          <cell r="CY182">
            <v>2.5</v>
          </cell>
          <cell r="CZ182">
            <v>3</v>
          </cell>
          <cell r="DA182">
            <v>2</v>
          </cell>
          <cell r="DB182">
            <v>14000</v>
          </cell>
          <cell r="DC182">
            <v>7000</v>
          </cell>
          <cell r="DD182">
            <v>3780</v>
          </cell>
          <cell r="DE182">
            <v>700</v>
          </cell>
          <cell r="DF182">
            <v>2030</v>
          </cell>
          <cell r="DG182">
            <v>210</v>
          </cell>
          <cell r="DH182">
            <v>140</v>
          </cell>
          <cell r="DI182">
            <v>140</v>
          </cell>
        </row>
        <row r="183">
          <cell r="A183" t="str">
            <v>RS 841</v>
          </cell>
          <cell r="B183">
            <v>170</v>
          </cell>
          <cell r="C183" t="str">
            <v>S</v>
          </cell>
          <cell r="D183" t="str">
            <v>U</v>
          </cell>
          <cell r="E183" t="str">
            <v>Zomba - Chikanda (M1 to end bitumen)</v>
          </cell>
          <cell r="F183" t="str">
            <v>Urban</v>
          </cell>
          <cell r="G183">
            <v>18</v>
          </cell>
          <cell r="H183">
            <v>0.9</v>
          </cell>
          <cell r="I183" t="str">
            <v>R</v>
          </cell>
          <cell r="J183" t="str">
            <v>ZOMBA CITY</v>
          </cell>
          <cell r="K183" t="str">
            <v>C</v>
          </cell>
          <cell r="L183">
            <v>0</v>
          </cell>
          <cell r="W183">
            <v>67</v>
          </cell>
          <cell r="X183" t="str">
            <v>SA</v>
          </cell>
          <cell r="Y183">
            <v>150</v>
          </cell>
          <cell r="Z183" t="str">
            <v>GR</v>
          </cell>
          <cell r="AA183">
            <v>100</v>
          </cell>
          <cell r="AB183" t="str">
            <v>GR</v>
          </cell>
          <cell r="AC183">
            <v>5</v>
          </cell>
          <cell r="AD183">
            <v>0</v>
          </cell>
          <cell r="AE183">
            <v>0</v>
          </cell>
          <cell r="AF183">
            <v>0</v>
          </cell>
          <cell r="AG183">
            <v>0</v>
          </cell>
          <cell r="AH183">
            <v>0</v>
          </cell>
          <cell r="AI183">
            <v>0</v>
          </cell>
          <cell r="AJ183">
            <v>0</v>
          </cell>
          <cell r="AK183">
            <v>0</v>
          </cell>
          <cell r="AL183">
            <v>0</v>
          </cell>
          <cell r="AM183">
            <v>2</v>
          </cell>
          <cell r="AN183" t="str">
            <v>never resealed</v>
          </cell>
          <cell r="BO183" t="str">
            <v>RS 841</v>
          </cell>
          <cell r="BP183">
            <v>0.9</v>
          </cell>
          <cell r="BQ183">
            <v>3</v>
          </cell>
          <cell r="BR183" t="str">
            <v>R</v>
          </cell>
          <cell r="BS183" t="str">
            <v>C</v>
          </cell>
          <cell r="BT183">
            <v>0</v>
          </cell>
          <cell r="BU183" t="str">
            <v>SA</v>
          </cell>
          <cell r="BV183" t="str">
            <v/>
          </cell>
          <cell r="BW183">
            <v>2</v>
          </cell>
          <cell r="BX183">
            <v>10</v>
          </cell>
          <cell r="BY183" t="str">
            <v xml:space="preserve"> </v>
          </cell>
          <cell r="BZ183">
            <v>1</v>
          </cell>
          <cell r="CA183">
            <v>5</v>
          </cell>
          <cell r="CB183">
            <v>0.90800000000000003</v>
          </cell>
          <cell r="CC183">
            <v>8.3099011730205277</v>
          </cell>
          <cell r="CD183">
            <v>95</v>
          </cell>
          <cell r="CE183">
            <v>67</v>
          </cell>
          <cell r="CF183">
            <v>52</v>
          </cell>
          <cell r="CG183">
            <v>43</v>
          </cell>
          <cell r="CH183">
            <v>15</v>
          </cell>
          <cell r="CI183">
            <v>14.5</v>
          </cell>
          <cell r="CJ183">
            <v>9.6666666666666679E-2</v>
          </cell>
          <cell r="CK183">
            <v>10</v>
          </cell>
          <cell r="CL183">
            <v>52</v>
          </cell>
          <cell r="CM183">
            <v>0.48051025641025635</v>
          </cell>
          <cell r="CN183">
            <v>0.48051025641025635</v>
          </cell>
          <cell r="CO183">
            <v>0</v>
          </cell>
          <cell r="CP183">
            <v>0</v>
          </cell>
          <cell r="CQ183">
            <v>8.7904114294307831</v>
          </cell>
          <cell r="CR183">
            <v>25</v>
          </cell>
          <cell r="CS183">
            <v>1</v>
          </cell>
          <cell r="CT183">
            <v>0</v>
          </cell>
          <cell r="CU183">
            <v>0</v>
          </cell>
          <cell r="CV183">
            <v>31</v>
          </cell>
          <cell r="CW183">
            <v>31</v>
          </cell>
          <cell r="CX183" t="str">
            <v xml:space="preserve"> </v>
          </cell>
          <cell r="CY183">
            <v>2</v>
          </cell>
          <cell r="CZ183">
            <v>0</v>
          </cell>
          <cell r="DA183">
            <v>0</v>
          </cell>
          <cell r="DB183">
            <v>118</v>
          </cell>
          <cell r="DC183">
            <v>59</v>
          </cell>
          <cell r="DD183">
            <v>32</v>
          </cell>
          <cell r="DE183">
            <v>6</v>
          </cell>
          <cell r="DF183">
            <v>18</v>
          </cell>
          <cell r="DG183">
            <v>2</v>
          </cell>
          <cell r="DH183">
            <v>2</v>
          </cell>
          <cell r="DI183">
            <v>2</v>
          </cell>
        </row>
        <row r="184">
          <cell r="A184" t="str">
            <v>RS 171</v>
          </cell>
          <cell r="B184">
            <v>171</v>
          </cell>
          <cell r="C184" t="str">
            <v>S</v>
          </cell>
          <cell r="D184" t="str">
            <v>U</v>
          </cell>
          <cell r="E184" t="str">
            <v>St Mary's Road (Cheonga Road)</v>
          </cell>
          <cell r="F184" t="str">
            <v>Urban</v>
          </cell>
          <cell r="G184">
            <v>19</v>
          </cell>
          <cell r="H184">
            <v>2</v>
          </cell>
          <cell r="I184" t="str">
            <v>R</v>
          </cell>
          <cell r="J184" t="str">
            <v>ZOMBA CITY</v>
          </cell>
          <cell r="K184" t="str">
            <v>C</v>
          </cell>
          <cell r="L184">
            <v>0</v>
          </cell>
          <cell r="W184">
            <v>65</v>
          </cell>
          <cell r="X184" t="str">
            <v>SA</v>
          </cell>
          <cell r="Y184">
            <v>150</v>
          </cell>
          <cell r="Z184" t="str">
            <v>GR</v>
          </cell>
          <cell r="AA184">
            <v>150</v>
          </cell>
          <cell r="AB184" t="str">
            <v>GR</v>
          </cell>
          <cell r="AC184">
            <v>7</v>
          </cell>
          <cell r="AD184" t="str">
            <v>MC</v>
          </cell>
          <cell r="AE184">
            <v>0</v>
          </cell>
          <cell r="AF184">
            <v>0</v>
          </cell>
          <cell r="AG184">
            <v>0</v>
          </cell>
          <cell r="AH184">
            <v>0</v>
          </cell>
          <cell r="AI184">
            <v>0</v>
          </cell>
          <cell r="AJ184">
            <v>0</v>
          </cell>
          <cell r="AK184">
            <v>0</v>
          </cell>
          <cell r="AL184">
            <v>0</v>
          </cell>
          <cell r="AM184">
            <v>2</v>
          </cell>
          <cell r="AN184" t="str">
            <v>never resealed</v>
          </cell>
          <cell r="BO184" t="str">
            <v>RS 171</v>
          </cell>
          <cell r="BP184">
            <v>2</v>
          </cell>
          <cell r="BQ184">
            <v>3</v>
          </cell>
          <cell r="BR184" t="str">
            <v>R</v>
          </cell>
          <cell r="BS184" t="str">
            <v>C</v>
          </cell>
          <cell r="BT184">
            <v>0</v>
          </cell>
          <cell r="BU184" t="str">
            <v>SA</v>
          </cell>
          <cell r="BV184" t="str">
            <v/>
          </cell>
          <cell r="BW184">
            <v>2</v>
          </cell>
          <cell r="BX184">
            <v>10</v>
          </cell>
          <cell r="BY184" t="str">
            <v xml:space="preserve"> </v>
          </cell>
          <cell r="BZ184">
            <v>1</v>
          </cell>
          <cell r="CA184">
            <v>7</v>
          </cell>
          <cell r="CB184">
            <v>1.3580000000000001</v>
          </cell>
          <cell r="CC184">
            <v>7.6195440917716066</v>
          </cell>
          <cell r="CD184">
            <v>95</v>
          </cell>
          <cell r="CE184">
            <v>57</v>
          </cell>
          <cell r="CF184">
            <v>42</v>
          </cell>
          <cell r="CG184">
            <v>53</v>
          </cell>
          <cell r="CH184">
            <v>15</v>
          </cell>
          <cell r="CI184">
            <v>34.5</v>
          </cell>
          <cell r="CJ184">
            <v>0.22999999999999998</v>
          </cell>
          <cell r="CK184">
            <v>10</v>
          </cell>
          <cell r="CL184">
            <v>42</v>
          </cell>
          <cell r="CM184">
            <v>0.46471538461538459</v>
          </cell>
          <cell r="CN184">
            <v>0.46471538461538459</v>
          </cell>
          <cell r="CO184">
            <v>0</v>
          </cell>
          <cell r="CP184">
            <v>0</v>
          </cell>
          <cell r="CQ184">
            <v>8.0842594763869915</v>
          </cell>
          <cell r="CR184">
            <v>50</v>
          </cell>
          <cell r="CS184">
            <v>1</v>
          </cell>
          <cell r="CT184">
            <v>0</v>
          </cell>
          <cell r="CU184">
            <v>0</v>
          </cell>
          <cell r="CV184">
            <v>33</v>
          </cell>
          <cell r="CW184">
            <v>33</v>
          </cell>
          <cell r="CX184" t="str">
            <v xml:space="preserve"> </v>
          </cell>
          <cell r="CY184">
            <v>3</v>
          </cell>
          <cell r="CZ184">
            <v>3</v>
          </cell>
          <cell r="DA184">
            <v>2</v>
          </cell>
          <cell r="DB184">
            <v>134</v>
          </cell>
          <cell r="DC184">
            <v>67</v>
          </cell>
          <cell r="DD184">
            <v>37</v>
          </cell>
          <cell r="DE184">
            <v>7</v>
          </cell>
          <cell r="DF184">
            <v>20</v>
          </cell>
          <cell r="DG184">
            <v>3</v>
          </cell>
          <cell r="DH184">
            <v>2</v>
          </cell>
          <cell r="DI184">
            <v>2</v>
          </cell>
        </row>
        <row r="185">
          <cell r="A185" t="str">
            <v>RS 843</v>
          </cell>
          <cell r="B185">
            <v>172</v>
          </cell>
          <cell r="C185" t="str">
            <v>S</v>
          </cell>
          <cell r="D185" t="str">
            <v>U</v>
          </cell>
          <cell r="E185" t="str">
            <v>Chancellor College Road (M1 to end bitumen)</v>
          </cell>
          <cell r="F185" t="str">
            <v>Urban</v>
          </cell>
          <cell r="G185">
            <v>20</v>
          </cell>
          <cell r="H185">
            <v>2.6</v>
          </cell>
          <cell r="I185" t="str">
            <v>R</v>
          </cell>
          <cell r="J185" t="str">
            <v>ZOMBA CITY</v>
          </cell>
          <cell r="K185" t="str">
            <v>C</v>
          </cell>
          <cell r="L185">
            <v>0</v>
          </cell>
          <cell r="W185">
            <v>60</v>
          </cell>
          <cell r="X185" t="str">
            <v>SA</v>
          </cell>
          <cell r="Y185">
            <v>150</v>
          </cell>
          <cell r="Z185" t="str">
            <v>GR</v>
          </cell>
          <cell r="AA185">
            <v>150</v>
          </cell>
          <cell r="AB185" t="str">
            <v>GR</v>
          </cell>
          <cell r="AC185">
            <v>7</v>
          </cell>
          <cell r="AD185" t="str">
            <v>MC</v>
          </cell>
          <cell r="AE185">
            <v>0</v>
          </cell>
          <cell r="AF185">
            <v>0</v>
          </cell>
          <cell r="AG185">
            <v>0</v>
          </cell>
          <cell r="AH185">
            <v>0</v>
          </cell>
          <cell r="AI185">
            <v>0</v>
          </cell>
          <cell r="AJ185">
            <v>0</v>
          </cell>
          <cell r="AK185">
            <v>0</v>
          </cell>
          <cell r="AL185">
            <v>0</v>
          </cell>
          <cell r="AM185">
            <v>2</v>
          </cell>
          <cell r="AN185" t="str">
            <v>never resealed</v>
          </cell>
          <cell r="BO185" t="str">
            <v>RS 843</v>
          </cell>
          <cell r="BP185">
            <v>2.6</v>
          </cell>
          <cell r="BQ185">
            <v>6</v>
          </cell>
          <cell r="BR185" t="str">
            <v>R</v>
          </cell>
          <cell r="BS185" t="str">
            <v>C</v>
          </cell>
          <cell r="BT185">
            <v>0</v>
          </cell>
          <cell r="BU185" t="str">
            <v>SA</v>
          </cell>
          <cell r="BV185" t="str">
            <v/>
          </cell>
          <cell r="BW185">
            <v>2</v>
          </cell>
          <cell r="BX185">
            <v>10</v>
          </cell>
          <cell r="BY185" t="str">
            <v xml:space="preserve"> </v>
          </cell>
          <cell r="BZ185">
            <v>1</v>
          </cell>
          <cell r="CA185">
            <v>7</v>
          </cell>
          <cell r="CB185">
            <v>1.3580000000000001</v>
          </cell>
          <cell r="CC185">
            <v>6.8274964809384171</v>
          </cell>
          <cell r="CD185">
            <v>50</v>
          </cell>
          <cell r="CE185">
            <v>5</v>
          </cell>
          <cell r="CF185">
            <v>0</v>
          </cell>
          <cell r="CG185">
            <v>50</v>
          </cell>
          <cell r="CH185">
            <v>5</v>
          </cell>
          <cell r="CI185">
            <v>1.3</v>
          </cell>
          <cell r="CJ185">
            <v>4.3333333333333331E-3</v>
          </cell>
          <cell r="CK185">
            <v>4.3333333333333331E-3</v>
          </cell>
          <cell r="CL185">
            <v>0</v>
          </cell>
          <cell r="CM185">
            <v>1.6799999999999999E-3</v>
          </cell>
          <cell r="CN185">
            <v>1.6799999999999999E-3</v>
          </cell>
          <cell r="CO185">
            <v>0</v>
          </cell>
          <cell r="CP185">
            <v>0</v>
          </cell>
          <cell r="CQ185">
            <v>6.8291764809384174</v>
          </cell>
          <cell r="CR185">
            <v>0</v>
          </cell>
          <cell r="CS185">
            <v>1</v>
          </cell>
          <cell r="CT185">
            <v>0</v>
          </cell>
          <cell r="CU185">
            <v>0</v>
          </cell>
          <cell r="CV185">
            <v>38</v>
          </cell>
          <cell r="CW185">
            <v>38</v>
          </cell>
          <cell r="CX185" t="str">
            <v xml:space="preserve"> </v>
          </cell>
          <cell r="CY185">
            <v>1.2</v>
          </cell>
          <cell r="CZ185">
            <v>1.3</v>
          </cell>
          <cell r="DA185">
            <v>1.2</v>
          </cell>
          <cell r="DB185">
            <v>141</v>
          </cell>
          <cell r="DC185">
            <v>71</v>
          </cell>
          <cell r="DD185">
            <v>39</v>
          </cell>
          <cell r="DE185">
            <v>8</v>
          </cell>
          <cell r="DF185">
            <v>21</v>
          </cell>
          <cell r="DG185">
            <v>3</v>
          </cell>
          <cell r="DH185">
            <v>2</v>
          </cell>
          <cell r="DI185">
            <v>2</v>
          </cell>
        </row>
        <row r="186">
          <cell r="A186" t="str">
            <v>RS 173</v>
          </cell>
          <cell r="B186">
            <v>173</v>
          </cell>
          <cell r="C186" t="str">
            <v>S</v>
          </cell>
          <cell r="D186" t="str">
            <v>U</v>
          </cell>
          <cell r="E186" t="str">
            <v>Parliament Road</v>
          </cell>
          <cell r="F186" t="str">
            <v>Urban</v>
          </cell>
          <cell r="G186">
            <v>21</v>
          </cell>
          <cell r="H186">
            <v>2</v>
          </cell>
          <cell r="I186" t="str">
            <v>R</v>
          </cell>
          <cell r="J186" t="str">
            <v>ZOMBA CITY</v>
          </cell>
          <cell r="K186" t="str">
            <v>C</v>
          </cell>
          <cell r="L186">
            <v>0</v>
          </cell>
          <cell r="W186">
            <v>58</v>
          </cell>
          <cell r="X186" t="str">
            <v>SA</v>
          </cell>
          <cell r="Y186">
            <v>150</v>
          </cell>
          <cell r="Z186" t="str">
            <v>GR</v>
          </cell>
          <cell r="AA186">
            <v>150</v>
          </cell>
          <cell r="AB186" t="str">
            <v>GR</v>
          </cell>
          <cell r="AC186">
            <v>7</v>
          </cell>
          <cell r="AD186" t="str">
            <v>MC</v>
          </cell>
          <cell r="AE186">
            <v>98</v>
          </cell>
          <cell r="AF186" t="str">
            <v>AO</v>
          </cell>
          <cell r="AG186" t="str">
            <v>AC</v>
          </cell>
          <cell r="AH186">
            <v>25</v>
          </cell>
          <cell r="AI186">
            <v>0</v>
          </cell>
          <cell r="AJ186">
            <v>0</v>
          </cell>
          <cell r="AK186">
            <v>0</v>
          </cell>
          <cell r="AL186">
            <v>0</v>
          </cell>
          <cell r="AM186">
            <v>6</v>
          </cell>
          <cell r="AN186" t="str">
            <v>AO 1998</v>
          </cell>
          <cell r="BO186" t="str">
            <v>RS 173</v>
          </cell>
          <cell r="BP186">
            <v>2</v>
          </cell>
          <cell r="BQ186">
            <v>6</v>
          </cell>
          <cell r="BR186" t="str">
            <v>R</v>
          </cell>
          <cell r="BS186" t="str">
            <v>A</v>
          </cell>
          <cell r="BT186">
            <v>0</v>
          </cell>
          <cell r="BU186" t="str">
            <v>AC</v>
          </cell>
          <cell r="BV186" t="str">
            <v>SA</v>
          </cell>
          <cell r="BW186">
            <v>6</v>
          </cell>
          <cell r="BX186">
            <v>40</v>
          </cell>
          <cell r="BY186">
            <v>10</v>
          </cell>
          <cell r="BZ186">
            <v>1</v>
          </cell>
          <cell r="CA186">
            <v>7</v>
          </cell>
          <cell r="CB186">
            <v>1.9100000000000001</v>
          </cell>
          <cell r="CC186">
            <v>7.3099011730205294</v>
          </cell>
          <cell r="CD186" t="str">
            <v>being overlaid 1998</v>
          </cell>
          <cell r="CE186">
            <v>0</v>
          </cell>
          <cell r="CF186">
            <v>0</v>
          </cell>
          <cell r="CG186">
            <v>0</v>
          </cell>
          <cell r="CH186">
            <v>0</v>
          </cell>
          <cell r="CI186">
            <v>0</v>
          </cell>
          <cell r="CJ186">
            <v>0</v>
          </cell>
          <cell r="CK186">
            <v>0</v>
          </cell>
          <cell r="CL186">
            <v>0</v>
          </cell>
          <cell r="CM186">
            <v>0</v>
          </cell>
          <cell r="CN186">
            <v>0</v>
          </cell>
          <cell r="CO186">
            <v>0</v>
          </cell>
          <cell r="CP186">
            <v>0</v>
          </cell>
          <cell r="CQ186">
            <v>0</v>
          </cell>
          <cell r="CR186">
            <v>0</v>
          </cell>
          <cell r="CS186">
            <v>0</v>
          </cell>
          <cell r="CT186">
            <v>0</v>
          </cell>
          <cell r="CU186">
            <v>0</v>
          </cell>
          <cell r="CV186">
            <v>0</v>
          </cell>
          <cell r="CW186">
            <v>40</v>
          </cell>
          <cell r="CX186">
            <v>80</v>
          </cell>
          <cell r="CY186">
            <v>1</v>
          </cell>
          <cell r="CZ186">
            <v>1</v>
          </cell>
          <cell r="DA186">
            <v>1</v>
          </cell>
          <cell r="DB186">
            <v>179</v>
          </cell>
          <cell r="DC186">
            <v>90</v>
          </cell>
          <cell r="DD186">
            <v>49</v>
          </cell>
          <cell r="DE186">
            <v>9</v>
          </cell>
          <cell r="DF186">
            <v>26</v>
          </cell>
          <cell r="DG186">
            <v>3</v>
          </cell>
          <cell r="DH186">
            <v>2</v>
          </cell>
          <cell r="DI186">
            <v>2</v>
          </cell>
        </row>
        <row r="187">
          <cell r="A187" t="str">
            <v>RS 176</v>
          </cell>
          <cell r="B187">
            <v>176</v>
          </cell>
          <cell r="C187" t="str">
            <v>S</v>
          </cell>
          <cell r="D187" t="str">
            <v>U</v>
          </cell>
          <cell r="E187" t="str">
            <v>Kuchawe Road (up road)</v>
          </cell>
          <cell r="F187" t="str">
            <v>Urban</v>
          </cell>
          <cell r="G187">
            <v>22</v>
          </cell>
          <cell r="H187">
            <v>15</v>
          </cell>
          <cell r="I187" t="str">
            <v>H</v>
          </cell>
          <cell r="J187" t="str">
            <v>ZOMBA CITY &amp; ZOMBA</v>
          </cell>
          <cell r="K187" t="str">
            <v>C</v>
          </cell>
          <cell r="L187">
            <v>0</v>
          </cell>
          <cell r="W187">
            <v>68</v>
          </cell>
          <cell r="X187" t="str">
            <v>SA</v>
          </cell>
          <cell r="Y187">
            <v>150</v>
          </cell>
          <cell r="Z187" t="str">
            <v>SB</v>
          </cell>
          <cell r="AA187">
            <v>150</v>
          </cell>
          <cell r="AB187" t="str">
            <v>GR</v>
          </cell>
          <cell r="AC187">
            <v>15</v>
          </cell>
          <cell r="AD187" t="str">
            <v>VR</v>
          </cell>
          <cell r="AE187">
            <v>0</v>
          </cell>
          <cell r="AF187">
            <v>0</v>
          </cell>
          <cell r="AG187">
            <v>0</v>
          </cell>
          <cell r="AH187">
            <v>0</v>
          </cell>
          <cell r="AI187">
            <v>0</v>
          </cell>
          <cell r="AJ187">
            <v>0</v>
          </cell>
          <cell r="AK187">
            <v>0</v>
          </cell>
          <cell r="AL187">
            <v>0</v>
          </cell>
          <cell r="AM187">
            <v>2</v>
          </cell>
          <cell r="AN187" t="str">
            <v>reseal 1998</v>
          </cell>
          <cell r="BO187" t="str">
            <v>RS 176</v>
          </cell>
          <cell r="BP187">
            <v>15</v>
          </cell>
          <cell r="BQ187">
            <v>5.5</v>
          </cell>
          <cell r="BR187" t="str">
            <v>H</v>
          </cell>
          <cell r="BS187" t="str">
            <v>C</v>
          </cell>
          <cell r="BT187">
            <v>0</v>
          </cell>
          <cell r="BU187" t="str">
            <v>SA</v>
          </cell>
          <cell r="BV187" t="str">
            <v/>
          </cell>
          <cell r="BW187">
            <v>2</v>
          </cell>
          <cell r="BX187">
            <v>10</v>
          </cell>
          <cell r="BY187" t="str">
            <v xml:space="preserve"> </v>
          </cell>
          <cell r="BZ187">
            <v>1</v>
          </cell>
          <cell r="CA187">
            <v>15</v>
          </cell>
          <cell r="CB187">
            <v>1.508</v>
          </cell>
          <cell r="CC187">
            <v>9.5457000217226007</v>
          </cell>
          <cell r="CD187">
            <v>90</v>
          </cell>
          <cell r="CE187">
            <v>60</v>
          </cell>
          <cell r="CF187">
            <v>45</v>
          </cell>
          <cell r="CG187">
            <v>45</v>
          </cell>
          <cell r="CH187">
            <v>15</v>
          </cell>
          <cell r="CI187">
            <v>4.5</v>
          </cell>
          <cell r="CJ187">
            <v>1.6363636363636365E-2</v>
          </cell>
          <cell r="CK187">
            <v>10</v>
          </cell>
          <cell r="CL187">
            <v>45</v>
          </cell>
          <cell r="CM187">
            <v>0.40387272727272727</v>
          </cell>
          <cell r="CN187">
            <v>0.40387272727272727</v>
          </cell>
          <cell r="CO187">
            <v>0</v>
          </cell>
          <cell r="CP187">
            <v>0</v>
          </cell>
          <cell r="CQ187">
            <v>9.9495727489953278</v>
          </cell>
          <cell r="CR187">
            <v>25</v>
          </cell>
          <cell r="CS187">
            <v>1</v>
          </cell>
          <cell r="CT187">
            <v>0</v>
          </cell>
          <cell r="CU187">
            <v>0</v>
          </cell>
          <cell r="CV187">
            <v>30</v>
          </cell>
          <cell r="CW187">
            <v>30</v>
          </cell>
          <cell r="CX187" t="str">
            <v xml:space="preserve"> </v>
          </cell>
          <cell r="CY187">
            <v>2</v>
          </cell>
          <cell r="CZ187">
            <v>2</v>
          </cell>
          <cell r="DA187">
            <v>1.5</v>
          </cell>
          <cell r="DB187">
            <v>200</v>
          </cell>
          <cell r="DC187">
            <v>103</v>
          </cell>
          <cell r="DD187">
            <v>8</v>
          </cell>
          <cell r="DE187">
            <v>5</v>
          </cell>
          <cell r="DF187">
            <v>9</v>
          </cell>
          <cell r="DG187">
            <v>5</v>
          </cell>
          <cell r="DH187">
            <v>3</v>
          </cell>
          <cell r="DI187">
            <v>11</v>
          </cell>
        </row>
        <row r="188">
          <cell r="A188" t="str">
            <v>RS 146</v>
          </cell>
          <cell r="B188">
            <v>146</v>
          </cell>
          <cell r="C188" t="str">
            <v>N</v>
          </cell>
          <cell r="D188" t="str">
            <v>U</v>
          </cell>
          <cell r="E188" t="str">
            <v>Chimaliro Road</v>
          </cell>
          <cell r="F188" t="str">
            <v>Urban</v>
          </cell>
          <cell r="G188">
            <v>25</v>
          </cell>
          <cell r="H188">
            <v>10</v>
          </cell>
          <cell r="I188" t="str">
            <v>R</v>
          </cell>
          <cell r="J188" t="str">
            <v>MZUZU CITY</v>
          </cell>
          <cell r="K188" t="str">
            <v>C</v>
          </cell>
          <cell r="L188">
            <v>0</v>
          </cell>
          <cell r="W188">
            <v>85</v>
          </cell>
          <cell r="X188" t="str">
            <v>DS</v>
          </cell>
          <cell r="Y188">
            <v>150</v>
          </cell>
          <cell r="Z188" t="str">
            <v>GR</v>
          </cell>
          <cell r="AA188">
            <v>100</v>
          </cell>
          <cell r="AB188" t="str">
            <v>GR</v>
          </cell>
          <cell r="AC188">
            <v>5</v>
          </cell>
          <cell r="AD188" t="str">
            <v>AM</v>
          </cell>
          <cell r="AE188">
            <v>0</v>
          </cell>
          <cell r="AF188">
            <v>0</v>
          </cell>
          <cell r="AG188">
            <v>0</v>
          </cell>
          <cell r="AH188">
            <v>0</v>
          </cell>
          <cell r="AI188">
            <v>0</v>
          </cell>
          <cell r="AJ188">
            <v>0</v>
          </cell>
          <cell r="AK188">
            <v>0</v>
          </cell>
          <cell r="AL188">
            <v>0</v>
          </cell>
          <cell r="AM188">
            <v>1</v>
          </cell>
          <cell r="AN188" t="str">
            <v>never resealed</v>
          </cell>
          <cell r="BO188" t="str">
            <v>RS 146</v>
          </cell>
          <cell r="BP188">
            <v>10</v>
          </cell>
          <cell r="BQ188">
            <v>6.7</v>
          </cell>
          <cell r="BR188" t="str">
            <v>R</v>
          </cell>
          <cell r="BS188" t="str">
            <v>C</v>
          </cell>
          <cell r="BT188">
            <v>0</v>
          </cell>
          <cell r="BU188" t="str">
            <v>DS</v>
          </cell>
          <cell r="BV188" t="str">
            <v/>
          </cell>
          <cell r="BW188">
            <v>1</v>
          </cell>
          <cell r="BX188">
            <v>15</v>
          </cell>
          <cell r="BY188" t="str">
            <v xml:space="preserve"> </v>
          </cell>
          <cell r="BZ188">
            <v>1</v>
          </cell>
          <cell r="CA188">
            <v>5</v>
          </cell>
          <cell r="CB188">
            <v>1.077</v>
          </cell>
          <cell r="CC188">
            <v>3.5</v>
          </cell>
          <cell r="CD188">
            <v>0</v>
          </cell>
          <cell r="CE188">
            <v>0</v>
          </cell>
          <cell r="CF188">
            <v>0</v>
          </cell>
          <cell r="CG188">
            <v>0</v>
          </cell>
          <cell r="CH188">
            <v>0</v>
          </cell>
          <cell r="CI188">
            <v>30</v>
          </cell>
          <cell r="CJ188">
            <v>8.9552238805970144E-2</v>
          </cell>
          <cell r="CK188">
            <v>8.9552238805970144E-2</v>
          </cell>
          <cell r="CL188">
            <v>0</v>
          </cell>
          <cell r="CM188">
            <v>3.4718714121699197E-2</v>
          </cell>
          <cell r="CN188">
            <v>3.4718714121699197E-2</v>
          </cell>
          <cell r="CO188">
            <v>0</v>
          </cell>
          <cell r="CP188">
            <v>0</v>
          </cell>
          <cell r="CQ188">
            <v>3.5347187141216994</v>
          </cell>
          <cell r="CR188">
            <v>0</v>
          </cell>
          <cell r="CS188">
            <v>1</v>
          </cell>
          <cell r="CT188">
            <v>0</v>
          </cell>
          <cell r="CU188">
            <v>0</v>
          </cell>
          <cell r="CV188">
            <v>13</v>
          </cell>
          <cell r="CW188">
            <v>13</v>
          </cell>
          <cell r="CX188" t="str">
            <v xml:space="preserve"> </v>
          </cell>
          <cell r="CY188">
            <v>2</v>
          </cell>
          <cell r="CZ188">
            <v>2</v>
          </cell>
          <cell r="DA188">
            <v>2</v>
          </cell>
          <cell r="DB188">
            <v>780</v>
          </cell>
          <cell r="DC188">
            <v>390</v>
          </cell>
          <cell r="DD188">
            <v>211</v>
          </cell>
          <cell r="DE188">
            <v>39</v>
          </cell>
          <cell r="DF188">
            <v>114</v>
          </cell>
          <cell r="DG188">
            <v>12</v>
          </cell>
          <cell r="DH188">
            <v>8</v>
          </cell>
          <cell r="DI188">
            <v>8</v>
          </cell>
        </row>
        <row r="189">
          <cell r="A189" t="str">
            <v>RS 147</v>
          </cell>
          <cell r="B189">
            <v>147</v>
          </cell>
          <cell r="C189" t="str">
            <v>N</v>
          </cell>
          <cell r="D189" t="str">
            <v>U</v>
          </cell>
          <cell r="E189" t="str">
            <v>Roundabout (Kamuzu Ave.) - Mzirawaingwe</v>
          </cell>
          <cell r="F189" t="str">
            <v>Urban</v>
          </cell>
          <cell r="G189">
            <v>26</v>
          </cell>
          <cell r="H189">
            <v>2.5</v>
          </cell>
          <cell r="I189" t="str">
            <v>R</v>
          </cell>
          <cell r="J189" t="str">
            <v>MZUZU CITY</v>
          </cell>
          <cell r="K189" t="str">
            <v>C</v>
          </cell>
          <cell r="L189" t="str">
            <v xml:space="preserve">Length changed </v>
          </cell>
          <cell r="W189">
            <v>73</v>
          </cell>
          <cell r="X189" t="str">
            <v>DS</v>
          </cell>
          <cell r="Y189">
            <v>150</v>
          </cell>
          <cell r="Z189" t="str">
            <v>GR</v>
          </cell>
          <cell r="AA189">
            <v>100</v>
          </cell>
          <cell r="AB189" t="str">
            <v>GR</v>
          </cell>
          <cell r="AC189">
            <v>5</v>
          </cell>
          <cell r="AD189" t="str">
            <v>AM</v>
          </cell>
          <cell r="AE189">
            <v>0</v>
          </cell>
          <cell r="AF189">
            <v>0</v>
          </cell>
          <cell r="AG189">
            <v>0</v>
          </cell>
          <cell r="AH189">
            <v>0</v>
          </cell>
          <cell r="AI189">
            <v>0</v>
          </cell>
          <cell r="AJ189">
            <v>0</v>
          </cell>
          <cell r="AK189">
            <v>0</v>
          </cell>
          <cell r="AL189">
            <v>0</v>
          </cell>
          <cell r="AM189">
            <v>1</v>
          </cell>
          <cell r="AN189" t="str">
            <v>never resealed</v>
          </cell>
          <cell r="BO189" t="str">
            <v>RS 147</v>
          </cell>
          <cell r="BP189">
            <v>2.5</v>
          </cell>
          <cell r="BQ189">
            <v>6.7</v>
          </cell>
          <cell r="BR189" t="str">
            <v>R</v>
          </cell>
          <cell r="BS189" t="str">
            <v>C</v>
          </cell>
          <cell r="BT189">
            <v>0</v>
          </cell>
          <cell r="BU189" t="str">
            <v>DS</v>
          </cell>
          <cell r="BV189" t="str">
            <v/>
          </cell>
          <cell r="BW189">
            <v>1</v>
          </cell>
          <cell r="BX189">
            <v>15</v>
          </cell>
          <cell r="BY189" t="str">
            <v xml:space="preserve"> </v>
          </cell>
          <cell r="BZ189">
            <v>1</v>
          </cell>
          <cell r="CA189">
            <v>5</v>
          </cell>
          <cell r="CB189">
            <v>1.077</v>
          </cell>
          <cell r="CC189">
            <v>3.6</v>
          </cell>
          <cell r="CD189">
            <v>90</v>
          </cell>
          <cell r="CE189">
            <v>72</v>
          </cell>
          <cell r="CF189">
            <v>57</v>
          </cell>
          <cell r="CG189">
            <v>33</v>
          </cell>
          <cell r="CH189">
            <v>15</v>
          </cell>
          <cell r="CI189">
            <v>0.4</v>
          </cell>
          <cell r="CJ189">
            <v>1.1940298507462689E-3</v>
          </cell>
          <cell r="CK189">
            <v>10</v>
          </cell>
          <cell r="CL189">
            <v>57</v>
          </cell>
          <cell r="CM189">
            <v>0.47752789896670489</v>
          </cell>
          <cell r="CN189">
            <v>0.47752789896670489</v>
          </cell>
          <cell r="CO189">
            <v>0</v>
          </cell>
          <cell r="CP189">
            <v>0</v>
          </cell>
          <cell r="CQ189">
            <v>4.0775278989667054</v>
          </cell>
          <cell r="CR189">
            <v>0</v>
          </cell>
          <cell r="CS189">
            <v>1</v>
          </cell>
          <cell r="CT189">
            <v>0</v>
          </cell>
          <cell r="CU189">
            <v>0</v>
          </cell>
          <cell r="CV189">
            <v>25</v>
          </cell>
          <cell r="CW189">
            <v>25</v>
          </cell>
          <cell r="CX189" t="str">
            <v xml:space="preserve"> </v>
          </cell>
          <cell r="CY189">
            <v>2.5</v>
          </cell>
          <cell r="CZ189">
            <v>2</v>
          </cell>
          <cell r="DA189">
            <v>2.5</v>
          </cell>
          <cell r="DB189">
            <v>1117</v>
          </cell>
          <cell r="DC189">
            <v>559</v>
          </cell>
          <cell r="DD189">
            <v>302</v>
          </cell>
          <cell r="DE189">
            <v>56</v>
          </cell>
          <cell r="DF189">
            <v>162</v>
          </cell>
          <cell r="DG189">
            <v>17</v>
          </cell>
          <cell r="DH189">
            <v>12</v>
          </cell>
          <cell r="DI189">
            <v>12</v>
          </cell>
        </row>
        <row r="190">
          <cell r="A190" t="str">
            <v>RS 849</v>
          </cell>
          <cell r="B190" t="str">
            <v>n.a.</v>
          </cell>
          <cell r="C190" t="str">
            <v>N</v>
          </cell>
          <cell r="D190" t="str">
            <v>U</v>
          </cell>
          <cell r="E190" t="str">
            <v>Viphya Drive (Kamuzu Ave. to Mazuzu Hotel)</v>
          </cell>
          <cell r="F190" t="str">
            <v>Urban</v>
          </cell>
          <cell r="G190">
            <v>27</v>
          </cell>
          <cell r="H190">
            <v>0.5</v>
          </cell>
          <cell r="I190">
            <v>0</v>
          </cell>
          <cell r="J190" t="str">
            <v>MZUZU CITY</v>
          </cell>
          <cell r="K190" t="str">
            <v>C</v>
          </cell>
          <cell r="L190" t="str">
            <v>New section part of origional RS 148</v>
          </cell>
          <cell r="W190">
            <v>73</v>
          </cell>
          <cell r="X190" t="str">
            <v>DS</v>
          </cell>
          <cell r="Y190">
            <v>150</v>
          </cell>
          <cell r="Z190" t="str">
            <v>GR</v>
          </cell>
          <cell r="AA190">
            <v>100</v>
          </cell>
          <cell r="AB190" t="str">
            <v>GR</v>
          </cell>
          <cell r="AC190">
            <v>5</v>
          </cell>
          <cell r="AD190" t="str">
            <v>AM</v>
          </cell>
          <cell r="AE190">
            <v>0</v>
          </cell>
          <cell r="AF190">
            <v>0</v>
          </cell>
          <cell r="AG190">
            <v>0</v>
          </cell>
          <cell r="AH190">
            <v>0</v>
          </cell>
          <cell r="AI190">
            <v>0</v>
          </cell>
          <cell r="AJ190">
            <v>0</v>
          </cell>
          <cell r="AK190">
            <v>0</v>
          </cell>
          <cell r="AL190">
            <v>0</v>
          </cell>
          <cell r="AM190">
            <v>1</v>
          </cell>
          <cell r="AN190" t="str">
            <v>never resealed</v>
          </cell>
          <cell r="BO190" t="str">
            <v>RS 849</v>
          </cell>
          <cell r="BP190">
            <v>0.5</v>
          </cell>
          <cell r="BQ190">
            <v>4</v>
          </cell>
          <cell r="BR190" t="str">
            <v>R</v>
          </cell>
          <cell r="BS190" t="str">
            <v>C</v>
          </cell>
          <cell r="BT190">
            <v>0</v>
          </cell>
          <cell r="BU190" t="str">
            <v>DS</v>
          </cell>
          <cell r="BV190" t="str">
            <v/>
          </cell>
          <cell r="BW190">
            <v>1</v>
          </cell>
          <cell r="BX190">
            <v>15</v>
          </cell>
          <cell r="BY190" t="str">
            <v xml:space="preserve"> </v>
          </cell>
          <cell r="BZ190">
            <v>1</v>
          </cell>
          <cell r="CA190">
            <v>5</v>
          </cell>
          <cell r="CB190">
            <v>1.077</v>
          </cell>
          <cell r="CC190">
            <v>3.7</v>
          </cell>
          <cell r="CD190">
            <v>70</v>
          </cell>
          <cell r="CE190">
            <v>45</v>
          </cell>
          <cell r="CF190">
            <v>30</v>
          </cell>
          <cell r="CG190">
            <v>40</v>
          </cell>
          <cell r="CH190">
            <v>15</v>
          </cell>
          <cell r="CI190">
            <v>8</v>
          </cell>
          <cell r="CJ190">
            <v>0.04</v>
          </cell>
          <cell r="CK190">
            <v>10</v>
          </cell>
          <cell r="CL190">
            <v>30</v>
          </cell>
          <cell r="CM190">
            <v>0.31356923076923071</v>
          </cell>
          <cell r="CN190">
            <v>0.31356923076923071</v>
          </cell>
          <cell r="CO190">
            <v>0</v>
          </cell>
          <cell r="CP190">
            <v>0</v>
          </cell>
          <cell r="CQ190">
            <v>4.0135692307692308</v>
          </cell>
          <cell r="CR190">
            <v>0</v>
          </cell>
          <cell r="CS190">
            <v>1</v>
          </cell>
          <cell r="CT190">
            <v>0</v>
          </cell>
          <cell r="CU190">
            <v>0</v>
          </cell>
          <cell r="CV190">
            <v>25</v>
          </cell>
          <cell r="CW190">
            <v>25</v>
          </cell>
          <cell r="CX190" t="str">
            <v xml:space="preserve"> </v>
          </cell>
          <cell r="CY190">
            <v>1</v>
          </cell>
          <cell r="CZ190">
            <v>1</v>
          </cell>
          <cell r="DA190">
            <v>3</v>
          </cell>
          <cell r="DB190">
            <v>184</v>
          </cell>
          <cell r="DC190">
            <v>92</v>
          </cell>
          <cell r="DD190">
            <v>50</v>
          </cell>
          <cell r="DE190">
            <v>10</v>
          </cell>
          <cell r="DF190">
            <v>27</v>
          </cell>
          <cell r="DG190">
            <v>3</v>
          </cell>
          <cell r="DH190">
            <v>2</v>
          </cell>
          <cell r="DI190">
            <v>2</v>
          </cell>
        </row>
        <row r="191">
          <cell r="A191" t="str">
            <v>RS 149</v>
          </cell>
          <cell r="B191">
            <v>149</v>
          </cell>
          <cell r="C191" t="str">
            <v>N</v>
          </cell>
          <cell r="D191" t="str">
            <v>U</v>
          </cell>
          <cell r="E191" t="str">
            <v>Airport Road (Mzuzu)</v>
          </cell>
          <cell r="F191" t="str">
            <v>Urban</v>
          </cell>
          <cell r="G191">
            <v>28</v>
          </cell>
          <cell r="H191">
            <v>3</v>
          </cell>
          <cell r="I191" t="str">
            <v>R</v>
          </cell>
          <cell r="J191" t="str">
            <v>MZUZU CITY</v>
          </cell>
          <cell r="K191" t="str">
            <v>C</v>
          </cell>
          <cell r="L191">
            <v>0</v>
          </cell>
          <cell r="W191">
            <v>73</v>
          </cell>
          <cell r="X191" t="str">
            <v>DS</v>
          </cell>
          <cell r="Y191">
            <v>150</v>
          </cell>
          <cell r="Z191" t="str">
            <v>GR</v>
          </cell>
          <cell r="AA191">
            <v>100</v>
          </cell>
          <cell r="AB191" t="str">
            <v>GR</v>
          </cell>
          <cell r="AC191">
            <v>5</v>
          </cell>
          <cell r="AD191" t="str">
            <v>AM</v>
          </cell>
          <cell r="AE191">
            <v>0</v>
          </cell>
          <cell r="AF191">
            <v>0</v>
          </cell>
          <cell r="AG191">
            <v>0</v>
          </cell>
          <cell r="AH191">
            <v>0</v>
          </cell>
          <cell r="AI191">
            <v>0</v>
          </cell>
          <cell r="AJ191">
            <v>0</v>
          </cell>
          <cell r="AK191">
            <v>0</v>
          </cell>
          <cell r="AL191">
            <v>0</v>
          </cell>
          <cell r="AM191">
            <v>1</v>
          </cell>
          <cell r="AN191" t="str">
            <v>never resealed</v>
          </cell>
          <cell r="BO191" t="str">
            <v>RS 149</v>
          </cell>
          <cell r="BP191">
            <v>3</v>
          </cell>
          <cell r="BQ191">
            <v>5.5</v>
          </cell>
          <cell r="BR191" t="str">
            <v>R</v>
          </cell>
          <cell r="BS191" t="str">
            <v>C</v>
          </cell>
          <cell r="BT191">
            <v>0</v>
          </cell>
          <cell r="BU191" t="str">
            <v>DS</v>
          </cell>
          <cell r="BV191" t="str">
            <v/>
          </cell>
          <cell r="BW191">
            <v>1</v>
          </cell>
          <cell r="BX191">
            <v>15</v>
          </cell>
          <cell r="BY191" t="str">
            <v xml:space="preserve"> </v>
          </cell>
          <cell r="BZ191">
            <v>1</v>
          </cell>
          <cell r="CA191">
            <v>5</v>
          </cell>
          <cell r="CB191">
            <v>1.077</v>
          </cell>
          <cell r="CC191">
            <v>3.5</v>
          </cell>
          <cell r="CD191">
            <v>0</v>
          </cell>
          <cell r="CE191">
            <v>0</v>
          </cell>
          <cell r="CF191">
            <v>0</v>
          </cell>
          <cell r="CG191">
            <v>0</v>
          </cell>
          <cell r="CH191">
            <v>0</v>
          </cell>
          <cell r="CI191">
            <v>30</v>
          </cell>
          <cell r="CJ191">
            <v>0.1090909090909091</v>
          </cell>
          <cell r="CK191">
            <v>0.1090909090909091</v>
          </cell>
          <cell r="CL191">
            <v>0</v>
          </cell>
          <cell r="CM191">
            <v>4.2293706293706296E-2</v>
          </cell>
          <cell r="CN191">
            <v>4.2293706293706296E-2</v>
          </cell>
          <cell r="CO191">
            <v>0</v>
          </cell>
          <cell r="CP191">
            <v>0</v>
          </cell>
          <cell r="CQ191">
            <v>3.5422937062937061</v>
          </cell>
          <cell r="CR191">
            <v>0</v>
          </cell>
          <cell r="CS191">
            <v>2</v>
          </cell>
          <cell r="CT191">
            <v>5</v>
          </cell>
          <cell r="CU191">
            <v>2</v>
          </cell>
          <cell r="CV191">
            <v>25</v>
          </cell>
          <cell r="CW191">
            <v>25</v>
          </cell>
          <cell r="CX191" t="str">
            <v xml:space="preserve"> </v>
          </cell>
          <cell r="CY191">
            <v>1</v>
          </cell>
          <cell r="CZ191">
            <v>2</v>
          </cell>
          <cell r="DA191">
            <v>2</v>
          </cell>
          <cell r="DB191">
            <v>300</v>
          </cell>
          <cell r="DC191">
            <v>150</v>
          </cell>
          <cell r="DD191">
            <v>81</v>
          </cell>
          <cell r="DE191">
            <v>15</v>
          </cell>
          <cell r="DF191">
            <v>44</v>
          </cell>
          <cell r="DG191">
            <v>5</v>
          </cell>
          <cell r="DH191">
            <v>3</v>
          </cell>
          <cell r="DI191">
            <v>3</v>
          </cell>
        </row>
        <row r="192">
          <cell r="A192" t="str">
            <v>RS 151</v>
          </cell>
          <cell r="B192">
            <v>151</v>
          </cell>
          <cell r="C192" t="str">
            <v>N</v>
          </cell>
          <cell r="D192" t="str">
            <v>U</v>
          </cell>
          <cell r="E192" t="str">
            <v>Marine-Works</v>
          </cell>
          <cell r="F192" t="str">
            <v>Urban</v>
          </cell>
          <cell r="G192">
            <v>29</v>
          </cell>
          <cell r="H192">
            <v>2</v>
          </cell>
          <cell r="I192" t="str">
            <v>F</v>
          </cell>
          <cell r="J192" t="str">
            <v>KARONGA TOWN</v>
          </cell>
          <cell r="K192" t="str">
            <v>C</v>
          </cell>
          <cell r="L192">
            <v>0</v>
          </cell>
          <cell r="W192">
            <v>73</v>
          </cell>
          <cell r="X192" t="str">
            <v>ST</v>
          </cell>
          <cell r="Y192">
            <v>150</v>
          </cell>
          <cell r="Z192" t="str">
            <v>GR</v>
          </cell>
          <cell r="AA192">
            <v>100</v>
          </cell>
          <cell r="AB192" t="str">
            <v>GR</v>
          </cell>
          <cell r="AC192">
            <v>5</v>
          </cell>
          <cell r="AD192" t="str">
            <v>JW</v>
          </cell>
          <cell r="AE192">
            <v>0</v>
          </cell>
          <cell r="AF192">
            <v>0</v>
          </cell>
          <cell r="AG192">
            <v>0</v>
          </cell>
          <cell r="AH192">
            <v>0</v>
          </cell>
          <cell r="AI192">
            <v>0</v>
          </cell>
          <cell r="AJ192">
            <v>0</v>
          </cell>
          <cell r="AK192">
            <v>0</v>
          </cell>
          <cell r="AL192">
            <v>0</v>
          </cell>
          <cell r="AM192">
            <v>1</v>
          </cell>
          <cell r="AN192" t="str">
            <v>never resealed</v>
          </cell>
          <cell r="BO192" t="str">
            <v>RS 151</v>
          </cell>
          <cell r="BP192">
            <v>2</v>
          </cell>
          <cell r="BQ192" t="str">
            <v>n.a.</v>
          </cell>
          <cell r="BR192" t="str">
            <v>F</v>
          </cell>
          <cell r="BS192" t="str">
            <v>X</v>
          </cell>
          <cell r="BT192">
            <v>90</v>
          </cell>
          <cell r="BU192" t="str">
            <v>ST</v>
          </cell>
          <cell r="BV192" t="str">
            <v/>
          </cell>
          <cell r="BW192">
            <v>1</v>
          </cell>
          <cell r="BX192">
            <v>10</v>
          </cell>
          <cell r="BY192" t="str">
            <v xml:space="preserve"> </v>
          </cell>
          <cell r="BZ192">
            <v>1</v>
          </cell>
          <cell r="CA192">
            <v>5</v>
          </cell>
          <cell r="CB192">
            <v>0.90800000000000003</v>
          </cell>
          <cell r="CC192" t="str">
            <v>bitumen surface removed</v>
          </cell>
          <cell r="CD192">
            <v>0</v>
          </cell>
          <cell r="CE192">
            <v>0</v>
          </cell>
          <cell r="CF192">
            <v>0</v>
          </cell>
          <cell r="CG192">
            <v>0</v>
          </cell>
          <cell r="CH192">
            <v>0</v>
          </cell>
          <cell r="CI192">
            <v>0</v>
          </cell>
          <cell r="CJ192">
            <v>0</v>
          </cell>
          <cell r="CK192">
            <v>0</v>
          </cell>
          <cell r="CL192">
            <v>0</v>
          </cell>
          <cell r="CM192">
            <v>0</v>
          </cell>
          <cell r="CN192">
            <v>0</v>
          </cell>
          <cell r="CO192">
            <v>0</v>
          </cell>
          <cell r="CP192">
            <v>0</v>
          </cell>
          <cell r="CQ192">
            <v>0</v>
          </cell>
          <cell r="CR192">
            <v>0</v>
          </cell>
          <cell r="CS192">
            <v>0</v>
          </cell>
          <cell r="CT192">
            <v>0</v>
          </cell>
          <cell r="CU192">
            <v>0</v>
          </cell>
          <cell r="CV192" t="str">
            <v>n.a</v>
          </cell>
          <cell r="CW192" t="str">
            <v>n.a.</v>
          </cell>
          <cell r="CX192">
            <v>0</v>
          </cell>
          <cell r="CY192" t="str">
            <v>n.a.</v>
          </cell>
          <cell r="CZ192" t="str">
            <v>n.a.</v>
          </cell>
          <cell r="DA192">
            <v>1</v>
          </cell>
          <cell r="DB192">
            <v>171</v>
          </cell>
          <cell r="DC192">
            <v>86</v>
          </cell>
          <cell r="DD192">
            <v>47</v>
          </cell>
          <cell r="DE192">
            <v>9</v>
          </cell>
          <cell r="DF192">
            <v>25</v>
          </cell>
          <cell r="DG192">
            <v>3</v>
          </cell>
          <cell r="DH192">
            <v>2</v>
          </cell>
          <cell r="DI192">
            <v>2</v>
          </cell>
        </row>
        <row r="193">
          <cell r="A193" t="str">
            <v>RS 152</v>
          </cell>
          <cell r="B193">
            <v>152</v>
          </cell>
          <cell r="C193" t="str">
            <v>N</v>
          </cell>
          <cell r="D193" t="str">
            <v>U</v>
          </cell>
          <cell r="E193" t="str">
            <v>D.C. Office - Old Market - Hall - Mufwa</v>
          </cell>
          <cell r="F193" t="str">
            <v>Urban</v>
          </cell>
          <cell r="G193">
            <v>30</v>
          </cell>
          <cell r="H193">
            <v>3</v>
          </cell>
          <cell r="I193" t="str">
            <v>F</v>
          </cell>
          <cell r="J193" t="str">
            <v>KARONGA TOWN</v>
          </cell>
          <cell r="K193" t="str">
            <v>C</v>
          </cell>
          <cell r="L193">
            <v>0</v>
          </cell>
          <cell r="W193">
            <v>75</v>
          </cell>
          <cell r="X193" t="str">
            <v>DS</v>
          </cell>
          <cell r="Y193">
            <v>150</v>
          </cell>
          <cell r="Z193" t="str">
            <v>GR</v>
          </cell>
          <cell r="AA193">
            <v>100</v>
          </cell>
          <cell r="AB193" t="str">
            <v>GR</v>
          </cell>
          <cell r="AC193">
            <v>5</v>
          </cell>
          <cell r="AD193" t="str">
            <v>AM</v>
          </cell>
          <cell r="AE193">
            <v>98</v>
          </cell>
          <cell r="AF193" t="str">
            <v>RC</v>
          </cell>
          <cell r="AG193" t="str">
            <v>ST</v>
          </cell>
          <cell r="AH193">
            <v>10</v>
          </cell>
          <cell r="AI193">
            <v>0</v>
          </cell>
          <cell r="AJ193">
            <v>0</v>
          </cell>
          <cell r="AK193">
            <v>0</v>
          </cell>
          <cell r="AL193">
            <v>0</v>
          </cell>
          <cell r="AM193">
            <v>1</v>
          </cell>
          <cell r="AN193">
            <v>0</v>
          </cell>
          <cell r="BO193" t="str">
            <v>RS 152</v>
          </cell>
          <cell r="BP193">
            <v>3</v>
          </cell>
          <cell r="BQ193" t="str">
            <v>n.a.</v>
          </cell>
          <cell r="BR193" t="str">
            <v>F</v>
          </cell>
          <cell r="BS193" t="str">
            <v>C</v>
          </cell>
          <cell r="BT193">
            <v>0</v>
          </cell>
          <cell r="BU193" t="str">
            <v>ST</v>
          </cell>
          <cell r="BV193" t="str">
            <v/>
          </cell>
          <cell r="BW193">
            <v>1</v>
          </cell>
          <cell r="BX193">
            <v>10</v>
          </cell>
          <cell r="BY193" t="str">
            <v xml:space="preserve"> </v>
          </cell>
          <cell r="BZ193">
            <v>1</v>
          </cell>
          <cell r="CA193">
            <v>5</v>
          </cell>
          <cell r="CB193">
            <v>1.254</v>
          </cell>
          <cell r="CC193" t="str">
            <v>being reconstructed 1998</v>
          </cell>
          <cell r="CD193">
            <v>0</v>
          </cell>
          <cell r="CE193">
            <v>0</v>
          </cell>
          <cell r="CF193">
            <v>0</v>
          </cell>
          <cell r="CG193">
            <v>0</v>
          </cell>
          <cell r="CH193">
            <v>0</v>
          </cell>
          <cell r="CI193">
            <v>0</v>
          </cell>
          <cell r="CJ193">
            <v>0</v>
          </cell>
          <cell r="CK193">
            <v>0</v>
          </cell>
          <cell r="CL193">
            <v>0</v>
          </cell>
          <cell r="CM193">
            <v>0</v>
          </cell>
          <cell r="CN193">
            <v>0</v>
          </cell>
          <cell r="CO193">
            <v>0</v>
          </cell>
          <cell r="CP193">
            <v>0</v>
          </cell>
          <cell r="CQ193">
            <v>0</v>
          </cell>
          <cell r="CR193">
            <v>0</v>
          </cell>
          <cell r="CS193">
            <v>0</v>
          </cell>
          <cell r="CT193">
            <v>0</v>
          </cell>
          <cell r="CU193">
            <v>0</v>
          </cell>
          <cell r="CV193" t="str">
            <v>n.a</v>
          </cell>
          <cell r="CW193" t="str">
            <v>n.a.</v>
          </cell>
          <cell r="CX193">
            <v>0</v>
          </cell>
          <cell r="CY193" t="str">
            <v>n.a.</v>
          </cell>
          <cell r="CZ193" t="str">
            <v>n.a.</v>
          </cell>
          <cell r="DA193">
            <v>1</v>
          </cell>
          <cell r="DB193">
            <v>294</v>
          </cell>
          <cell r="DC193">
            <v>147</v>
          </cell>
          <cell r="DD193">
            <v>80</v>
          </cell>
          <cell r="DE193">
            <v>15</v>
          </cell>
          <cell r="DF193">
            <v>43</v>
          </cell>
          <cell r="DG193">
            <v>5</v>
          </cell>
          <cell r="DH193">
            <v>3</v>
          </cell>
          <cell r="DI193">
            <v>3</v>
          </cell>
        </row>
        <row r="194">
          <cell r="A194" t="str">
            <v>RS 139</v>
          </cell>
          <cell r="B194">
            <v>139</v>
          </cell>
          <cell r="C194" t="str">
            <v>S</v>
          </cell>
          <cell r="D194" t="str">
            <v>T</v>
          </cell>
          <cell r="E194" t="str">
            <v xml:space="preserve">Balaka Loop </v>
          </cell>
          <cell r="F194" t="str">
            <v>Urban</v>
          </cell>
          <cell r="G194">
            <v>31</v>
          </cell>
          <cell r="H194">
            <v>1.5</v>
          </cell>
          <cell r="I194" t="str">
            <v>F</v>
          </cell>
          <cell r="J194" t="str">
            <v>BALAKA TOWN</v>
          </cell>
          <cell r="K194">
            <v>8</v>
          </cell>
          <cell r="L194">
            <v>0</v>
          </cell>
          <cell r="W194">
            <v>71</v>
          </cell>
          <cell r="X194" t="str">
            <v>SA</v>
          </cell>
          <cell r="Y194">
            <v>125</v>
          </cell>
          <cell r="Z194" t="str">
            <v>SB</v>
          </cell>
          <cell r="AA194">
            <v>150</v>
          </cell>
          <cell r="AB194" t="str">
            <v>GR</v>
          </cell>
          <cell r="AC194">
            <v>14</v>
          </cell>
          <cell r="AD194" t="str">
            <v>VR</v>
          </cell>
          <cell r="AE194">
            <v>98</v>
          </cell>
          <cell r="AF194" t="str">
            <v>RC</v>
          </cell>
          <cell r="AG194" t="str">
            <v>ST</v>
          </cell>
          <cell r="AH194">
            <v>10</v>
          </cell>
          <cell r="AI194">
            <v>0</v>
          </cell>
          <cell r="AJ194">
            <v>0</v>
          </cell>
          <cell r="AK194">
            <v>0</v>
          </cell>
          <cell r="AL194">
            <v>0</v>
          </cell>
          <cell r="AM194">
            <v>1</v>
          </cell>
          <cell r="AN194">
            <v>0</v>
          </cell>
          <cell r="BO194" t="str">
            <v>RS 139</v>
          </cell>
          <cell r="BP194">
            <v>1.5</v>
          </cell>
          <cell r="BQ194" t="str">
            <v>n.a.</v>
          </cell>
          <cell r="BR194" t="str">
            <v>F</v>
          </cell>
          <cell r="BS194" t="str">
            <v>C</v>
          </cell>
          <cell r="BT194">
            <v>0</v>
          </cell>
          <cell r="BU194" t="str">
            <v>ST</v>
          </cell>
          <cell r="BV194" t="str">
            <v/>
          </cell>
          <cell r="BW194">
            <v>1</v>
          </cell>
          <cell r="BX194">
            <v>10</v>
          </cell>
          <cell r="BY194" t="str">
            <v xml:space="preserve"> </v>
          </cell>
          <cell r="BZ194">
            <v>1</v>
          </cell>
          <cell r="CA194">
            <v>14</v>
          </cell>
          <cell r="CB194">
            <v>1.6850000000000001</v>
          </cell>
          <cell r="CC194" t="str">
            <v>being reconstructed 1998</v>
          </cell>
          <cell r="CD194">
            <v>0</v>
          </cell>
          <cell r="CE194">
            <v>0</v>
          </cell>
          <cell r="CF194">
            <v>0</v>
          </cell>
          <cell r="CG194">
            <v>0</v>
          </cell>
          <cell r="CH194">
            <v>0</v>
          </cell>
          <cell r="CI194">
            <v>0</v>
          </cell>
          <cell r="CJ194">
            <v>0</v>
          </cell>
          <cell r="CK194">
            <v>0</v>
          </cell>
          <cell r="CL194">
            <v>0</v>
          </cell>
          <cell r="CM194">
            <v>0</v>
          </cell>
          <cell r="CN194">
            <v>0</v>
          </cell>
          <cell r="CO194">
            <v>0</v>
          </cell>
          <cell r="CP194">
            <v>0</v>
          </cell>
          <cell r="CQ194">
            <v>0</v>
          </cell>
          <cell r="CR194">
            <v>0</v>
          </cell>
          <cell r="CS194">
            <v>0</v>
          </cell>
          <cell r="CT194">
            <v>0</v>
          </cell>
          <cell r="CU194">
            <v>0</v>
          </cell>
          <cell r="CV194" t="str">
            <v>n.a</v>
          </cell>
          <cell r="CW194" t="str">
            <v>n.a.</v>
          </cell>
          <cell r="CX194">
            <v>0</v>
          </cell>
          <cell r="CY194" t="str">
            <v>n.a.</v>
          </cell>
          <cell r="CZ194" t="str">
            <v>n.a.</v>
          </cell>
          <cell r="DA194">
            <v>1</v>
          </cell>
          <cell r="DB194">
            <v>600</v>
          </cell>
          <cell r="DC194">
            <v>282</v>
          </cell>
          <cell r="DD194">
            <v>156</v>
          </cell>
          <cell r="DE194">
            <v>45</v>
          </cell>
          <cell r="DF194">
            <v>69</v>
          </cell>
          <cell r="DG194">
            <v>12</v>
          </cell>
          <cell r="DH194">
            <v>6</v>
          </cell>
          <cell r="DI194">
            <v>30</v>
          </cell>
        </row>
        <row r="195">
          <cell r="A195" t="str">
            <v>RS 160</v>
          </cell>
          <cell r="B195">
            <v>160</v>
          </cell>
          <cell r="C195" t="str">
            <v>C</v>
          </cell>
          <cell r="D195" t="str">
            <v>U</v>
          </cell>
          <cell r="E195" t="str">
            <v>Dedza Loop (M1 to Dedza)</v>
          </cell>
          <cell r="F195" t="str">
            <v>Urban</v>
          </cell>
          <cell r="G195">
            <v>32</v>
          </cell>
          <cell r="H195">
            <v>5.4</v>
          </cell>
          <cell r="I195" t="str">
            <v>R</v>
          </cell>
          <cell r="J195" t="str">
            <v>DEDZA TOWN</v>
          </cell>
          <cell r="K195">
            <v>7</v>
          </cell>
          <cell r="L195">
            <v>0</v>
          </cell>
          <cell r="W195">
            <v>78</v>
          </cell>
          <cell r="X195" t="str">
            <v>SA</v>
          </cell>
          <cell r="Y195">
            <v>125</v>
          </cell>
          <cell r="Z195" t="str">
            <v>SB</v>
          </cell>
          <cell r="AA195">
            <v>150</v>
          </cell>
          <cell r="AB195" t="str">
            <v>GR</v>
          </cell>
          <cell r="AC195">
            <v>4</v>
          </cell>
          <cell r="AD195" t="str">
            <v>VR</v>
          </cell>
          <cell r="AE195">
            <v>0</v>
          </cell>
          <cell r="AF195">
            <v>0</v>
          </cell>
          <cell r="AG195">
            <v>0</v>
          </cell>
          <cell r="AH195">
            <v>0</v>
          </cell>
          <cell r="AI195">
            <v>0</v>
          </cell>
          <cell r="AJ195">
            <v>0</v>
          </cell>
          <cell r="AK195">
            <v>0</v>
          </cell>
          <cell r="AL195">
            <v>0</v>
          </cell>
          <cell r="AM195">
            <v>2</v>
          </cell>
          <cell r="AN195" t="str">
            <v>never resealed</v>
          </cell>
          <cell r="BO195" t="str">
            <v>RS 160</v>
          </cell>
          <cell r="BP195">
            <v>5.4</v>
          </cell>
          <cell r="BQ195">
            <v>5.5</v>
          </cell>
          <cell r="BR195" t="str">
            <v>R</v>
          </cell>
          <cell r="BS195" t="str">
            <v>C</v>
          </cell>
          <cell r="BT195">
            <v>0</v>
          </cell>
          <cell r="BU195" t="str">
            <v>SA</v>
          </cell>
          <cell r="BV195" t="str">
            <v/>
          </cell>
          <cell r="BW195">
            <v>2</v>
          </cell>
          <cell r="BX195">
            <v>10</v>
          </cell>
          <cell r="BY195" t="str">
            <v xml:space="preserve"> </v>
          </cell>
          <cell r="BZ195">
            <v>1</v>
          </cell>
          <cell r="CA195">
            <v>4</v>
          </cell>
          <cell r="CB195">
            <v>1.508</v>
          </cell>
          <cell r="CC195">
            <v>5</v>
          </cell>
          <cell r="CD195">
            <v>95</v>
          </cell>
          <cell r="CE195">
            <v>63</v>
          </cell>
          <cell r="CF195">
            <v>48</v>
          </cell>
          <cell r="CG195">
            <v>47</v>
          </cell>
          <cell r="CH195">
            <v>15</v>
          </cell>
          <cell r="CI195">
            <v>750</v>
          </cell>
          <cell r="CJ195">
            <v>2.7272727272727271</v>
          </cell>
          <cell r="CK195">
            <v>10</v>
          </cell>
          <cell r="CL195">
            <v>48</v>
          </cell>
          <cell r="CM195">
            <v>1.4476083916083917</v>
          </cell>
          <cell r="CN195">
            <v>1.4476083916083917</v>
          </cell>
          <cell r="CO195">
            <v>0</v>
          </cell>
          <cell r="CP195">
            <v>0</v>
          </cell>
          <cell r="CQ195">
            <v>6.4476083916083917</v>
          </cell>
          <cell r="CR195">
            <v>40</v>
          </cell>
          <cell r="CS195">
            <v>1</v>
          </cell>
          <cell r="CT195">
            <v>0</v>
          </cell>
          <cell r="CU195">
            <v>0</v>
          </cell>
          <cell r="CV195">
            <v>20</v>
          </cell>
          <cell r="CW195">
            <v>20</v>
          </cell>
          <cell r="CX195" t="str">
            <v xml:space="preserve"> </v>
          </cell>
          <cell r="CY195">
            <v>3</v>
          </cell>
          <cell r="CZ195">
            <v>3</v>
          </cell>
          <cell r="DA195">
            <v>2.2999999999999998</v>
          </cell>
          <cell r="DB195">
            <v>134</v>
          </cell>
          <cell r="DC195">
            <v>67</v>
          </cell>
          <cell r="DD195">
            <v>37</v>
          </cell>
          <cell r="DE195">
            <v>7</v>
          </cell>
          <cell r="DF195">
            <v>20</v>
          </cell>
          <cell r="DG195">
            <v>3</v>
          </cell>
          <cell r="DH195">
            <v>2</v>
          </cell>
          <cell r="DI195">
            <v>2</v>
          </cell>
        </row>
        <row r="196">
          <cell r="A196" t="str">
            <v>RS 611</v>
          </cell>
          <cell r="B196">
            <v>433</v>
          </cell>
          <cell r="C196" t="str">
            <v>C</v>
          </cell>
          <cell r="D196" t="str">
            <v>T</v>
          </cell>
          <cell r="E196" t="str">
            <v>Dedza - Kapesi</v>
          </cell>
          <cell r="F196" t="str">
            <v>Urban</v>
          </cell>
          <cell r="G196">
            <v>33</v>
          </cell>
          <cell r="H196">
            <v>5.4</v>
          </cell>
          <cell r="I196" t="str">
            <v>H</v>
          </cell>
          <cell r="J196" t="str">
            <v>DEDZA TOWN</v>
          </cell>
          <cell r="K196">
            <v>6</v>
          </cell>
          <cell r="L196" t="str">
            <v>Changed from T372 to Urban, to Trunk &amp; to Kepiri</v>
          </cell>
          <cell r="W196">
            <v>78</v>
          </cell>
          <cell r="X196" t="str">
            <v>SA</v>
          </cell>
          <cell r="Y196">
            <v>125</v>
          </cell>
          <cell r="Z196" t="str">
            <v>SB</v>
          </cell>
          <cell r="AA196">
            <v>150</v>
          </cell>
          <cell r="AB196" t="str">
            <v>GR</v>
          </cell>
          <cell r="AC196">
            <v>4</v>
          </cell>
          <cell r="AD196" t="str">
            <v>VR</v>
          </cell>
          <cell r="AE196">
            <v>0</v>
          </cell>
          <cell r="AF196">
            <v>0</v>
          </cell>
          <cell r="AG196">
            <v>0</v>
          </cell>
          <cell r="AH196">
            <v>0</v>
          </cell>
          <cell r="AI196">
            <v>0</v>
          </cell>
          <cell r="AJ196">
            <v>0</v>
          </cell>
          <cell r="AK196">
            <v>0</v>
          </cell>
          <cell r="AL196">
            <v>0</v>
          </cell>
          <cell r="AM196">
            <v>2</v>
          </cell>
          <cell r="AN196" t="str">
            <v>never resealed</v>
          </cell>
          <cell r="BO196" t="str">
            <v>RS 611</v>
          </cell>
          <cell r="BP196">
            <v>5.4</v>
          </cell>
          <cell r="BQ196">
            <v>5.5</v>
          </cell>
          <cell r="BR196" t="str">
            <v>R</v>
          </cell>
          <cell r="BS196" t="str">
            <v>C</v>
          </cell>
          <cell r="BT196">
            <v>0</v>
          </cell>
          <cell r="BU196" t="str">
            <v>SA</v>
          </cell>
          <cell r="BV196" t="str">
            <v/>
          </cell>
          <cell r="BW196">
            <v>2</v>
          </cell>
          <cell r="BX196">
            <v>10</v>
          </cell>
          <cell r="BY196" t="str">
            <v xml:space="preserve"> </v>
          </cell>
          <cell r="BZ196">
            <v>1</v>
          </cell>
          <cell r="CA196">
            <v>4</v>
          </cell>
          <cell r="CB196">
            <v>1.508</v>
          </cell>
          <cell r="CC196">
            <v>5</v>
          </cell>
          <cell r="CD196">
            <v>95</v>
          </cell>
          <cell r="CE196">
            <v>63</v>
          </cell>
          <cell r="CF196">
            <v>48</v>
          </cell>
          <cell r="CG196">
            <v>47</v>
          </cell>
          <cell r="CH196">
            <v>15</v>
          </cell>
          <cell r="CI196">
            <v>600</v>
          </cell>
          <cell r="CJ196">
            <v>2.1818181818181821</v>
          </cell>
          <cell r="CK196">
            <v>10</v>
          </cell>
          <cell r="CL196">
            <v>48</v>
          </cell>
          <cell r="CM196">
            <v>1.2415944055944057</v>
          </cell>
          <cell r="CN196">
            <v>1.2415944055944057</v>
          </cell>
          <cell r="CO196">
            <v>0</v>
          </cell>
          <cell r="CP196">
            <v>0</v>
          </cell>
          <cell r="CQ196">
            <v>6.2415944055944053</v>
          </cell>
          <cell r="CR196">
            <v>40</v>
          </cell>
          <cell r="CS196">
            <v>1</v>
          </cell>
          <cell r="CT196">
            <v>0</v>
          </cell>
          <cell r="CU196">
            <v>0</v>
          </cell>
          <cell r="CV196">
            <v>20</v>
          </cell>
          <cell r="CW196">
            <v>20</v>
          </cell>
          <cell r="CX196" t="str">
            <v xml:space="preserve"> </v>
          </cell>
          <cell r="CY196">
            <v>3</v>
          </cell>
          <cell r="CZ196">
            <v>3</v>
          </cell>
          <cell r="DA196">
            <v>2.2999999999999998</v>
          </cell>
          <cell r="DB196">
            <v>500</v>
          </cell>
          <cell r="DC196">
            <v>235</v>
          </cell>
          <cell r="DD196">
            <v>130</v>
          </cell>
          <cell r="DE196">
            <v>38</v>
          </cell>
          <cell r="DF196">
            <v>58</v>
          </cell>
          <cell r="DG196">
            <v>10</v>
          </cell>
          <cell r="DH196">
            <v>5</v>
          </cell>
          <cell r="DI196">
            <v>25</v>
          </cell>
        </row>
        <row r="197">
          <cell r="A197" t="str">
            <v>RS 651</v>
          </cell>
          <cell r="B197">
            <v>473</v>
          </cell>
          <cell r="C197" t="str">
            <v>C</v>
          </cell>
          <cell r="D197" t="str">
            <v>F</v>
          </cell>
          <cell r="E197" t="str">
            <v>Bayani - Zingilizi</v>
          </cell>
          <cell r="F197" t="str">
            <v>T395</v>
          </cell>
          <cell r="G197">
            <v>4</v>
          </cell>
          <cell r="H197">
            <v>8.1</v>
          </cell>
          <cell r="I197" t="str">
            <v>R</v>
          </cell>
          <cell r="J197" t="str">
            <v>NTCHEU</v>
          </cell>
          <cell r="K197">
            <v>8</v>
          </cell>
          <cell r="L197" t="str">
            <v>Changed designation from T394 to T395</v>
          </cell>
        </row>
        <row r="198">
          <cell r="A198" t="str">
            <v>Count</v>
          </cell>
          <cell r="B198">
            <v>194</v>
          </cell>
          <cell r="C198">
            <v>0</v>
          </cell>
          <cell r="D198">
            <v>0</v>
          </cell>
          <cell r="E198" t="str">
            <v>Total length</v>
          </cell>
          <cell r="F198">
            <v>2520.1000000000004</v>
          </cell>
          <cell r="G198">
            <v>0</v>
          </cell>
          <cell r="H198">
            <v>0</v>
          </cell>
          <cell r="I198" t="str">
            <v>km</v>
          </cell>
          <cell r="J198" t="str">
            <v>km</v>
          </cell>
          <cell r="K198">
            <v>8</v>
          </cell>
          <cell r="L198" t="str">
            <v>Changed designation from T394 to T395</v>
          </cell>
        </row>
      </sheetData>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1">
          <cell r="A1" t="str">
            <v xml:space="preserve">Table A2 - Road Sections (as given in Terms of Reference) Not Used In The Study </v>
          </cell>
        </row>
      </sheetData>
      <sheetData sheetId="18">
        <row r="1">
          <cell r="A1" t="str">
            <v xml:space="preserve">Table A2 - Road Sections (as given in Terms of Reference) Not Used In The Study </v>
          </cell>
        </row>
      </sheetData>
      <sheetData sheetId="19">
        <row r="1">
          <cell r="A1">
            <v>0</v>
          </cell>
        </row>
      </sheetData>
      <sheetData sheetId="20">
        <row r="1">
          <cell r="A1" t="str">
            <v xml:space="preserve">Table A2 - Road Sections (as given in Terms of Reference) Not Used In The Study </v>
          </cell>
        </row>
      </sheetData>
      <sheetData sheetId="21">
        <row r="1">
          <cell r="A1">
            <v>0</v>
          </cell>
        </row>
      </sheetData>
      <sheetData sheetId="22">
        <row r="1">
          <cell r="A1">
            <v>0</v>
          </cell>
        </row>
      </sheetData>
      <sheetData sheetId="23">
        <row r="1">
          <cell r="A1">
            <v>0</v>
          </cell>
        </row>
      </sheetData>
      <sheetData sheetId="24">
        <row r="1">
          <cell r="A1" t="str">
            <v xml:space="preserve">Table A2 - Road Sections (as given in Terms of Reference) Not Used In The Study </v>
          </cell>
        </row>
      </sheetData>
      <sheetData sheetId="25">
        <row r="1">
          <cell r="A1">
            <v>0</v>
          </cell>
        </row>
      </sheetData>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ow r="1">
          <cell r="A1" t="str">
            <v xml:space="preserve">Table A2 - Road Sections (as given in Terms of Reference) Not Used In The Study </v>
          </cell>
        </row>
      </sheetData>
      <sheetData sheetId="59">
        <row r="1">
          <cell r="A1" t="str">
            <v xml:space="preserve">Table A2 - Road Sections (as given in Terms of Reference) Not Used In The Study </v>
          </cell>
        </row>
      </sheetData>
      <sheetData sheetId="60">
        <row r="1">
          <cell r="A1" t="str">
            <v xml:space="preserve">Table A2 - Road Sections (as given in Terms of Reference) Not Used In The Study </v>
          </cell>
        </row>
      </sheetData>
      <sheetData sheetId="61">
        <row r="1">
          <cell r="A1" t="str">
            <v xml:space="preserve">Table A2 - Road Sections (as given in Terms of Reference) Not Used In The Study </v>
          </cell>
        </row>
      </sheetData>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refreshError="1"/>
      <sheetData sheetId="73" refreshError="1"/>
      <sheetData sheetId="74" refreshError="1"/>
      <sheetData sheetId="75" refreshError="1"/>
      <sheetData sheetId="76" refreshError="1"/>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m"/>
      <sheetName val="v"/>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LEADS"/>
      <sheetName val="ssr-rates"/>
      <sheetName val="Plant &amp;  Machinery"/>
      <sheetName val="Material"/>
      <sheetName val="Labour"/>
      <sheetName val="Road data"/>
      <sheetName val="pvc-pipe-rates"/>
      <sheetName val="m"/>
      <sheetName val="Lead"/>
      <sheetName val="Lead statement"/>
      <sheetName val="data existing_do not delete"/>
      <sheetName val="Specification"/>
      <sheetName val="MRATES"/>
      <sheetName val="0000000000000"/>
      <sheetName val="segments-details"/>
      <sheetName val="int-Dia-hdpe"/>
      <sheetName val="habs-list"/>
      <sheetName val="int-Dia-pvc"/>
      <sheetName val="DATA"/>
      <sheetName val="Data_Base"/>
      <sheetName val="sand"/>
      <sheetName val="stone"/>
      <sheetName val="Data_Renuals"/>
      <sheetName val="ABS"/>
      <sheetName val="HDPE"/>
      <sheetName val="DI"/>
      <sheetName val="pvc"/>
      <sheetName val="Specification report"/>
      <sheetName val="RMR"/>
      <sheetName val="GROUND FLOOR"/>
      <sheetName val="maya"/>
      <sheetName val="Data-ELSR"/>
      <sheetName val="DATA-BASE"/>
      <sheetName val="DATA-ABSTRACT"/>
      <sheetName val="GA"/>
      <sheetName val="C-data"/>
      <sheetName val="Civil SSR"/>
      <sheetName val="WS Data"/>
      <sheetName val="ST"/>
      <sheetName val="Sump"/>
      <sheetName val="quarry"/>
      <sheetName val="Process"/>
      <sheetName val="Main sheet"/>
      <sheetName val="other rates"/>
      <sheetName val="data1"/>
      <sheetName val="Data.F8.BTR"/>
      <sheetName val="Road Detail Est."/>
      <sheetName val="rdamdata"/>
      <sheetName val="rates"/>
      <sheetName val="Sheet1"/>
      <sheetName val="SSR"/>
      <sheetName val="temp-SDData (2)"/>
      <sheetName val="id"/>
      <sheetName val="bldg"/>
      <sheetName val="DATA_PRG"/>
      <sheetName val="Bridge Data 2005-06"/>
      <sheetName val="cert"/>
      <sheetName val="Road data "/>
      <sheetName val="SPECS"/>
      <sheetName val="Sheet9"/>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p&amp;m"/>
      <sheetName val="Proforma -II "/>
      <sheetName val="C.R G.F"/>
      <sheetName val="pvc_basic"/>
      <sheetName val="FINAL LEAD"/>
      <sheetName val="select items_PMW"/>
      <sheetName val="MRoad data"/>
      <sheetName val="Convey"/>
      <sheetName val="Part-A"/>
      <sheetName val="COVER"/>
      <sheetName val="road est"/>
      <sheetName val="m lead"/>
      <sheetName val="mlead"/>
      <sheetName val="CFForecast detail"/>
      <sheetName val="DI Rate Analysis"/>
      <sheetName val="Economic RisingMain  Ph-I"/>
      <sheetName val="dlvoid"/>
      <sheetName val="slab"/>
      <sheetName val="DL CAL"/>
      <sheetName val="Sorted"/>
      <sheetName val="1V800"/>
      <sheetName val="materials"/>
      <sheetName val="Plant_&amp;__Machinery"/>
      <sheetName val="Road_data"/>
      <sheetName val="Lead_statement"/>
      <sheetName val="data_existing_do_not_delete"/>
      <sheetName val="Plant_&amp;__Machinery1"/>
      <sheetName val="Road_data1"/>
      <sheetName val="Lead_statement1"/>
      <sheetName val="data_existing_do_not_delete1"/>
      <sheetName val="Basicrates"/>
      <sheetName val="C.D.Abs.Est."/>
      <sheetName val="Dn SLRB (R2)"/>
      <sheetName val="Data_"/>
      <sheetName val="Sheet1 (2)"/>
      <sheetName val="Aug,02"/>
      <sheetName val="Summary"/>
      <sheetName val="SLAB  DATA"/>
      <sheetName val="Bill-12"/>
      <sheetName val="RM"/>
      <sheetName val="Sheet2"/>
      <sheetName val="MTC-estimate"/>
      <sheetName val="CD Data"/>
      <sheetName val="Data-2010-11"/>
      <sheetName val="sept-plan"/>
      <sheetName val="BOQ"/>
      <sheetName val="pt-cw"/>
      <sheetName val="PUMP_DATA"/>
      <sheetName val="FINAL DATA"/>
      <sheetName val="Road data.PS"/>
      <sheetName val="Road data  PH"/>
      <sheetName val="RA-markate"/>
      <sheetName val="GF SB Ok "/>
      <sheetName val="Design"/>
      <sheetName val="51"/>
      <sheetName val="t_prsr"/>
      <sheetName val="detls"/>
      <sheetName val="wh"/>
      <sheetName val="Sheet3"/>
      <sheetName val="d-safe DELUXE"/>
      <sheetName val="bASICDATA"/>
      <sheetName val="Data o"/>
      <sheetName val="sup dat"/>
      <sheetName val="Specification_report"/>
      <sheetName val="GROUND_FLOOR"/>
      <sheetName val="Civil_SSR"/>
      <sheetName val="WS_Data"/>
      <sheetName val="Data_F8_BTR"/>
      <sheetName val="Road_Detail_Est_"/>
      <sheetName val="other_rates"/>
      <sheetName val="temp-SDData_(2)"/>
      <sheetName val="Road_data_"/>
      <sheetName val="Bridge_Data_2005-06"/>
      <sheetName val="MRoad_data"/>
      <sheetName val="Main_sheet"/>
      <sheetName val="Levels"/>
      <sheetName val="Bitumen trunk"/>
      <sheetName val="Feeder"/>
      <sheetName val="R99 etc"/>
      <sheetName val="Trunk unpaved"/>
      <sheetName val="GN-ST-10"/>
      <sheetName val="Supplier"/>
      <sheetName val="sg-clay(d)"/>
      <sheetName val="Design of two-way slab"/>
      <sheetName val="Data Road"/>
      <sheetName val="Hydraulic Design (Pipe)"/>
      <sheetName val="Sub -  Analysis"/>
      <sheetName val="basic-data"/>
      <sheetName val="MA"/>
      <sheetName val="road safety datas"/>
      <sheetName val="abs road"/>
      <sheetName val="R_Det"/>
      <sheetName val="Note"/>
      <sheetName val="MRMECADAMoad data"/>
      <sheetName val="lead modified"/>
      <sheetName val="CC road"/>
      <sheetName val="Road Est."/>
      <sheetName val="WATER-HAMMER"/>
      <sheetName val="DET-ABS(toilet&amp;residence of ju)"/>
      <sheetName val="BTR"/>
      <sheetName val="Boppudi data sheet "/>
      <sheetName val="Common "/>
      <sheetName val="Usage"/>
      <sheetName val="Abs_CD_2"/>
      <sheetName val="coverpage"/>
      <sheetName val="ECV"/>
      <sheetName val="SS ENERGISE"/>
      <sheetName val="MPP_Gundlapally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r"/>
      <sheetName val="ew-cal"/>
      <sheetName val="ann-b"/>
      <sheetName val="Abstrct "/>
      <sheetName val="est"/>
      <sheetName val="Lead"/>
      <sheetName val="Data"/>
      <sheetName val="she"/>
      <sheetName val="Part A"/>
      <sheetName val="Material"/>
      <sheetName val="Plant &amp;  Machinery"/>
      <sheetName val="DATA-BASE"/>
      <sheetName val="DATA-ABSTRACT"/>
      <sheetName val="Lead statement ss5"/>
      <sheetName val="v"/>
      <sheetName val="Abstrct_"/>
      <sheetName val="Part_A"/>
      <sheetName val="r"/>
      <sheetName val="Abstr#t "/>
      <sheetName val="m"/>
      <sheetName val="Sheet1"/>
      <sheetName val="LEADS"/>
      <sheetName val="Bridge Data 2005-06"/>
      <sheetName val="pvc-pipe-rates"/>
      <sheetName val="Labour"/>
      <sheetName val="ewst"/>
      <sheetName val="Lead statement"/>
      <sheetName val="DATA_PRG"/>
      <sheetName val="segments-details"/>
      <sheetName val="int-Dia-hdpe"/>
      <sheetName val="habs-list"/>
      <sheetName val="int-Dia-pvc"/>
      <sheetName val="MRATES"/>
      <sheetName val="MRoad data"/>
      <sheetName val="Bitumen trunk"/>
      <sheetName val="Feeder"/>
      <sheetName val="R99 etc"/>
      <sheetName val="Trunk unpaved"/>
      <sheetName val="GROUND FLOOR"/>
      <sheetName val="Levels"/>
      <sheetName val="maya"/>
      <sheetName val="RMR"/>
      <sheetName val="Data.F8.BTR"/>
      <sheetName val="Boq"/>
      <sheetName val="Input"/>
      <sheetName val="detls"/>
      <sheetName val="C.D.Abs.Est."/>
      <sheetName val="coverpage"/>
      <sheetName val="Road data"/>
      <sheetName val="abs road"/>
      <sheetName val="TS memo"/>
      <sheetName val="CD_Data"/>
      <sheetName val="CD Data"/>
      <sheetName val="m1"/>
      <sheetName val="Common "/>
      <sheetName val="banilad"/>
      <sheetName val="Mactan"/>
      <sheetName val="Mandaue"/>
      <sheetName val="p&amp;m"/>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SubAnalysis"/>
      <sheetName val="Pop"/>
      <sheetName val="EDWise"/>
      <sheetName val="Bill-12"/>
      <sheetName val="nodes"/>
      <sheetName val="int-Dia"/>
      <sheetName val="Convey"/>
      <sheetName val="RAFT"/>
      <sheetName val="scour depth"/>
      <sheetName val="rdamdata"/>
      <sheetName val="mlead"/>
      <sheetName val="R_Det"/>
      <sheetName val="Main sheet"/>
      <sheetName val="Abstrct_1"/>
      <sheetName val="Part_A1"/>
      <sheetName val="Plant_&amp;__Machinery"/>
      <sheetName val="Lead_statement_ss5"/>
      <sheetName val="Abstr#t_"/>
      <sheetName val="Abstrct_2"/>
      <sheetName val="Part_A2"/>
      <sheetName val="Plant_&amp;__Machinery1"/>
      <sheetName val="Lead_statement_ss51"/>
      <sheetName val="Abstr#t_1"/>
      <sheetName val="SALIENT"/>
      <sheetName val="CPIPE2"/>
      <sheetName val="GF Columns"/>
      <sheetName val="Quarry"/>
      <sheetName val="Road Detail Est."/>
      <sheetName val="data existing_do not delete"/>
      <sheetName val="DATA-2005-06"/>
      <sheetName val="Rate analysis-civil"/>
      <sheetName val="pvc_basic"/>
      <sheetName val="HDPE"/>
      <sheetName val="Estimate "/>
      <sheetName val="C-data"/>
      <sheetName val="Rates"/>
      <sheetName val="PH data"/>
      <sheetName val="Sheet2"/>
      <sheetName val="Lead Distance"/>
      <sheetName val="WATER-HAMMER"/>
      <sheetName val="lead-st"/>
      <sheetName val="Mix Design"/>
      <sheetName val="Process"/>
      <sheetName val="0000000000000"/>
      <sheetName val="PUMP_DATA"/>
      <sheetName val="Lead_statement"/>
      <sheetName val="Bridge_Data_2005-06"/>
      <sheetName val="MRoad_data"/>
      <sheetName val="Bitumen_trunk"/>
      <sheetName val="R99_etc"/>
      <sheetName val="Trunk_unpaved"/>
      <sheetName val="GROUND_FLOOR"/>
      <sheetName val="Data_F8_BTR"/>
      <sheetName val="abs_road"/>
      <sheetName val="Road_data"/>
      <sheetName val="TS_memo"/>
      <sheetName val="C_D_Abs_Est_"/>
      <sheetName val="CD_Data1"/>
      <sheetName val="Common_"/>
      <sheetName val="Work_sheet"/>
      <sheetName val="Habcodes"/>
      <sheetName val="Staff Acco."/>
      <sheetName val="Summary"/>
      <sheetName val="Iocount"/>
      <sheetName val="wh_data"/>
      <sheetName val="wh_data_R"/>
      <sheetName val="CPHEEO"/>
      <sheetName val="Data-2011-12"/>
      <sheetName val="ultmom"/>
      <sheetName val="foundation(V)"/>
      <sheetName val="Specification report"/>
      <sheetName val="Flanged Beams"/>
      <sheetName val="Rectangular Beam"/>
      <sheetName val="final abstract"/>
      <sheetName val="DL CAL"/>
      <sheetName val="Sheet3"/>
      <sheetName val="not req 3"/>
      <sheetName val="cert"/>
      <sheetName val="MTC-estimate"/>
      <sheetName val="bom"/>
      <sheetName val="DATA SHEET"/>
      <sheetName val="Summary- Flyovers"/>
      <sheetName val="SUMP1420KL@HW"/>
      <sheetName val="Mp-team 1"/>
      <sheetName val="Nspt-smp-final-ORIGINAL"/>
      <sheetName val="DI"/>
      <sheetName val="pvc"/>
      <sheetName val="DISCOUNT"/>
      <sheetName val="Factory_rates"/>
      <sheetName val="Specification"/>
      <sheetName val="Data_Base"/>
      <sheetName val="51"/>
      <sheetName val="Basicrates"/>
      <sheetName val="id"/>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rdamdata"/>
      <sheetName val="leads"/>
      <sheetName val="ssr-rates"/>
      <sheetName val="Estimate "/>
      <sheetName val="HDPE"/>
      <sheetName val="stone"/>
      <sheetName val="EDWise"/>
      <sheetName val="BHANDUP"/>
      <sheetName val="PRECAST lightconc-II"/>
      <sheetName val="data existing_do not delete"/>
      <sheetName val="Lead"/>
      <sheetName val="Quarry"/>
      <sheetName val="Line"/>
      <sheetName val="CRUST"/>
      <sheetName val="QDTS"/>
      <sheetName val="RMR"/>
      <sheetName val="Rates"/>
      <sheetName val="BTR"/>
      <sheetName val="Road data"/>
      <sheetName val="Sheet3"/>
      <sheetName val="DI"/>
      <sheetName val="pvc"/>
      <sheetName val="DATA"/>
      <sheetName val="coverpage"/>
      <sheetName val="mlead"/>
      <sheetName val="ROADS"/>
      <sheetName val="BALAN1"/>
      <sheetName val="Levels"/>
      <sheetName val="Labour"/>
      <sheetName val="Material"/>
      <sheetName val="Plant &amp;  Machinery"/>
      <sheetName val="civ data"/>
      <sheetName val="id"/>
      <sheetName val="wh"/>
      <sheetName val="census91"/>
      <sheetName val="0000000000000"/>
      <sheetName val="maya"/>
      <sheetName val="C-data"/>
      <sheetName val="Lead statement"/>
      <sheetName val="MRATES"/>
      <sheetName val="Nspt-smp-final-ORIGINAL"/>
      <sheetName val="DES"/>
      <sheetName val="COVER"/>
      <sheetName val="HP PIPE  DATA"/>
      <sheetName val="SLAB  DATA"/>
      <sheetName val="DATA_PRG"/>
      <sheetName val="pvc_basic"/>
      <sheetName val="overviewbarmer"/>
      <sheetName val="Master_data"/>
      <sheetName val="Boq"/>
      <sheetName val="C &amp; G RHS"/>
      <sheetName val="Estimate_"/>
      <sheetName val="PRECAST_lightconc-II"/>
      <sheetName val="data_existing_do_not_delete"/>
      <sheetName val="Road_data"/>
      <sheetName val="PROCTOR"/>
      <sheetName val="Road Detail Est."/>
      <sheetName val="GF SB Ok "/>
      <sheetName val="HDPE-pipe-rates"/>
      <sheetName val="pvc-pipe-rates"/>
      <sheetName val="splmidata"/>
      <sheetName val="ppraodata"/>
      <sheetName val="CONST"/>
      <sheetName val="m"/>
      <sheetName val="MRoad data"/>
      <sheetName val="AV-HDPE"/>
      <sheetName val="Di_gate-HDPE"/>
      <sheetName val="DISCOUNT"/>
      <sheetName val="t_prsr"/>
      <sheetName val="Common "/>
      <sheetName val="final abstract"/>
      <sheetName val="Basicrates"/>
      <sheetName val="mas_hab"/>
      <sheetName val="BLK3"/>
      <sheetName val="BLK2"/>
      <sheetName val="radar"/>
      <sheetName val="E &amp; R"/>
      <sheetName val="hdpe_basic"/>
      <sheetName val="GenAbst"/>
      <sheetName val="abs road"/>
      <sheetName val="TS memo"/>
      <sheetName val="work_sheet"/>
      <sheetName val="11.Habitations"/>
      <sheetName val="bom"/>
      <sheetName val="Data o"/>
      <sheetName val="Sheet1 (2)"/>
      <sheetName val="Data.F8.BTR"/>
      <sheetName val="Proforma-I (2)"/>
      <sheetName val="Rate"/>
      <sheetName val="Gen Abs"/>
      <sheetName val="R_Det"/>
      <sheetName val="Sheet2"/>
      <sheetName val="Rate Analysis"/>
      <sheetName val="SPT vs PHI"/>
      <sheetName val="wh_data_R"/>
      <sheetName val="wh_data"/>
      <sheetName val="CPHEEO"/>
      <sheetName val="input"/>
      <sheetName val="hdpe weights"/>
      <sheetName val="PVC weights"/>
      <sheetName val="DATA-BASE"/>
      <sheetName val="DATA-ABSTRACT"/>
      <sheetName val="sand"/>
      <sheetName val="clvrt_data"/>
      <sheetName val="GA"/>
      <sheetName val="hdpe-rates"/>
      <sheetName val="pvc-rates"/>
      <sheetName val="detls"/>
      <sheetName val=" data sheet "/>
      <sheetName val="Civil Boq"/>
      <sheetName val="Summary"/>
      <sheetName val="Note"/>
      <sheetName val="Specification"/>
      <sheetName val="analy"/>
      <sheetName val="basdat"/>
      <sheetName val="WITH STACKING CHARGES"/>
      <sheetName val="Table10"/>
      <sheetName val="Table11"/>
      <sheetName val="Table12"/>
      <sheetName val="SSR 2014-15 Rates"/>
      <sheetName val="not req 3"/>
      <sheetName val="DATA-2005-06"/>
      <sheetName val="Flight-1"/>
    </sheetNames>
    <sheetDataSet>
      <sheetData sheetId="0">
        <row r="1">
          <cell r="JB1">
            <v>0</v>
          </cell>
        </row>
      </sheetData>
      <sheetData sheetId="1"/>
      <sheetData sheetId="2"/>
      <sheetData sheetId="3"/>
      <sheetData sheetId="4"/>
      <sheetData sheetId="5"/>
      <sheetData sheetId="6"/>
      <sheetData sheetId="7"/>
      <sheetData sheetId="8" refreshError="1">
        <row r="2">
          <cell r="F2">
            <v>100</v>
          </cell>
        </row>
        <row r="4">
          <cell r="F4">
            <v>65</v>
          </cell>
        </row>
      </sheetData>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sheetData sheetId="102"/>
      <sheetData sheetId="103"/>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tatement 2005-06 1st  Qtr"/>
      <sheetName val="Rates 2005-06 ...."/>
      <sheetName val="Cover page"/>
      <sheetName val="Lead Statement 2005-06 2nd Qtr."/>
      <sheetName val="Lead Statement 2005-06 3rd Qtr."/>
      <sheetName val="Lead Statement 2005-06 4th Qtr."/>
      <sheetName val="Rates 2005-06 "/>
      <sheetName val="Lead Statement 2006-07 1, 2, 3"/>
      <sheetName val="Rates 2006-07 1, 2, 3"/>
      <sheetName val="Rates 2006-07 4th"/>
      <sheetName val="Lead Statement 2006-07 4"/>
      <sheetName val="Lead Statement 2007-08 1st Qtr."/>
      <sheetName val="Rates 2007-08 1st"/>
      <sheetName val="Lead Statement 2007-08 2nd "/>
      <sheetName val="Rates 2007-08 2nd"/>
      <sheetName val="Lead Statement 2007-08 3rd"/>
      <sheetName val="Rates 2007-08 3rd "/>
      <sheetName val="Lead Statement 2007-08 4th "/>
      <sheetName val="Rates 2007-08 4th"/>
      <sheetName val="Bridge Data 2005-06"/>
      <sheetName val="Bridge Data 2006-07"/>
      <sheetName val="Bridge Data 2007-08"/>
      <sheetName val="Lead  07-08 3rd Q Appr. "/>
      <sheetName val="BTR  2007-08 3rd Qtr. "/>
      <sheetName val="Appr. Data 2007-08 3rd Qtr"/>
      <sheetName val="Approaches Origl Align 1 (4)"/>
      <sheetName val="Bridge over all Qtys. "/>
      <sheetName val="Bri. Abs.Est.Agt.Prd SSR 05-06"/>
      <sheetName val="Bri. Abs.Est.Agt.Prd SSR 06-07"/>
      <sheetName val="Bri. Abs.Est. SSR 2007-08"/>
      <sheetName val="Appr. Abs.Est. SSR 2007-08 "/>
      <sheetName val="Comparative Statement "/>
      <sheetName val="Comp. Abst. "/>
      <sheetName val="Qty. as per WE II &amp; Prev. SSR "/>
      <sheetName val="Sheet1"/>
      <sheetName val="abs road"/>
      <sheetName val="coverpage"/>
      <sheetName val="Road data"/>
      <sheetName val="TS memo"/>
      <sheetName val="Usage"/>
      <sheetName val="Common "/>
      <sheetName val="General"/>
      <sheetName val="Lead"/>
      <sheetName val="DATA"/>
      <sheetName val="m"/>
      <sheetName val="DATA_PRG"/>
      <sheetName val="Class IV Qtr. Ele"/>
      <sheetName val="MRATES"/>
      <sheetName val="C-data"/>
      <sheetName val="Specification report"/>
      <sheetName val="Summary- Flyovers"/>
      <sheetName val="Works - Quote Sheet"/>
      <sheetName val="labour"/>
      <sheetName val="p&amp;m"/>
      <sheetName val="v"/>
      <sheetName val="Lead statement"/>
      <sheetName val="C.R G.F"/>
      <sheetName val="R_Det"/>
      <sheetName val="Estimate "/>
      <sheetName val="Material"/>
      <sheetName val="Plant &amp;  Machinery"/>
      <sheetName val="pvc_basic"/>
      <sheetName val="HDPE"/>
      <sheetName val="Valves"/>
      <sheetName val="MS Rates"/>
      <sheetName val="data existing_do not delete"/>
      <sheetName val="SUMP1420KL@HW"/>
      <sheetName val="Sheet2"/>
      <sheetName val="banilad"/>
      <sheetName val="Boq"/>
      <sheetName val="wh_data_R"/>
      <sheetName val="wh_data"/>
      <sheetName val="RMR"/>
      <sheetName val="leads"/>
      <sheetName val="pvc-pipe-rates"/>
      <sheetName val="Data.F8.BTR"/>
      <sheetName val="SPT vs PHI"/>
      <sheetName val="r"/>
      <sheetName val="int-Dia-hdpe"/>
      <sheetName val="habs-list"/>
      <sheetName val="int-Dia-pvc"/>
      <sheetName val="segments-details"/>
      <sheetName val="t_prsr"/>
      <sheetName val="id"/>
      <sheetName val="Main sheet"/>
      <sheetName val="Civil Works"/>
      <sheetName val="GF SB Ok "/>
      <sheetName val="rates"/>
      <sheetName val="MTC-estimate"/>
      <sheetName val="other rates"/>
      <sheetName val="DI"/>
      <sheetName val="pvc"/>
      <sheetName val="hdpe_basi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51">
          <cell r="B51">
            <v>6.75</v>
          </cell>
        </row>
      </sheetData>
      <sheetData sheetId="19" refreshError="1">
        <row r="51">
          <cell r="B51">
            <v>6.75</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nilad"/>
      <sheetName val="Mactan"/>
      <sheetName val="Mandaue"/>
      <sheetName val="Summary"/>
      <sheetName val="Summary (2)"/>
      <sheetName val="Bridge Data 2005-06"/>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Plant &amp;  Machinery"/>
      <sheetName val="Data"/>
      <sheetName val="MRATES"/>
      <sheetName val="data existing_do not delete"/>
      <sheetName val="Boq"/>
      <sheetName val="v"/>
      <sheetName val="Material"/>
      <sheetName val="Labour"/>
      <sheetName val="p&amp;m"/>
      <sheetName val="abs road"/>
      <sheetName val="R_Det"/>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pp"/>
      <sheetName val="data_new"/>
      <sheetName val="lead-st"/>
      <sheetName val="v"/>
      <sheetName val="r"/>
      <sheetName val="l"/>
      <sheetName val="DATA"/>
      <sheetName val="Lead"/>
      <sheetName val="data existing_do not delete"/>
      <sheetName val="Data.F8.BTR"/>
      <sheetName val="leads"/>
      <sheetName val="rdamdata"/>
      <sheetName val="Material"/>
      <sheetName val="Plant &amp;  Machinery"/>
      <sheetName val="Data_F8_BTR"/>
      <sheetName val="Plant_&amp;__Machinery"/>
      <sheetName val="Labour"/>
      <sheetName val="Works"/>
      <sheetName val="RMR"/>
      <sheetName val="General"/>
      <sheetName val="t_prsr"/>
      <sheetName val="id"/>
      <sheetName val="Bitumen trunk"/>
      <sheetName val="Feeder"/>
      <sheetName val="R99 etc"/>
      <sheetName val="Trunk unpaved"/>
      <sheetName val="m"/>
      <sheetName val="Levels"/>
      <sheetName val="MRATES"/>
      <sheetName val="mlead"/>
      <sheetName val="abs road"/>
      <sheetName val="coverpage"/>
      <sheetName val="Road data"/>
      <sheetName val="R_Det"/>
      <sheetName val="DATA-BASE"/>
      <sheetName val="DATA-ABSTRACT"/>
      <sheetName val="Class IV Qtr. Ele"/>
      <sheetName val="Bridge Data 2005-06"/>
      <sheetName val="bom"/>
      <sheetName val="Lead statement"/>
      <sheetName val="GROUND FLOOR"/>
      <sheetName val="maya"/>
      <sheetName val="Specification"/>
      <sheetName val="HDPE"/>
      <sheetName val="DI"/>
      <sheetName val="pvc"/>
      <sheetName val="Estimate "/>
      <sheetName val="banilad"/>
      <sheetName val="Specification report"/>
      <sheetName val="Data_F8_BTR2"/>
      <sheetName val="data_existing_do_not_delete2"/>
      <sheetName val="Bitumen_trunk2"/>
      <sheetName val="R99_etc2"/>
      <sheetName val="Trunk_unpaved2"/>
      <sheetName val="abs_road2"/>
      <sheetName val="Road_data2"/>
      <sheetName val="Class_IV_Qtr__Ele2"/>
      <sheetName val="Bridge_Data_2005-062"/>
      <sheetName val="Lead_statement2"/>
      <sheetName val="GROUND_FLOOR2"/>
      <sheetName val="data_existing_do_not_delete"/>
      <sheetName val="Bitumen_trunk"/>
      <sheetName val="R99_etc"/>
      <sheetName val="Trunk_unpaved"/>
      <sheetName val="abs_road"/>
      <sheetName val="Road_data"/>
      <sheetName val="Class_IV_Qtr__Ele"/>
      <sheetName val="Bridge_Data_2005-06"/>
      <sheetName val="Lead_statement"/>
      <sheetName val="GROUND_FLOOR"/>
      <sheetName val="Data_F8_BTR1"/>
      <sheetName val="data_existing_do_not_delete1"/>
      <sheetName val="Bitumen_trunk1"/>
      <sheetName val="R99_etc1"/>
      <sheetName val="Trunk_unpaved1"/>
      <sheetName val="abs_road1"/>
      <sheetName val="Road_data1"/>
      <sheetName val="Class_IV_Qtr__Ele1"/>
      <sheetName val="Bridge_Data_2005-061"/>
      <sheetName val="Lead_statement1"/>
      <sheetName val="GROUND_FLOOR1"/>
      <sheetName val="Analy"/>
      <sheetName val="1-Pop Proj"/>
      <sheetName val="Lɥad"/>
      <sheetName val="SECPROP"/>
      <sheetName val="CABLENOS."/>
      <sheetName val="DATA_PRG"/>
      <sheetName val="Sheet1"/>
      <sheetName val="Main sheet"/>
      <sheetName val="wh"/>
      <sheetName val="Mactan"/>
      <sheetName val="Mandaue"/>
      <sheetName val="Lead statement ss5"/>
      <sheetName val="gen"/>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BWSCPlt"/>
      <sheetName val="CI"/>
      <sheetName val="G.R.P"/>
      <sheetName val="PSC REVISED"/>
      <sheetName val="TBAL9697 -group wise  sdpl"/>
      <sheetName val="p&amp;m"/>
      <sheetName val="Staff Acco."/>
      <sheetName val="Rates"/>
      <sheetName val="Bed Class"/>
      <sheetName val="CPIPE"/>
      <sheetName val="CPIPE2"/>
      <sheetName val="Cs"/>
      <sheetName val="DVALUE"/>
      <sheetName val="THK"/>
      <sheetName val="Cover"/>
      <sheetName val="Convey"/>
      <sheetName val="Usage"/>
      <sheetName val="Cd"/>
      <sheetName val="SewerCAD MH Data"/>
      <sheetName val="Design 2040 Design Flows-(1)"/>
      <sheetName val="SewerCAD Pipe Data-Actual 2040"/>
      <sheetName val="CONNECT"/>
      <sheetName val="analysis"/>
      <sheetName val="SALIENT"/>
      <sheetName val="foundation(V)"/>
      <sheetName val="Data-2011-12"/>
      <sheetName val="DL CAL"/>
      <sheetName val="slab"/>
      <sheetName val="Flanged Beams"/>
      <sheetName val="Rectangular Beam"/>
      <sheetName val="C.D.Abs.Est."/>
      <sheetName val="Interface_SC"/>
      <sheetName val="Calc_ISC"/>
      <sheetName val="Calc_SC"/>
      <sheetName val="Interface_ISC"/>
      <sheetName val="GD"/>
      <sheetName val="pvc_basic"/>
      <sheetName val="Boq"/>
      <sheetName val="wh_data"/>
      <sheetName val="wh_data_R"/>
      <sheetName val="CPHEEO"/>
      <sheetName val="input"/>
      <sheetName val="GF SB Ok "/>
      <sheetName val="hdpe_basic"/>
      <sheetName val="TOP SLAB-beams"/>
      <sheetName val="20kL-design-final"/>
      <sheetName val="Sheet5"/>
      <sheetName val="ABS"/>
      <sheetName val="Data o"/>
      <sheetName val="Data-ELSR"/>
      <sheetName val="HDPE-pipe-rates"/>
      <sheetName val="pvc-pipe-rates"/>
      <sheetName val="Bill-12"/>
      <sheetName val="Sheet2"/>
      <sheetName val="sup dat"/>
      <sheetName val="Lead_statement_ss5"/>
      <sheetName val="clvrt_data"/>
      <sheetName val="ssr-rates"/>
      <sheetName val="Plant 㫨  Machinery"/>
      <sheetName val="Plant_㫨__Machinery"/>
      <sheetName val="C-data"/>
      <sheetName val="Rates-May-14"/>
      <sheetName val="int-Dia-pvc"/>
      <sheetName val="final abstract"/>
      <sheetName val="detailed"/>
      <sheetName val="Bed Fall"/>
      <sheetName val="Title"/>
      <sheetName val="Ventway Calculations"/>
      <sheetName val="VI Floor Beam "/>
      <sheetName val="Boq Block A"/>
      <sheetName val="Valves"/>
      <sheetName val="data_existing_do_not_delete3"/>
      <sheetName val="Data_F8_BTR3"/>
      <sheetName val="Plant_&amp;__Machinery1"/>
      <sheetName val="Bitumen_trunk3"/>
      <sheetName val="R99_etc3"/>
      <sheetName val="Trunk_unpaved3"/>
      <sheetName val="abs_road3"/>
      <sheetName val="Road_data3"/>
      <sheetName val="Class_IV_Qtr__Ele3"/>
      <sheetName val="Bridge_Data_2005-063"/>
      <sheetName val="Lead_statement3"/>
      <sheetName val="GROUND_FLOOR3"/>
      <sheetName val="Estimate_"/>
      <sheetName val="Specification_report"/>
      <sheetName val="1-Pop_Proj"/>
      <sheetName val="CABLENOS_"/>
      <sheetName val="Main_sheet"/>
      <sheetName val="Road Detail Est."/>
      <sheetName val="BM-HOOP"/>
      <sheetName val="_5wgdhabfinal00_01"/>
      <sheetName val="bundqty"/>
      <sheetName val="QTY-CRUST-SR"/>
      <sheetName val="CROSS-SECTION"/>
      <sheetName val="QTY-CRUST-MCW"/>
      <sheetName val="hyperstatic-3"/>
      <sheetName val="TS memo"/>
      <sheetName val="Lookup"/>
      <sheetName val="Sheet3"/>
      <sheetName val="MRoad data"/>
      <sheetName val="Main"/>
      <sheetName val="CPIPE 1"/>
      <sheetName val="MS Rates"/>
      <sheetName val="TOS-F"/>
      <sheetName val="ewst"/>
      <sheetName val="Leads Entry"/>
      <sheetName val="Code"/>
      <sheetName val="Pop"/>
      <sheetName val="E.I. ESTIMATE"/>
      <sheetName val="EXTERNAL E.I."/>
      <sheetName val="E.I. DATAS"/>
      <sheetName val="Comparative Statement"/>
      <sheetName val="PANEL DATAS"/>
      <sheetName val="Inv"/>
      <sheetName val="Design"/>
      <sheetName val="Report (2)"/>
      <sheetName val="Sanitary Datas 2020-21"/>
      <sheetName val="san-abs"/>
      <sheetName val="gen-ab"/>
      <sheetName val="gfloor"/>
      <sheetName val="FF"/>
      <sheetName val="Terrace"/>
      <sheetName val="GF Det-Est"/>
      <sheetName val="FF DET"/>
      <sheetName val="tf dET"/>
      <sheetName val="DATA1"/>
      <sheetName val="saniraty-det"/>
      <sheetName val="NOPRINT"/>
      <sheetName val="doors"/>
      <sheetName val="Report"/>
      <sheetName val="SH"/>
      <sheetName val="MDRs"/>
      <sheetName val="Annexure III"/>
      <sheetName val="Annexure I"/>
      <sheetName val="Common "/>
      <sheetName val="detls"/>
      <sheetName val="Delivery mains"/>
      <sheetName val="CONST"/>
      <sheetName val="PROCTOR"/>
      <sheetName val="Plant_&amp;__Machinery3"/>
      <sheetName val="Lead_statement_ss53"/>
      <sheetName val="Lead_statement_ss51"/>
      <sheetName val="Plant_&amp;__Machinery2"/>
      <sheetName val="Lead_statement_ss52"/>
      <sheetName val="Nspt-smp-final-ORIGINAL"/>
      <sheetName val="water-hammar-strenght"/>
      <sheetName val="hdpe weights"/>
      <sheetName val="PVC weights"/>
      <sheetName val="0000000000000"/>
      <sheetName val="SSR"/>
      <sheetName val="VC 80"/>
      <sheetName val="VC 450"/>
      <sheetName val="PH data"/>
      <sheetName val="Ins &amp; Bonds"/>
      <sheetName val="A-3.1"/>
      <sheetName val="Client req"/>
      <sheetName val="Sheet1 (2)"/>
      <sheetName val="wt of CID joint"/>
      <sheetName val="AC DAta"/>
      <sheetName val="Pipe Pilne MAch"/>
      <sheetName val="Sheet4"/>
      <sheetName val="Indurhty"/>
      <sheetName val="Indurhty 2016-17"/>
      <sheetName val="2"/>
      <sheetName val="3"/>
      <sheetName val="Tees"/>
      <sheetName val="PUMP_DATA"/>
      <sheetName val="Quarry"/>
      <sheetName val="Line"/>
      <sheetName val="BTR"/>
      <sheetName val="CRUST"/>
      <sheetName val="QDTS"/>
      <sheetName val="Abs_CD_2"/>
      <sheetName val="road est"/>
      <sheetName val="ECV"/>
      <sheetName val="FORM-W3"/>
      <sheetName val="index"/>
      <sheetName val="Cash2"/>
      <sheetName val="other rates"/>
      <sheetName val="MTC-estimate"/>
      <sheetName val="Gen Abs"/>
      <sheetName val="Data_Base"/>
      <sheetName val="Work_sheet"/>
      <sheetName val="SUMP1420KL@HW"/>
      <sheetName val="Admin"/>
      <sheetName val="Rates SSR 2008-09"/>
      <sheetName val="RWS"/>
      <sheetName val="Entry"/>
      <sheetName val="BOQ (2)"/>
      <sheetName val="DATA SHEET"/>
      <sheetName val="ANAL-PIPE LINE"/>
      <sheetName val="MS Pipe Working"/>
      <sheetName val="civ data"/>
      <sheetName val="650kL-design-final"/>
      <sheetName val="SPT vs PHI"/>
      <sheetName val="PS1"/>
      <sheetName val="concrete"/>
      <sheetName val="Hire"/>
      <sheetName val="GF Columns"/>
      <sheetName val="DISCOUNT"/>
      <sheetName val="Global factors"/>
      <sheetName val="Weightage-Sub Sht"/>
      <sheetName val="OH"/>
      <sheetName val="Basic Rates"/>
      <sheetName val="beam-reinft"/>
      <sheetName val="rmr "/>
      <sheetName val="road data "/>
      <sheetName val="MASTER"/>
      <sheetName val="WT AVG LEAD"/>
      <sheetName val="COST"/>
    </sheetNames>
    <sheetDataSet>
      <sheetData sheetId="0" refreshError="1"/>
      <sheetData sheetId="1" refreshError="1"/>
      <sheetData sheetId="2" refreshError="1"/>
      <sheetData sheetId="3" refreshError="1"/>
      <sheetData sheetId="4" refreshError="1">
        <row r="2">
          <cell r="F2">
            <v>100</v>
          </cell>
        </row>
        <row r="3">
          <cell r="F3">
            <v>90</v>
          </cell>
        </row>
        <row r="4">
          <cell r="F4">
            <v>65</v>
          </cell>
        </row>
        <row r="29">
          <cell r="F29">
            <v>44</v>
          </cell>
        </row>
        <row r="30">
          <cell r="F30">
            <v>0.25</v>
          </cell>
        </row>
        <row r="48">
          <cell r="F48">
            <v>10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sheetData sheetId="46"/>
      <sheetData sheetId="47"/>
      <sheetData sheetId="48"/>
      <sheetData sheetId="49" refreshError="1"/>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refreshError="1"/>
      <sheetData sheetId="84" refreshError="1"/>
      <sheetData sheetId="85"/>
      <sheetData sheetId="86" refreshError="1"/>
      <sheetData sheetId="87"/>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CS"/>
      <sheetName val="maya"/>
      <sheetName val="ValveChamber"/>
      <sheetName val="V-CR"/>
      <sheetName val="DATA"/>
      <sheetName val="MRATES"/>
      <sheetName val="Lead statement"/>
      <sheetName val="SSR 2010-11 Rates"/>
      <sheetName val="rdamdata"/>
      <sheetName val="bom"/>
      <sheetName val="HDPE"/>
      <sheetName val="DI"/>
      <sheetName val="pvc"/>
      <sheetName val="hdpe_basic"/>
      <sheetName val="pvc_basic"/>
      <sheetName val="C-data"/>
      <sheetName val="Sheet1"/>
      <sheetName val="lead-st"/>
      <sheetName val="r"/>
      <sheetName val="v"/>
      <sheetName val="m"/>
      <sheetName val="leads"/>
      <sheetName val="data existing_do not delete"/>
      <sheetName val="Estimate "/>
      <sheetName val="ssr-rates"/>
      <sheetName val="DATA_PRG"/>
      <sheetName val="Labour"/>
      <sheetName val="t_prsr"/>
      <sheetName val="wh"/>
      <sheetName val="Cover"/>
      <sheetName val="id"/>
      <sheetName val="p&amp;m"/>
      <sheetName val="Buildings"/>
      <sheetName val="Hire"/>
      <sheetName val="Conveyance"/>
      <sheetName val="RMR"/>
      <sheetName val="final abstract"/>
      <sheetName val="AV-HDPE"/>
      <sheetName val="Di_gate-HDPE"/>
      <sheetName val="mlead"/>
      <sheetName val="BWSCPlt"/>
      <sheetName val="CI"/>
      <sheetName val="G.R.P"/>
      <sheetName val="PSC REVISED"/>
      <sheetName val="Summary"/>
      <sheetName val="sand"/>
      <sheetName val="stone"/>
      <sheetName val="Rates"/>
      <sheetName val="0000000000000"/>
      <sheetName val="Bitumen trunk"/>
      <sheetName val="Feeder"/>
      <sheetName val="R99 etc"/>
      <sheetName val="Trunk unpaved"/>
      <sheetName val="DATA-BASE"/>
      <sheetName val="DATA-ABSTRACT"/>
      <sheetName val="wh_data_R"/>
      <sheetName val="wh_data"/>
      <sheetName val="CPHEEO"/>
      <sheetName val="input"/>
      <sheetName val="Lead"/>
      <sheetName val="Met"/>
      <sheetName val="Material"/>
      <sheetName val="Basicrates"/>
      <sheetName val="sup dat"/>
      <sheetName val="Road data"/>
      <sheetName val="temp-SDData (2)"/>
      <sheetName val="Plant &amp;  Machinery"/>
      <sheetName val="civ data"/>
      <sheetName val="CR-Vchambers"/>
      <sheetName val="Works"/>
      <sheetName val="General"/>
      <sheetName val="Civil Data (2013-14)"/>
      <sheetName val="01"/>
    </sheetNames>
    <sheetDataSet>
      <sheetData sheetId="0">
        <row r="1">
          <cell r="A1" t="str">
            <v xml:space="preserve">Earth work excation and depositing on bank with initial lead and lift in loamy and clayee soils as per ss301 for foundations </v>
          </cell>
        </row>
      </sheetData>
      <sheetData sheetId="1" refreshError="1">
        <row r="1">
          <cell r="A1" t="str">
            <v xml:space="preserve">Earth work excation and depositing on bank with initial lead and lift in loamy and clayee soils as per ss301 for foundations </v>
          </cell>
        </row>
        <row r="30">
          <cell r="A30" t="e">
            <v>#REF!</v>
          </cell>
        </row>
        <row r="31">
          <cell r="A31" t="str">
            <v xml:space="preserve">Sanding filling in foundation and basement for ISOLATED works including cost &amp; conveyance of all materials and labour charges seig charges , wtering and tamping etc, complete  </v>
          </cell>
        </row>
        <row r="247">
          <cell r="A247" t="str">
            <v>VALVES</v>
          </cell>
        </row>
        <row r="248">
          <cell r="A248" t="str">
            <v>S &amp; D of CI D/F Double Air Valve 40MM dia suitable for working pressure upto 10Kg/cm2 conforming to G&amp;K Fig. H7 but excluding Transportation ,CED ,Sales Tax etc complete</v>
          </cell>
        </row>
        <row r="249">
          <cell r="A249" t="str">
            <v>S &amp; D of CI D/F Double Air Valve 50MM dia suitable for working pressure upto 10Kg/cm2 conforming to G&amp;K Fig. H7 but excluding Transportation ,CED ,Sales Tax etc complete</v>
          </cell>
        </row>
        <row r="250">
          <cell r="A250" t="str">
            <v>S &amp; D of CI D/F Double Air Valve 80MM dia suitable for working pressure upto 10Kg/cm2 conforming to G&amp;K Fig. H7 but excluding Transportation ,CED ,Sales Tax etc complete</v>
          </cell>
        </row>
        <row r="251">
          <cell r="A251" t="str">
            <v>S &amp; D of CI D/F Double Air Valve 100MM dia suitable for working pressure upto 10Kg/cm2 conforming to G&amp;K Fig. H7 but excluding Transportation ,CED ,Sales Tax etc complete</v>
          </cell>
        </row>
        <row r="252">
          <cell r="A252" t="str">
            <v>S &amp; D of CI D/F Double Air Valve 40MM dia Heavy duty suitable for working pressure upto 16Kg/cm2 without isolating vale, conforming to IS 14845 but excluding Transportation ,CED ,Sales Tax etc complete</v>
          </cell>
        </row>
        <row r="253">
          <cell r="A253" t="str">
            <v>S &amp; D of CI D/F Double Air Valve 50MM dia Heavy duty suitable for working pressure upto 16Kg/cm2 without isolating vale, conforming to IS 14845 but excluding Transportation ,CED ,Sales Tax etc complete</v>
          </cell>
        </row>
        <row r="254">
          <cell r="A254" t="str">
            <v>S &amp; D of CI D/F Double Air Valve 80MM dia Heavy duty suitable for working pressure upto 16Kg/cm2 without isolating vale, conforming to IS 14845 but excluding Transportation ,CED ,Sales Tax etc complete</v>
          </cell>
        </row>
        <row r="255">
          <cell r="A255" t="str">
            <v>S &amp; D of CI D/F Double Air Valve 100MM dia Heavy duty suitable for working pressure upto 16Kg/cm2 without isolating vale, conforming to IS 14845 but excluding Transportation ,CED ,Sales Tax etc complete</v>
          </cell>
        </row>
        <row r="256">
          <cell r="A256" t="str">
            <v>S &amp; D of CI D/F Kinetc Air Valve 40MM dia as per IS14845 Heavy duty with isolating valve bevel gear operated as per IS 14846 ,PIN-1.0  but excluding Transportation ,CED ,Sales Tax etc complete</v>
          </cell>
        </row>
        <row r="257">
          <cell r="A257" t="str">
            <v>S &amp; D of CI D/F Kinetc Air Valve 50MM dia as per IS14845 Heavy duty with isolating valve bevel gear operated as per IS 14846 ,PIN-1.0  but excluding Transportation ,CED ,Sales Tax etc complete</v>
          </cell>
        </row>
        <row r="258">
          <cell r="A258" t="str">
            <v>S &amp; D of CI D/F Kinetc Air Valve 80MM dia as per IS14845 Heavy duty with isolating valve bevel gear operated as per IS 14846 ,PIN-1.0  but excluding Transportation ,CED ,Sales Tax etc complete</v>
          </cell>
        </row>
        <row r="259">
          <cell r="A259" t="str">
            <v>S &amp; D of CI D/F Kinetc Air Valve 100MM dia as per IS14845 Heavy duty with isolating valve bevel gear operated as per IS 14846 ,PIN-1.0  but excluding Transportation ,CED ,Sales Tax etc complete</v>
          </cell>
        </row>
        <row r="260">
          <cell r="A260" t="str">
            <v>S &amp; D of CI D/F Kinetc Air Valve 40MM dia as per G&amp;K  H42K with isolating valve bevel gear operated as per IS 14845 PIN - 1.0  but excluding Transportation ,CED ,Sales Tax etc complete</v>
          </cell>
        </row>
        <row r="261">
          <cell r="A261" t="str">
            <v>S &amp; D of CI D/F Kinetc Air Valve 50MM dia as per G&amp;K  H42K with isolating valve bevel gear operated as per IS 14845 PIN - 1.0  but excluding Transportation ,CED ,Sales Tax etc complete</v>
          </cell>
        </row>
        <row r="262">
          <cell r="A262" t="str">
            <v>S &amp; D of CI D/F Kinetc Air Valve 80MM dia as per G&amp;K  H42K with isolating valve bevel gear operated as per IS 14845 PIN - 1.0  but excluding Transportation ,CED ,Sales Tax etc complete</v>
          </cell>
        </row>
        <row r="263">
          <cell r="A263" t="str">
            <v>S &amp; D of CI D/F Kinetc Air Valve 100MM dia as per G&amp;K  H42K with isolating valve bevel gear operated as per IS 14845 PIN - 1.0  but excluding Transportation ,CED ,Sales Tax etc complete</v>
          </cell>
        </row>
        <row r="264">
          <cell r="A264" t="str">
            <v>SLUICE VALVES</v>
          </cell>
        </row>
        <row r="265">
          <cell r="A265" t="str">
            <v xml:space="preserve">S &amp; D of CI D/F Sluice Valve 50MM dia conforming to IS 14846 / 2000 with amdt No:1 &amp; 2 components / parts  but excluding Transportation ,CED ,Sales Tax etc complete PN-1.0   with hand wheel </v>
          </cell>
        </row>
        <row r="266">
          <cell r="A266" t="str">
            <v xml:space="preserve">S &amp; D of CI D/F Sluice Valve 65MM dia conforming to IS 14846 / 2000 with amdt No:1 &amp; 2 components / parts  but excluding Transportation ,CED ,Sales Tax etc complete PN-1.0   with hand wheel </v>
          </cell>
        </row>
        <row r="267">
          <cell r="A267" t="str">
            <v xml:space="preserve">S &amp; D of CI D/F Sluice Valve 80MM dia conforming to IS 14846 / 2000 with amdt No:1 &amp; 2 components / parts  but excluding Transportation ,CED ,Sales Tax etc complete PN-1.0   with hand wheel </v>
          </cell>
        </row>
        <row r="268">
          <cell r="A268" t="str">
            <v xml:space="preserve">S &amp; D of CI D/F Sluice Valve 100MM dia conforming to IS 14846 / 2000 with amdt No:1 &amp; 2 components / parts  but excluding Transportation ,CED ,Sales Tax etc complete PN-1.0   with hand wheel </v>
          </cell>
        </row>
        <row r="269">
          <cell r="A269" t="str">
            <v>NON RETURN VALVES</v>
          </cell>
        </row>
        <row r="270">
          <cell r="A270" t="str">
            <v>S &amp; D of CI D/F Non -Return Valve Heavy duty 50MM dia round body conforming to IS 5312/part1/1984     PN-1.0 but excluding Transportation ,CED ,Sales Tax etc complete</v>
          </cell>
        </row>
        <row r="271">
          <cell r="A271" t="str">
            <v>S &amp; D of CI D/F Non -Return Valve Heavy duty 65MM dia round body conforming to IS 5312/part1/1984     PN-1.0 but excluding Transportation ,CED ,Sales Tax etc complete</v>
          </cell>
        </row>
        <row r="272">
          <cell r="A272" t="str">
            <v>S &amp; D of CI D/F Non -Return Valve Heavy duty 80MM dia round body conforming to IS 5312/part1/1984     PN-1.0 but excluding Transportation ,CED ,Sales Tax etc complete</v>
          </cell>
        </row>
        <row r="273">
          <cell r="A273" t="str">
            <v>S &amp; D of CI D/F Non -Return Valve Heavy duty 100MM dia round body conforming to IS 5312/part1/1984     PN-1.0 but excluding Transportation ,CED ,Sales Tax etc complete</v>
          </cell>
        </row>
        <row r="343">
          <cell r="B343" t="str">
            <v>Flanged spigot-Tail Piece</v>
          </cell>
        </row>
        <row r="344">
          <cell r="B344" t="str">
            <v>80MM Dia Flanged spigot-Tail Piece</v>
          </cell>
        </row>
        <row r="345">
          <cell r="B345" t="str">
            <v>100MM Dia Flanged spigot-Tail Piece</v>
          </cell>
        </row>
        <row r="346">
          <cell r="B346" t="str">
            <v>125MM Dia Flanged spigot-Tail Piece</v>
          </cell>
        </row>
        <row r="347">
          <cell r="B347" t="str">
            <v>150MM Dia Flanged spigot-Tail Piece</v>
          </cell>
        </row>
        <row r="348">
          <cell r="B348" t="str">
            <v>200MM Dia Flanged spigot-Tail Piece</v>
          </cell>
        </row>
        <row r="370">
          <cell r="B370" t="str">
            <v>CID Joints</v>
          </cell>
        </row>
        <row r="371">
          <cell r="B371" t="str">
            <v>80MM Dia CID joints including bolts &amp; nuts and rubber rings</v>
          </cell>
        </row>
        <row r="372">
          <cell r="B372" t="str">
            <v>100MM Dia CID joints including bolts &amp; nuts and rubber rings</v>
          </cell>
        </row>
        <row r="373">
          <cell r="B373" t="str">
            <v>125MM Dia CID joints including bolts &amp; nuts and rubber rings</v>
          </cell>
        </row>
        <row r="374">
          <cell r="B374" t="str">
            <v>150MM Dia CID joints including bolts &amp; nuts and rubber rings</v>
          </cell>
        </row>
        <row r="375">
          <cell r="B375" t="str">
            <v>200MM Dia CID joints including bolts &amp; nuts and rubber rings</v>
          </cell>
        </row>
        <row r="376">
          <cell r="B376" t="str">
            <v>Bolts &amp; Nuts to CID joints</v>
          </cell>
        </row>
        <row r="377">
          <cell r="B377" t="str">
            <v>Bolts &amp; Nuts to 80MM Dia CID joints</v>
          </cell>
        </row>
        <row r="378">
          <cell r="B378" t="str">
            <v>Bolts &amp; Nuts to 100MM Dia CID joints</v>
          </cell>
        </row>
        <row r="379">
          <cell r="B379" t="str">
            <v>Bolts &amp; Nuts to 125MM Dia CID joints</v>
          </cell>
        </row>
        <row r="380">
          <cell r="B380" t="str">
            <v>Bolts &amp; Nuts to 150MM Dia CID joints</v>
          </cell>
        </row>
        <row r="381">
          <cell r="B381" t="str">
            <v>Bolts &amp; Nuts to 200MM Dia CID joints</v>
          </cell>
        </row>
        <row r="382">
          <cell r="B382" t="str">
            <v>Rubber Rings to CID joints</v>
          </cell>
        </row>
        <row r="383">
          <cell r="B383" t="str">
            <v>Rubber rings to 80MM Dia CID joints</v>
          </cell>
        </row>
        <row r="384">
          <cell r="B384" t="str">
            <v>Rubber rings to 100MM Dia CID joints</v>
          </cell>
        </row>
        <row r="385">
          <cell r="B385" t="str">
            <v>Rubber rings to 125MM Dia CID joints</v>
          </cell>
        </row>
        <row r="386">
          <cell r="B386" t="str">
            <v>Rubber rings to 150MM Dia CID joints</v>
          </cell>
        </row>
      </sheetData>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LAN1"/>
      <sheetName val="BIOPUR-C"/>
      <sheetName val="BIOPUR-N"/>
      <sheetName val="BILDBAL-D"/>
      <sheetName val="BILDBAL-E"/>
      <sheetName val="BILDBAL-F"/>
      <sheetName val="N-Konz-Diagr"/>
      <sheetName val="BSB+P+GUST-Konz-Diagr"/>
      <sheetName val="KONZ.XLS"/>
      <sheetName val="r"/>
      <sheetName val="maya"/>
      <sheetName val="t_prsr"/>
      <sheetName val="id"/>
      <sheetName val="DATA"/>
      <sheetName val="BWSCPlt"/>
      <sheetName val="CI"/>
      <sheetName val="DI"/>
      <sheetName val="G.R.P"/>
      <sheetName val="HDPE"/>
      <sheetName val="PSC REVISED"/>
      <sheetName val="pvc"/>
      <sheetName val="Boq Block A"/>
      <sheetName val="Sheet1"/>
      <sheetName val="1-Pop Proj"/>
      <sheetName val="data existing_do not delete"/>
      <sheetName val="Sheet2"/>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re charge &amp; Others"/>
      <sheetName val="bldg-conveyance"/>
      <sheetName val="cip-spl-04-05"/>
      <sheetName val="SURKYFLYASH "/>
      <sheetName val="LIMESTONE"/>
      <sheetName val="STEEL LUBRICANTOIL"/>
      <sheetName val="Others"/>
      <sheetName val="23-PVC"/>
      <sheetName val="22-Gaskets"/>
      <sheetName val="21-W-hammer"/>
      <sheetName val="20-Valves"/>
      <sheetName val="19-SFRC"/>
      <sheetName val="18-HDPE"/>
      <sheetName val="17-GRP"/>
      <sheetName val="16-C.I."/>
      <sheetName val="15-D.I. Bends "/>
      <sheetName val="14-D.I. Specials"/>
      <sheetName val="13-D.I."/>
      <sheetName val="12-BWS"/>
      <sheetName val="11-PSC"/>
      <sheetName val="9-AC-R"/>
      <sheetName val="8-AC-C"/>
      <sheetName val="7-AC-P"/>
      <sheetName val="6-RCC-C-S"/>
      <sheetName val="5-RCC-C-PEP"/>
      <sheetName val="4-RCC-R-RINGS"/>
      <sheetName val="3-RCC-S"/>
      <sheetName val="2-RCC-COLLARS"/>
      <sheetName val="1-RCC-PLAIN"/>
      <sheetName val="cmm-Materials"/>
      <sheetName val="IS5531 (2)"/>
      <sheetName val="CID"/>
      <sheetName val="Manhole"/>
      <sheetName val="IS5531"/>
      <sheetName val="Sheet1 (2)"/>
      <sheetName val="Sheet1"/>
      <sheetName val="buildings items"/>
      <sheetName val="Labour_rates"/>
      <sheetName val="est"/>
      <sheetName val="conveyance"/>
      <sheetName val="lead"/>
      <sheetName val="Items"/>
      <sheetName val="data"/>
      <sheetName val="CI Specials"/>
      <sheetName val="PIPE_DATA"/>
      <sheetName val="public health"/>
      <sheetName val="pvc"/>
      <sheetName val="HDPE"/>
      <sheetName val="AC"/>
      <sheetName val="AC_DD"/>
      <sheetName val="CI"/>
      <sheetName val="DI"/>
      <sheetName val="PSC REVISED"/>
      <sheetName val="G.R.P"/>
      <sheetName val="BWSCPlt"/>
      <sheetName val="Hire_charge_&amp;_Others"/>
      <sheetName val="SURKYFLYASH_"/>
      <sheetName val="STEEL_LUBRICANTOIL"/>
      <sheetName val="16-C_I_"/>
      <sheetName val="15-D_I__Bends_"/>
      <sheetName val="14-D_I__Specials"/>
      <sheetName val="13-D_I_"/>
      <sheetName val="IS5531_(2)"/>
      <sheetName val="Sheet1_(2)"/>
      <sheetName val="buildings_items"/>
      <sheetName val="CI_Specials"/>
      <sheetName val="public_health"/>
      <sheetName val="PSC_REVISED"/>
      <sheetName val="G_R_P"/>
      <sheetName val="Cover"/>
      <sheetName val="BALAN1"/>
      <sheetName val="ESTIMATE"/>
      <sheetName val="TBAL9697 -group wise  sdpl"/>
      <sheetName val="DATA_PRG"/>
      <sheetName val="_5wgdhabfinal00_01"/>
      <sheetName val="maya"/>
      <sheetName val="Sheet2"/>
      <sheetName val="r"/>
      <sheetName val="Abs"/>
      <sheetName val="MTC-estimate"/>
      <sheetName val="other rates"/>
      <sheetName val="Boq Block A"/>
      <sheetName val="MRATES"/>
      <sheetName val="leads"/>
      <sheetName val="t_prsr"/>
      <sheetName val="id"/>
      <sheetName val="wh"/>
      <sheetName val="SP Set"/>
      <sheetName val="0000000000000"/>
      <sheetName val="GM&amp;PM WE1 EST"/>
      <sheetName val="BWSCP"/>
      <sheetName val="AV_GRP ms bwsc"/>
      <sheetName val="wh_data"/>
      <sheetName val="CPHEEO"/>
      <sheetName val="wh_data_R"/>
      <sheetName val="input"/>
      <sheetName val="v"/>
      <sheetName val="Hire_charge_&amp;_Others1"/>
      <sheetName val="SURKYFLYASH_1"/>
      <sheetName val="STEEL_LUBRICANTOIL1"/>
      <sheetName val="16-C_I_1"/>
      <sheetName val="15-D_I__Bends_1"/>
      <sheetName val="14-D_I__Specials1"/>
      <sheetName val="13-D_I_1"/>
      <sheetName val="IS5531_(2)1"/>
      <sheetName val="Sheet1_(2)1"/>
      <sheetName val="buildings_items1"/>
      <sheetName val="CI_Specials1"/>
      <sheetName val="public_health1"/>
      <sheetName val="PSC_REVISED1"/>
      <sheetName val="G_R_P1"/>
      <sheetName val="Hire_charge_&amp;_Others5"/>
      <sheetName val="SURKYFLYASH_5"/>
      <sheetName val="STEEL_LUBRICANTOIL5"/>
      <sheetName val="16-C_I_5"/>
      <sheetName val="15-D_I__Bends_5"/>
      <sheetName val="14-D_I__Specials5"/>
      <sheetName val="13-D_I_5"/>
      <sheetName val="IS5531_(2)5"/>
      <sheetName val="Sheet1_(2)5"/>
      <sheetName val="buildings_items5"/>
      <sheetName val="CI_Specials5"/>
      <sheetName val="public_health5"/>
      <sheetName val="PSC_REVISED5"/>
      <sheetName val="G_R_P5"/>
      <sheetName val="Hire_charge_&amp;_Others3"/>
      <sheetName val="SURKYFLYASH_3"/>
      <sheetName val="STEEL_LUBRICANTOIL3"/>
      <sheetName val="16-C_I_3"/>
      <sheetName val="15-D_I__Bends_3"/>
      <sheetName val="14-D_I__Specials3"/>
      <sheetName val="13-D_I_3"/>
      <sheetName val="IS5531_(2)3"/>
      <sheetName val="Sheet1_(2)3"/>
      <sheetName val="buildings_items3"/>
      <sheetName val="CI_Specials3"/>
      <sheetName val="public_health3"/>
      <sheetName val="PSC_REVISED3"/>
      <sheetName val="G_R_P3"/>
      <sheetName val="Hire_charge_&amp;_Others2"/>
      <sheetName val="SURKYFLYASH_2"/>
      <sheetName val="STEEL_LUBRICANTOIL2"/>
      <sheetName val="16-C_I_2"/>
      <sheetName val="15-D_I__Bends_2"/>
      <sheetName val="14-D_I__Specials2"/>
      <sheetName val="13-D_I_2"/>
      <sheetName val="IS5531_(2)2"/>
      <sheetName val="Sheet1_(2)2"/>
      <sheetName val="buildings_items2"/>
      <sheetName val="CI_Specials2"/>
      <sheetName val="public_health2"/>
      <sheetName val="PSC_REVISED2"/>
      <sheetName val="G_R_P2"/>
      <sheetName val="Hire_charge_&amp;_Others4"/>
      <sheetName val="SURKYFLYASH_4"/>
      <sheetName val="STEEL_LUBRICANTOIL4"/>
      <sheetName val="16-C_I_4"/>
      <sheetName val="15-D_I__Bends_4"/>
      <sheetName val="14-D_I__Specials4"/>
      <sheetName val="13-D_I_4"/>
      <sheetName val="IS5531_(2)4"/>
      <sheetName val="Sheet1_(2)4"/>
      <sheetName val="buildings_items4"/>
      <sheetName val="CI_Specials4"/>
      <sheetName val="public_health4"/>
      <sheetName val="PSC_REVISED4"/>
      <sheetName val="G_R_P4"/>
      <sheetName val="pvc-pipe-rates"/>
      <sheetName val="census91"/>
      <sheetName val="m"/>
      <sheetName val="AV-HDPE"/>
      <sheetName val="Di_gate-HDPE"/>
      <sheetName val="BM-HOOP"/>
      <sheetName val="index"/>
      <sheetName val="procurement"/>
      <sheetName val="MRoad data"/>
      <sheetName val="Data.F8.BTR"/>
      <sheetName val="DATA-BASE"/>
      <sheetName val="DATA-ABSTRACT"/>
      <sheetName val="PM&amp;GM"/>
      <sheetName val="AV-PVC"/>
      <sheetName val="DI gate-DI"/>
      <sheetName val="DIgate_PVC "/>
      <sheetName val="PUMP_DATA"/>
      <sheetName val="WATER-HAMMER"/>
      <sheetName val="nodes"/>
      <sheetName val="habs-list"/>
      <sheetName val="int-Dia"/>
      <sheetName val="TOP SLAB-beams"/>
      <sheetName val="segments-details"/>
      <sheetName val="int-Dia-hdpe"/>
      <sheetName val="C-data"/>
      <sheetName val="p&amp;m"/>
      <sheetName val="COST"/>
      <sheetName val="int-Dia-pvc"/>
      <sheetName val="Process"/>
      <sheetName val="BTR"/>
      <sheetName val="AV-BWSC&amp;MS"/>
      <sheetName val="AV_AC"/>
      <sheetName val="AV-DI"/>
      <sheetName val="di_Gate_AC"/>
      <sheetName val="Digate-BWSCP-MS"/>
      <sheetName val="DI_gate_di"/>
      <sheetName val="scour-DI-CI"/>
      <sheetName val="scour-pvc-hdpe-psc-bwsc"/>
      <sheetName val="Wipro"/>
      <sheetName val="BOQ"/>
      <sheetName val="C&amp;S monthwise"/>
      <sheetName val="C&amp;S"/>
      <sheetName val="General"/>
      <sheetName val="Materials"/>
      <sheetName val="CC"/>
      <sheetName val="Detailed RD  estimate"/>
      <sheetName val="HP cd 3 Rof 1000"/>
      <sheetName val="Road data"/>
      <sheetName val="1V of 2m slab"/>
      <sheetName val="2V of 3.0Mslab"/>
      <sheetName val="HP cD3rows of 1000mm"/>
      <sheetName val="DETAILED  BOQ"/>
      <sheetName val="Bidform"/>
      <sheetName val="1-Pop Proj"/>
      <sheetName val="Plant &amp;  Machinery"/>
      <sheetName val="EDWise"/>
      <sheetName val="labour rates"/>
      <sheetName val="Mp-team 1"/>
      <sheetName val="data existing_do not delete"/>
      <sheetName val=" "/>
      <sheetName val="Class IV Qtr. Ele"/>
      <sheetName val="Lead statement"/>
      <sheetName val="SSR 2010-11 Rates"/>
      <sheetName val="Bridge Data 2005-06"/>
      <sheetName val="economic PM"/>
      <sheetName val="Material"/>
      <sheetName val="Labour"/>
      <sheetName val="hdpe_basic"/>
      <sheetName val="pvc_basic"/>
      <sheetName val="11.Habitations"/>
      <sheetName val="pumping main"/>
      <sheetName val="01"/>
      <sheetName val="banilad"/>
      <sheetName val="Mactan"/>
      <sheetName val="Mandaue"/>
      <sheetName val="Works"/>
      <sheetName val="RMR"/>
      <sheetName val="Sheet9"/>
      <sheetName val="m1"/>
      <sheetName val="DetEst"/>
      <sheetName val="Global factors"/>
      <sheetName val="Detailed"/>
      <sheetName val="basic-data"/>
      <sheetName val="mem-property"/>
      <sheetName val="Lead Distance"/>
      <sheetName val="airvalve-AC PN 1.60"/>
      <sheetName val="Soft-sluice-AC,GRP PN 1.6"/>
      <sheetName val="soft-sluice-BWSC-MS"/>
      <sheetName val="DI sluice valve"/>
      <sheetName val="pop"/>
      <sheetName val="Work_sheet"/>
      <sheetName val="Lead statement ss5"/>
      <sheetName val="Hyd_Stmt"/>
      <sheetName val="Rate"/>
      <sheetName val="Elect."/>
      <sheetName val="Bitumen trunk"/>
      <sheetName val="Feeder"/>
      <sheetName val="R99 etc"/>
      <sheetName val="Trunk unpaved"/>
      <sheetName val="HS 30.04.2015.Final"/>
      <sheetName val="RATES"/>
      <sheetName val="Quarry"/>
      <sheetName val="Line"/>
      <sheetName val="CRUST"/>
      <sheetName val="QDTS"/>
      <sheetName val="Summary"/>
      <sheetName val="ww-march-02"/>
      <sheetName val="Staff Acco."/>
      <sheetName val="ssr-rates"/>
      <sheetName val="SCHEDULE"/>
      <sheetName val="Database"/>
      <sheetName val="schedule nos"/>
      <sheetName val="hdpe weights"/>
      <sheetName val="PVC weights"/>
      <sheetName val="detls"/>
      <sheetName val="hdpe-rates"/>
      <sheetName val="pvc-rates"/>
      <sheetName val="water-hammar-strenght"/>
      <sheetName val="Watersoft (2)"/>
      <sheetName val="FORM7"/>
      <sheetName val="D2_CO"/>
      <sheetName val="LABOUR RATE"/>
      <sheetName val="Material Rate"/>
      <sheetName val="Bed Class"/>
      <sheetName val="Cd"/>
      <sheetName val="Hire_charge_&amp;_Others6"/>
      <sheetName val="SURKYFLYASH_6"/>
      <sheetName val="STEEL_LUBRICANTOIL6"/>
      <sheetName val="16-C_I_6"/>
      <sheetName val="15-D_I__Bends_6"/>
      <sheetName val="14-D_I__Specials6"/>
      <sheetName val="13-D_I_6"/>
      <sheetName val="IS5531_(2)6"/>
      <sheetName val="Sheet1_(2)6"/>
      <sheetName val="buildings_items6"/>
      <sheetName val="CI_Specials6"/>
      <sheetName val="public_health6"/>
      <sheetName val="PSC_REVISED6"/>
      <sheetName val="G_R_P6"/>
      <sheetName val="maingirder"/>
      <sheetName val="basdat"/>
      <sheetName val="PROG_DATA"/>
      <sheetName val="TBAL9697_-group_wise__sdpl"/>
      <sheetName val="other_rates"/>
      <sheetName val="Boq_Block_A"/>
      <sheetName val="SP_Set"/>
      <sheetName val="GM&amp;PM_WE1_EST"/>
      <sheetName val="AV_GRP_ms_bwsc"/>
      <sheetName val="MRoad_data"/>
      <sheetName val="Data_F8_BTR"/>
      <sheetName val="DI_gate-DI"/>
      <sheetName val="DIgate_PVC_"/>
      <sheetName val="TOP_SLAB-beams"/>
      <sheetName val="mas_hab"/>
      <sheetName val="l"/>
      <sheetName val="zone-8"/>
      <sheetName val="MHNO_LEV"/>
      <sheetName val="Build-up"/>
      <sheetName val="rdamdata"/>
      <sheetName val="lead-st"/>
      <sheetName val="Common "/>
      <sheetName val="bom"/>
      <sheetName val="R2"/>
      <sheetName val="Usage"/>
      <sheetName val="coverpage"/>
      <sheetName val="Nspt-smp-final-ORIGINAL"/>
      <sheetName val="20kL-design-final"/>
      <sheetName val="BOXCELL"/>
      <sheetName val="BOXCULVERT"/>
      <sheetName val="Cut Fill"/>
      <sheetName val="FORM5"/>
      <sheetName val="Habitation"/>
      <sheetName val="Maintenance"/>
      <sheetName val="Proforma B"/>
      <sheetName val="RET "/>
      <sheetName val="TOE"/>
      <sheetName val="DISCOUNT"/>
      <sheetName val="Gen_Abs"/>
      <sheetName val="abs road"/>
      <sheetName val="HS final- 23.07.19 Se Aprd"/>
      <sheetName val="Attributes"/>
      <sheetName val="C.D.Abs.Est."/>
      <sheetName val="mlead"/>
      <sheetName val="sand"/>
      <sheetName val="stone"/>
      <sheetName val="Road Detail Est."/>
    </sheetNames>
    <sheetDataSet>
      <sheetData sheetId="0">
        <row r="23">
          <cell r="C23">
            <v>63</v>
          </cell>
        </row>
      </sheetData>
      <sheetData sheetId="1">
        <row r="9">
          <cell r="C9">
            <v>63</v>
          </cell>
        </row>
      </sheetData>
      <sheetData sheetId="2">
        <row r="9">
          <cell r="C9">
            <v>80</v>
          </cell>
        </row>
      </sheetData>
      <sheetData sheetId="3">
        <row r="19">
          <cell r="C19">
            <v>947.75</v>
          </cell>
        </row>
      </sheetData>
      <sheetData sheetId="4">
        <row r="9">
          <cell r="C9">
            <v>350</v>
          </cell>
        </row>
      </sheetData>
      <sheetData sheetId="5">
        <row r="24">
          <cell r="C24">
            <v>350</v>
          </cell>
        </row>
      </sheetData>
      <sheetData sheetId="6">
        <row r="19">
          <cell r="C19">
            <v>1349.1000000000001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ow r="23">
          <cell r="C23">
            <v>63</v>
          </cell>
          <cell r="D23">
            <v>75</v>
          </cell>
          <cell r="E23">
            <v>90</v>
          </cell>
          <cell r="F23">
            <v>110</v>
          </cell>
          <cell r="G23">
            <v>125</v>
          </cell>
          <cell r="H23">
            <v>140</v>
          </cell>
          <cell r="I23">
            <v>160</v>
          </cell>
          <cell r="J23">
            <v>180</v>
          </cell>
          <cell r="K23">
            <v>200</v>
          </cell>
          <cell r="L23">
            <v>225</v>
          </cell>
          <cell r="M23">
            <v>250</v>
          </cell>
          <cell r="N23">
            <v>280</v>
          </cell>
          <cell r="O23">
            <v>315</v>
          </cell>
        </row>
        <row r="31">
          <cell r="C31">
            <v>100.60000000000001</v>
          </cell>
          <cell r="D31">
            <v>115.5</v>
          </cell>
          <cell r="E31">
            <v>134.9</v>
          </cell>
          <cell r="F31">
            <v>165.5</v>
          </cell>
          <cell r="G31">
            <v>195.5</v>
          </cell>
          <cell r="H31">
            <v>226.9</v>
          </cell>
          <cell r="I31">
            <v>291.7</v>
          </cell>
          <cell r="J31">
            <v>349.55</v>
          </cell>
          <cell r="K31">
            <v>407.85</v>
          </cell>
          <cell r="L31">
            <v>526.05000000000007</v>
          </cell>
          <cell r="M31">
            <v>561.6</v>
          </cell>
          <cell r="N31">
            <v>751.55000000000007</v>
          </cell>
          <cell r="O31">
            <v>927.80000000000007</v>
          </cell>
        </row>
        <row r="45">
          <cell r="C45">
            <v>114.75</v>
          </cell>
          <cell r="D45">
            <v>134</v>
          </cell>
          <cell r="E45">
            <v>162.55000000000001</v>
          </cell>
          <cell r="F45">
            <v>206</v>
          </cell>
          <cell r="G45">
            <v>241.75</v>
          </cell>
          <cell r="H45">
            <v>294.55</v>
          </cell>
          <cell r="I45">
            <v>376.45000000000005</v>
          </cell>
          <cell r="J45">
            <v>463.3</v>
          </cell>
          <cell r="K45">
            <v>543.4</v>
          </cell>
          <cell r="L45">
            <v>715.65000000000009</v>
          </cell>
          <cell r="M45">
            <v>861.40000000000009</v>
          </cell>
          <cell r="N45">
            <v>1060.6000000000001</v>
          </cell>
          <cell r="O45">
            <v>1304.8500000000001</v>
          </cell>
        </row>
        <row r="60">
          <cell r="C60">
            <v>140.6</v>
          </cell>
          <cell r="D60">
            <v>172.5</v>
          </cell>
          <cell r="E60">
            <v>216.15</v>
          </cell>
          <cell r="F60">
            <v>291.2</v>
          </cell>
          <cell r="G60">
            <v>360.8</v>
          </cell>
          <cell r="H60">
            <v>428.15000000000003</v>
          </cell>
          <cell r="I60">
            <v>557.5</v>
          </cell>
          <cell r="J60">
            <v>692.65000000000009</v>
          </cell>
          <cell r="K60">
            <v>821.85</v>
          </cell>
          <cell r="L60">
            <v>1080.9000000000001</v>
          </cell>
          <cell r="M60">
            <v>1297.45</v>
          </cell>
          <cell r="N60">
            <v>1619.2</v>
          </cell>
          <cell r="O60">
            <v>2015.95</v>
          </cell>
        </row>
      </sheetData>
      <sheetData sheetId="47">
        <row r="9">
          <cell r="C9">
            <v>63</v>
          </cell>
          <cell r="D9">
            <v>75</v>
          </cell>
          <cell r="E9">
            <v>90</v>
          </cell>
          <cell r="F9">
            <v>110</v>
          </cell>
          <cell r="G9">
            <v>125</v>
          </cell>
          <cell r="H9">
            <v>140</v>
          </cell>
          <cell r="I9">
            <v>160</v>
          </cell>
          <cell r="J9">
            <v>180</v>
          </cell>
          <cell r="K9">
            <v>200</v>
          </cell>
          <cell r="L9">
            <v>225</v>
          </cell>
          <cell r="M9">
            <v>250</v>
          </cell>
          <cell r="N9">
            <v>280</v>
          </cell>
          <cell r="O9">
            <v>315</v>
          </cell>
        </row>
        <row r="28">
          <cell r="C28">
            <v>87.95</v>
          </cell>
          <cell r="D28">
            <v>102.30000000000001</v>
          </cell>
          <cell r="E28">
            <v>127.60000000000001</v>
          </cell>
          <cell r="F28">
            <v>165.10000000000002</v>
          </cell>
          <cell r="G28">
            <v>196.95000000000002</v>
          </cell>
          <cell r="H28">
            <v>231.15</v>
          </cell>
          <cell r="I28">
            <v>297.45</v>
          </cell>
          <cell r="J28">
            <v>357.3</v>
          </cell>
          <cell r="K28">
            <v>421.8</v>
          </cell>
          <cell r="L28">
            <v>547.80000000000007</v>
          </cell>
          <cell r="M28">
            <v>657.40000000000009</v>
          </cell>
          <cell r="N28">
            <v>797.55000000000007</v>
          </cell>
          <cell r="O28">
            <v>990.15000000000009</v>
          </cell>
        </row>
        <row r="40">
          <cell r="C40">
            <v>101.9</v>
          </cell>
          <cell r="D40">
            <v>124.05000000000001</v>
          </cell>
          <cell r="E40">
            <v>157.20000000000002</v>
          </cell>
          <cell r="F40">
            <v>209.8</v>
          </cell>
          <cell r="G40">
            <v>253.85000000000002</v>
          </cell>
          <cell r="H40">
            <v>304.40000000000003</v>
          </cell>
          <cell r="I40">
            <v>392.05</v>
          </cell>
          <cell r="J40">
            <v>476</v>
          </cell>
          <cell r="K40">
            <v>573.1</v>
          </cell>
          <cell r="L40">
            <v>743.30000000000007</v>
          </cell>
          <cell r="M40">
            <v>894.90000000000009</v>
          </cell>
          <cell r="N40">
            <v>1100.45</v>
          </cell>
          <cell r="O40">
            <v>1372.15</v>
          </cell>
        </row>
        <row r="52">
          <cell r="C52">
            <v>163.15</v>
          </cell>
          <cell r="D52">
            <v>210.45000000000002</v>
          </cell>
          <cell r="E52">
            <v>281.55</v>
          </cell>
          <cell r="F52">
            <v>395.35</v>
          </cell>
          <cell r="G52">
            <v>493.40000000000003</v>
          </cell>
          <cell r="H52">
            <v>603.5</v>
          </cell>
          <cell r="I52">
            <v>781.65000000000009</v>
          </cell>
          <cell r="J52">
            <v>972.65000000000009</v>
          </cell>
          <cell r="K52">
            <v>1182.8</v>
          </cell>
          <cell r="L52">
            <v>1530.7</v>
          </cell>
          <cell r="M52">
            <v>1872.8500000000001</v>
          </cell>
          <cell r="N52">
            <v>2321.9500000000003</v>
          </cell>
          <cell r="O52">
            <v>2915.65</v>
          </cell>
        </row>
        <row r="64">
          <cell r="C64">
            <v>128.20000000000002</v>
          </cell>
          <cell r="D64">
            <v>160.75</v>
          </cell>
          <cell r="E64">
            <v>210.35000000000002</v>
          </cell>
          <cell r="F64">
            <v>286.85000000000002</v>
          </cell>
          <cell r="G64">
            <v>356.15000000000003</v>
          </cell>
          <cell r="H64">
            <v>433</v>
          </cell>
          <cell r="I64">
            <v>559.4</v>
          </cell>
          <cell r="J64">
            <v>689</v>
          </cell>
          <cell r="K64">
            <v>833.40000000000009</v>
          </cell>
          <cell r="L64">
            <v>1089.6000000000001</v>
          </cell>
          <cell r="M64">
            <v>1324.8500000000001</v>
          </cell>
          <cell r="N64">
            <v>1637.95</v>
          </cell>
          <cell r="O64">
            <v>2048.6</v>
          </cell>
        </row>
      </sheetData>
      <sheetData sheetId="48"/>
      <sheetData sheetId="49"/>
      <sheetData sheetId="50">
        <row r="9">
          <cell r="C9">
            <v>80</v>
          </cell>
          <cell r="D9">
            <v>100</v>
          </cell>
          <cell r="E9">
            <v>125</v>
          </cell>
          <cell r="F9">
            <v>150</v>
          </cell>
          <cell r="G9">
            <v>200</v>
          </cell>
          <cell r="H9">
            <v>250</v>
          </cell>
          <cell r="I9">
            <v>300</v>
          </cell>
          <cell r="J9">
            <v>350</v>
          </cell>
          <cell r="K9">
            <v>400</v>
          </cell>
          <cell r="L9">
            <v>450</v>
          </cell>
          <cell r="M9">
            <v>500</v>
          </cell>
          <cell r="N9">
            <v>600</v>
          </cell>
          <cell r="O9">
            <v>700</v>
          </cell>
          <cell r="P9">
            <v>750</v>
          </cell>
          <cell r="Q9">
            <v>800</v>
          </cell>
          <cell r="R9">
            <v>900</v>
          </cell>
          <cell r="S9">
            <v>1000</v>
          </cell>
        </row>
        <row r="19">
          <cell r="C19">
            <v>731.1</v>
          </cell>
          <cell r="D19">
            <v>568.05000000000007</v>
          </cell>
          <cell r="E19">
            <v>676.35</v>
          </cell>
          <cell r="F19">
            <v>783</v>
          </cell>
          <cell r="G19">
            <v>1102.6000000000001</v>
          </cell>
          <cell r="H19">
            <v>1443.8000000000002</v>
          </cell>
          <cell r="I19">
            <v>1837.8000000000002</v>
          </cell>
          <cell r="J19">
            <v>2318.6</v>
          </cell>
          <cell r="K19">
            <v>2790.4500000000003</v>
          </cell>
          <cell r="L19">
            <v>3335</v>
          </cell>
          <cell r="M19">
            <v>3988.6000000000004</v>
          </cell>
          <cell r="N19">
            <v>5281.1</v>
          </cell>
          <cell r="O19">
            <v>7032.25</v>
          </cell>
          <cell r="P19">
            <v>7853.7000000000007</v>
          </cell>
          <cell r="Q19">
            <v>8805.75</v>
          </cell>
          <cell r="R19">
            <v>10710.150000000001</v>
          </cell>
          <cell r="S19">
            <v>12822.050000000001</v>
          </cell>
        </row>
        <row r="34">
          <cell r="C34">
            <v>521.80000000000007</v>
          </cell>
          <cell r="D34">
            <v>613.75</v>
          </cell>
          <cell r="E34">
            <v>727.40000000000009</v>
          </cell>
          <cell r="F34">
            <v>846.30000000000007</v>
          </cell>
          <cell r="G34">
            <v>1184.25</v>
          </cell>
          <cell r="H34">
            <v>1558.9</v>
          </cell>
          <cell r="I34">
            <v>1993.5500000000002</v>
          </cell>
          <cell r="J34">
            <v>2496.9</v>
          </cell>
          <cell r="K34">
            <v>3028.3500000000004</v>
          </cell>
          <cell r="L34">
            <v>3640.25</v>
          </cell>
          <cell r="M34">
            <v>4318.75</v>
          </cell>
          <cell r="N34">
            <v>5732.5</v>
          </cell>
          <cell r="O34">
            <v>7642.75</v>
          </cell>
          <cell r="P34">
            <v>8543</v>
          </cell>
          <cell r="Q34">
            <v>9546.2000000000007</v>
          </cell>
          <cell r="R34">
            <v>11628.800000000001</v>
          </cell>
          <cell r="S34">
            <v>13941.7</v>
          </cell>
        </row>
        <row r="49">
          <cell r="C49">
            <v>551.55000000000007</v>
          </cell>
          <cell r="D49">
            <v>646.95000000000005</v>
          </cell>
          <cell r="E49">
            <v>774.55000000000007</v>
          </cell>
          <cell r="F49">
            <v>902.25</v>
          </cell>
          <cell r="G49">
            <v>1269.6000000000001</v>
          </cell>
          <cell r="H49">
            <v>1674.0500000000002</v>
          </cell>
          <cell r="I49">
            <v>2145.85</v>
          </cell>
          <cell r="J49">
            <v>2689.9500000000003</v>
          </cell>
          <cell r="K49">
            <v>3251.3</v>
          </cell>
          <cell r="L49">
            <v>3908.2000000000003</v>
          </cell>
          <cell r="M49">
            <v>4648.9000000000005</v>
          </cell>
          <cell r="N49">
            <v>6180.35</v>
          </cell>
          <cell r="O49">
            <v>8221.5500000000011</v>
          </cell>
          <cell r="P49">
            <v>9228.4500000000007</v>
          </cell>
          <cell r="Q49">
            <v>10282.75</v>
          </cell>
          <cell r="R49">
            <v>12547.650000000001</v>
          </cell>
          <cell r="S49">
            <v>15010.45</v>
          </cell>
        </row>
      </sheetData>
      <sheetData sheetId="51">
        <row r="19">
          <cell r="C19">
            <v>947.75</v>
          </cell>
          <cell r="D19">
            <v>1402.8500000000001</v>
          </cell>
          <cell r="E19">
            <v>1843.95</v>
          </cell>
          <cell r="F19">
            <v>2380.2000000000003</v>
          </cell>
          <cell r="G19">
            <v>2993.55</v>
          </cell>
          <cell r="H19">
            <v>3742</v>
          </cell>
          <cell r="I19">
            <v>4487.3500000000004</v>
          </cell>
          <cell r="J19">
            <v>5339.8</v>
          </cell>
          <cell r="K19">
            <v>6226.4500000000007</v>
          </cell>
          <cell r="L19">
            <v>8175.9500000000007</v>
          </cell>
          <cell r="M19">
            <v>10586</v>
          </cell>
          <cell r="N19" t="e">
            <v>#VALUE!</v>
          </cell>
          <cell r="O19" t="e">
            <v>#VALUE!</v>
          </cell>
          <cell r="P19" t="e">
            <v>#VALUE!</v>
          </cell>
          <cell r="Q19" t="e">
            <v>#VALUE!</v>
          </cell>
        </row>
        <row r="25">
          <cell r="C25">
            <v>100</v>
          </cell>
          <cell r="D25">
            <v>150</v>
          </cell>
          <cell r="E25">
            <v>200</v>
          </cell>
          <cell r="F25">
            <v>250</v>
          </cell>
          <cell r="G25">
            <v>300</v>
          </cell>
          <cell r="H25">
            <v>350</v>
          </cell>
          <cell r="I25">
            <v>400</v>
          </cell>
          <cell r="J25">
            <v>450</v>
          </cell>
          <cell r="K25">
            <v>500</v>
          </cell>
          <cell r="L25">
            <v>600</v>
          </cell>
          <cell r="M25">
            <v>700</v>
          </cell>
          <cell r="N25">
            <v>750</v>
          </cell>
          <cell r="O25">
            <v>800</v>
          </cell>
          <cell r="P25">
            <v>900</v>
          </cell>
          <cell r="Q25">
            <v>1000</v>
          </cell>
        </row>
        <row r="35">
          <cell r="C35">
            <v>817.85</v>
          </cell>
          <cell r="D35">
            <v>780.30000000000007</v>
          </cell>
          <cell r="E35">
            <v>1095.7</v>
          </cell>
          <cell r="F35">
            <v>1433.5500000000002</v>
          </cell>
          <cell r="G35">
            <v>1823.7</v>
          </cell>
          <cell r="H35">
            <v>2300</v>
          </cell>
          <cell r="I35">
            <v>2766.4500000000003</v>
          </cell>
          <cell r="J35">
            <v>3304.9500000000003</v>
          </cell>
          <cell r="K35">
            <v>3953.25</v>
          </cell>
          <cell r="L35">
            <v>5232.6000000000004</v>
          </cell>
          <cell r="M35">
            <v>6920.25</v>
          </cell>
          <cell r="N35">
            <v>7727.3</v>
          </cell>
          <cell r="O35">
            <v>8660.1</v>
          </cell>
          <cell r="P35">
            <v>10528.95</v>
          </cell>
          <cell r="Q35">
            <v>12598.900000000001</v>
          </cell>
        </row>
      </sheetData>
      <sheetData sheetId="52">
        <row r="9">
          <cell r="C9">
            <v>350</v>
          </cell>
          <cell r="D9">
            <v>400</v>
          </cell>
          <cell r="E9">
            <v>450</v>
          </cell>
          <cell r="F9">
            <v>500</v>
          </cell>
          <cell r="G9">
            <v>600</v>
          </cell>
          <cell r="H9">
            <v>700</v>
          </cell>
          <cell r="I9">
            <v>800</v>
          </cell>
          <cell r="J9">
            <v>900</v>
          </cell>
          <cell r="K9">
            <v>1000</v>
          </cell>
        </row>
        <row r="18">
          <cell r="C18">
            <v>1284.5500000000002</v>
          </cell>
          <cell r="D18">
            <v>1378.7</v>
          </cell>
          <cell r="E18">
            <v>1462.7</v>
          </cell>
          <cell r="F18">
            <v>1596.5500000000002</v>
          </cell>
          <cell r="G18">
            <v>1850.8000000000002</v>
          </cell>
          <cell r="H18">
            <v>2250.5</v>
          </cell>
          <cell r="I18">
            <v>2648</v>
          </cell>
          <cell r="J18">
            <v>3057.15</v>
          </cell>
          <cell r="K18">
            <v>3571.3500000000004</v>
          </cell>
        </row>
        <row r="32">
          <cell r="C32">
            <v>1284.5500000000002</v>
          </cell>
          <cell r="D32">
            <v>1389.2</v>
          </cell>
          <cell r="E32">
            <v>1473.2</v>
          </cell>
          <cell r="F32">
            <v>1607.0500000000002</v>
          </cell>
          <cell r="G32">
            <v>1861.3000000000002</v>
          </cell>
          <cell r="H32">
            <v>2261</v>
          </cell>
          <cell r="I32">
            <v>2669</v>
          </cell>
          <cell r="J32">
            <v>3078.15</v>
          </cell>
          <cell r="K32">
            <v>3602.8500000000004</v>
          </cell>
        </row>
        <row r="46">
          <cell r="C46">
            <v>1295.0500000000002</v>
          </cell>
          <cell r="D46">
            <v>1399.7</v>
          </cell>
          <cell r="E46">
            <v>1483.7</v>
          </cell>
          <cell r="F46">
            <v>1617.6000000000001</v>
          </cell>
          <cell r="G46">
            <v>1882.3000000000002</v>
          </cell>
          <cell r="H46">
            <v>2292.5</v>
          </cell>
          <cell r="I46">
            <v>2732</v>
          </cell>
          <cell r="J46">
            <v>3141.2000000000003</v>
          </cell>
          <cell r="K46">
            <v>3697.4</v>
          </cell>
        </row>
        <row r="62">
          <cell r="C62">
            <v>1305.6000000000001</v>
          </cell>
          <cell r="D62">
            <v>1420.7</v>
          </cell>
          <cell r="E62">
            <v>1515.2</v>
          </cell>
          <cell r="F62">
            <v>1649.1000000000001</v>
          </cell>
          <cell r="G62">
            <v>1934.8000000000002</v>
          </cell>
          <cell r="H62">
            <v>2345</v>
          </cell>
          <cell r="I62">
            <v>2795.05</v>
          </cell>
          <cell r="J62">
            <v>3256.7000000000003</v>
          </cell>
          <cell r="K62">
            <v>3823.4500000000003</v>
          </cell>
        </row>
        <row r="77">
          <cell r="C77">
            <v>1326.6000000000001</v>
          </cell>
          <cell r="D77">
            <v>1441.7</v>
          </cell>
          <cell r="E77">
            <v>1546.7</v>
          </cell>
          <cell r="F77">
            <v>1680.6000000000001</v>
          </cell>
          <cell r="G77">
            <v>1987.3500000000001</v>
          </cell>
          <cell r="H77">
            <v>21462.300000000003</v>
          </cell>
          <cell r="I77">
            <v>2889.6000000000004</v>
          </cell>
          <cell r="J77">
            <v>3372.25</v>
          </cell>
          <cell r="K77">
            <v>4023</v>
          </cell>
        </row>
        <row r="92">
          <cell r="C92">
            <v>1368.6000000000001</v>
          </cell>
          <cell r="D92">
            <v>1462.7</v>
          </cell>
          <cell r="E92">
            <v>1578.25</v>
          </cell>
          <cell r="F92">
            <v>1722.6000000000001</v>
          </cell>
          <cell r="G92">
            <v>2039.8500000000001</v>
          </cell>
          <cell r="H92">
            <v>2481.5500000000002</v>
          </cell>
          <cell r="I92">
            <v>2984.1000000000004</v>
          </cell>
          <cell r="J92">
            <v>3540.3500000000004</v>
          </cell>
          <cell r="K92">
            <v>4180.55</v>
          </cell>
        </row>
      </sheetData>
      <sheetData sheetId="53">
        <row r="24">
          <cell r="C24">
            <v>350</v>
          </cell>
          <cell r="D24">
            <v>400</v>
          </cell>
          <cell r="E24">
            <v>450</v>
          </cell>
          <cell r="F24">
            <v>500</v>
          </cell>
          <cell r="G24">
            <v>600</v>
          </cell>
          <cell r="H24">
            <v>700</v>
          </cell>
          <cell r="I24">
            <v>800</v>
          </cell>
          <cell r="J24">
            <v>900</v>
          </cell>
          <cell r="K24">
            <v>1000</v>
          </cell>
        </row>
        <row r="32">
          <cell r="C32">
            <v>1945.4</v>
          </cell>
          <cell r="D32">
            <v>2251.0500000000002</v>
          </cell>
          <cell r="E32">
            <v>2606.8000000000002</v>
          </cell>
          <cell r="F32">
            <v>3033.25</v>
          </cell>
          <cell r="G32">
            <v>3765.9500000000003</v>
          </cell>
          <cell r="H32">
            <v>4701.9000000000005</v>
          </cell>
          <cell r="I32">
            <v>5710.8</v>
          </cell>
          <cell r="J32">
            <v>6995.8</v>
          </cell>
          <cell r="K32">
            <v>8351.5500000000011</v>
          </cell>
        </row>
        <row r="46">
          <cell r="C46">
            <v>1995.8000000000002</v>
          </cell>
          <cell r="D46">
            <v>2319.35</v>
          </cell>
          <cell r="E46">
            <v>2725.5</v>
          </cell>
          <cell r="F46">
            <v>3175.05</v>
          </cell>
          <cell r="G46">
            <v>3958.2000000000003</v>
          </cell>
          <cell r="H46">
            <v>4951.9000000000005</v>
          </cell>
          <cell r="I46">
            <v>6101.55</v>
          </cell>
          <cell r="J46">
            <v>7524.1500000000005</v>
          </cell>
          <cell r="K46">
            <v>8907.25</v>
          </cell>
        </row>
        <row r="60">
          <cell r="C60">
            <v>2042</v>
          </cell>
          <cell r="D60">
            <v>2409.7000000000003</v>
          </cell>
          <cell r="E60">
            <v>2838.9</v>
          </cell>
          <cell r="F60">
            <v>3338.9500000000003</v>
          </cell>
          <cell r="G60">
            <v>4298.5</v>
          </cell>
          <cell r="H60">
            <v>5337.4000000000005</v>
          </cell>
          <cell r="I60">
            <v>6566.85</v>
          </cell>
          <cell r="J60">
            <v>8085.05</v>
          </cell>
          <cell r="K60">
            <v>9622.5500000000011</v>
          </cell>
        </row>
        <row r="74">
          <cell r="C74">
            <v>2121.85</v>
          </cell>
          <cell r="D74">
            <v>2489.5</v>
          </cell>
          <cell r="E74">
            <v>2975.5</v>
          </cell>
          <cell r="F74">
            <v>3497.55</v>
          </cell>
          <cell r="G74">
            <v>4469.75</v>
          </cell>
          <cell r="H74">
            <v>5689.25</v>
          </cell>
          <cell r="I74">
            <v>7026.9500000000007</v>
          </cell>
          <cell r="J74">
            <v>8681.65</v>
          </cell>
          <cell r="K74">
            <v>10296.900000000001</v>
          </cell>
        </row>
      </sheetData>
      <sheetData sheetId="54">
        <row r="19">
          <cell r="C19">
            <v>1349.1000000000001</v>
          </cell>
          <cell r="D19">
            <v>1515.3000000000002</v>
          </cell>
          <cell r="E19">
            <v>1828.9</v>
          </cell>
          <cell r="F19">
            <v>2009.3500000000001</v>
          </cell>
          <cell r="G19">
            <v>2200.5500000000002</v>
          </cell>
          <cell r="H19">
            <v>2460.5</v>
          </cell>
          <cell r="I19">
            <v>3187.3</v>
          </cell>
          <cell r="J19">
            <v>3625.4500000000003</v>
          </cell>
          <cell r="K19">
            <v>4122.8</v>
          </cell>
          <cell r="L19">
            <v>5049.3500000000004</v>
          </cell>
          <cell r="M19">
            <v>5679.6</v>
          </cell>
        </row>
        <row r="34">
          <cell r="C34">
            <v>1349.1000000000001</v>
          </cell>
          <cell r="D34">
            <v>1515.3000000000002</v>
          </cell>
          <cell r="E34">
            <v>1828.9</v>
          </cell>
          <cell r="F34">
            <v>2009.3500000000001</v>
          </cell>
          <cell r="G34">
            <v>2200.5500000000002</v>
          </cell>
          <cell r="H34">
            <v>2460.5</v>
          </cell>
          <cell r="I34">
            <v>3187.3</v>
          </cell>
          <cell r="J34">
            <v>3706.6000000000004</v>
          </cell>
          <cell r="K34">
            <v>4399.45</v>
          </cell>
          <cell r="L34">
            <v>5210.55</v>
          </cell>
          <cell r="M34">
            <v>6096.6500000000005</v>
          </cell>
        </row>
        <row r="49">
          <cell r="C49">
            <v>1349.1000000000001</v>
          </cell>
          <cell r="D49">
            <v>1515.3000000000002</v>
          </cell>
          <cell r="E49">
            <v>1828.9</v>
          </cell>
          <cell r="F49">
            <v>2009.3500000000001</v>
          </cell>
          <cell r="G49">
            <v>2200.5500000000002</v>
          </cell>
          <cell r="H49">
            <v>2481.3000000000002</v>
          </cell>
          <cell r="I49">
            <v>3234.1000000000004</v>
          </cell>
          <cell r="J49">
            <v>3914.6000000000004</v>
          </cell>
          <cell r="K49">
            <v>4666.75</v>
          </cell>
          <cell r="L49">
            <v>5553.75</v>
          </cell>
          <cell r="M49">
            <v>6507.4500000000007</v>
          </cell>
        </row>
        <row r="64">
          <cell r="C64">
            <v>1349.1000000000001</v>
          </cell>
          <cell r="D64">
            <v>1515.3000000000002</v>
          </cell>
          <cell r="E64">
            <v>1828.9</v>
          </cell>
          <cell r="F64">
            <v>2009.3500000000001</v>
          </cell>
          <cell r="G64">
            <v>2219.3000000000002</v>
          </cell>
          <cell r="H64">
            <v>2584.25</v>
          </cell>
          <cell r="I64">
            <v>3381.75</v>
          </cell>
          <cell r="J64">
            <v>4122.6000000000004</v>
          </cell>
          <cell r="K64">
            <v>4925.7000000000007</v>
          </cell>
          <cell r="L64">
            <v>5887.6</v>
          </cell>
          <cell r="M64">
            <v>6908.9000000000005</v>
          </cell>
        </row>
        <row r="79">
          <cell r="C79">
            <v>1349.1000000000001</v>
          </cell>
          <cell r="D79">
            <v>1515.3000000000002</v>
          </cell>
          <cell r="E79">
            <v>1828.9</v>
          </cell>
          <cell r="F79">
            <v>2009.3500000000001</v>
          </cell>
          <cell r="G79">
            <v>2302.5</v>
          </cell>
          <cell r="H79">
            <v>2687.2000000000003</v>
          </cell>
          <cell r="I79">
            <v>3538.8</v>
          </cell>
          <cell r="J79">
            <v>4331.6000000000004</v>
          </cell>
          <cell r="K79">
            <v>5198.1500000000005</v>
          </cell>
          <cell r="L79">
            <v>6212.1</v>
          </cell>
          <cell r="M79">
            <v>7321.8</v>
          </cell>
        </row>
        <row r="94">
          <cell r="C94">
            <v>1349.1000000000001</v>
          </cell>
          <cell r="D94">
            <v>1515.3000000000002</v>
          </cell>
          <cell r="E94">
            <v>1828.9</v>
          </cell>
          <cell r="F94">
            <v>2094.65</v>
          </cell>
          <cell r="G94">
            <v>2395.0500000000002</v>
          </cell>
          <cell r="H94">
            <v>2801.6000000000004</v>
          </cell>
          <cell r="I94">
            <v>3683.3500000000004</v>
          </cell>
          <cell r="J94">
            <v>4539.6000000000004</v>
          </cell>
          <cell r="K94">
            <v>5563.2000000000007</v>
          </cell>
          <cell r="L94">
            <v>6574</v>
          </cell>
          <cell r="M94">
            <v>7939.55</v>
          </cell>
        </row>
        <row r="109">
          <cell r="C109">
            <v>1349.1000000000001</v>
          </cell>
          <cell r="D109">
            <v>1544.4</v>
          </cell>
          <cell r="E109">
            <v>1865.3000000000002</v>
          </cell>
          <cell r="F109">
            <v>2160.15</v>
          </cell>
          <cell r="G109">
            <v>2478.25</v>
          </cell>
          <cell r="H109">
            <v>2924.3500000000004</v>
          </cell>
          <cell r="I109">
            <v>3847.7000000000003</v>
          </cell>
          <cell r="J109">
            <v>4814.2</v>
          </cell>
          <cell r="K109">
            <v>5832.55</v>
          </cell>
          <cell r="L109">
            <v>7103.35</v>
          </cell>
          <cell r="M109">
            <v>8445</v>
          </cell>
        </row>
        <row r="124">
          <cell r="C124">
            <v>1349.1000000000001</v>
          </cell>
          <cell r="D124">
            <v>1601.6000000000001</v>
          </cell>
          <cell r="E124">
            <v>1926.65</v>
          </cell>
          <cell r="F124">
            <v>2237.1</v>
          </cell>
          <cell r="G124">
            <v>2571.8500000000004</v>
          </cell>
          <cell r="H124">
            <v>3014.8</v>
          </cell>
          <cell r="I124">
            <v>4007.8500000000004</v>
          </cell>
          <cell r="J124">
            <v>4998.25</v>
          </cell>
          <cell r="K124">
            <v>6255.85</v>
          </cell>
          <cell r="L124">
            <v>7502.75</v>
          </cell>
          <cell r="M124">
            <v>9176.1</v>
          </cell>
        </row>
        <row r="139">
          <cell r="C139">
            <v>1359.5</v>
          </cell>
          <cell r="D139">
            <v>1624.5</v>
          </cell>
          <cell r="E139">
            <v>1970.3500000000001</v>
          </cell>
          <cell r="F139">
            <v>2303.65</v>
          </cell>
          <cell r="G139">
            <v>2656.1000000000004</v>
          </cell>
          <cell r="H139">
            <v>3217.6000000000004</v>
          </cell>
          <cell r="I139">
            <v>3186.25</v>
          </cell>
          <cell r="J139">
            <v>2096.65</v>
          </cell>
          <cell r="K139">
            <v>6525.2000000000007</v>
          </cell>
          <cell r="L139">
            <v>7862.55</v>
          </cell>
          <cell r="M139">
            <v>9571.3000000000011</v>
          </cell>
        </row>
        <row r="154">
          <cell r="C154">
            <v>1399.0500000000002</v>
          </cell>
          <cell r="D154">
            <v>1671.3000000000002</v>
          </cell>
          <cell r="E154">
            <v>2015.0500000000002</v>
          </cell>
          <cell r="F154">
            <v>2542.8500000000004</v>
          </cell>
          <cell r="G154">
            <v>2829.75</v>
          </cell>
          <cell r="H154">
            <v>3329.9500000000003</v>
          </cell>
          <cell r="I154">
            <v>4354.1500000000005</v>
          </cell>
          <cell r="J154">
            <v>5452.75</v>
          </cell>
          <cell r="K154">
            <v>6822.6500000000005</v>
          </cell>
          <cell r="L154">
            <v>8259.85</v>
          </cell>
          <cell r="M154">
            <v>10094.400000000001</v>
          </cell>
        </row>
      </sheetData>
      <sheetData sheetId="55">
        <row r="9">
          <cell r="C9">
            <v>350</v>
          </cell>
        </row>
      </sheetData>
      <sheetData sheetId="56">
        <row r="9">
          <cell r="C9">
            <v>350</v>
          </cell>
        </row>
      </sheetData>
      <sheetData sheetId="57">
        <row r="9">
          <cell r="C9">
            <v>350</v>
          </cell>
        </row>
      </sheetData>
      <sheetData sheetId="58">
        <row r="9">
          <cell r="C9">
            <v>350</v>
          </cell>
        </row>
      </sheetData>
      <sheetData sheetId="59">
        <row r="9">
          <cell r="C9">
            <v>350</v>
          </cell>
        </row>
      </sheetData>
      <sheetData sheetId="60">
        <row r="9">
          <cell r="C9">
            <v>350</v>
          </cell>
        </row>
      </sheetData>
      <sheetData sheetId="61">
        <row r="9">
          <cell r="C9">
            <v>350</v>
          </cell>
        </row>
      </sheetData>
      <sheetData sheetId="62">
        <row r="9">
          <cell r="C9">
            <v>350</v>
          </cell>
        </row>
      </sheetData>
      <sheetData sheetId="63">
        <row r="9">
          <cell r="C9">
            <v>350</v>
          </cell>
        </row>
      </sheetData>
      <sheetData sheetId="64">
        <row r="9">
          <cell r="C9">
            <v>350</v>
          </cell>
        </row>
      </sheetData>
      <sheetData sheetId="65">
        <row r="9">
          <cell r="C9">
            <v>350</v>
          </cell>
        </row>
      </sheetData>
      <sheetData sheetId="66">
        <row r="9">
          <cell r="C9">
            <v>350</v>
          </cell>
        </row>
      </sheetData>
      <sheetData sheetId="67">
        <row r="9">
          <cell r="C9">
            <v>350</v>
          </cell>
        </row>
      </sheetData>
      <sheetData sheetId="68">
        <row r="9">
          <cell r="C9">
            <v>350</v>
          </cell>
        </row>
      </sheetData>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ow r="9">
          <cell r="C9">
            <v>350</v>
          </cell>
        </row>
      </sheetData>
      <sheetData sheetId="98">
        <row r="9">
          <cell r="C9">
            <v>350</v>
          </cell>
        </row>
      </sheetData>
      <sheetData sheetId="99">
        <row r="9">
          <cell r="C9">
            <v>350</v>
          </cell>
        </row>
      </sheetData>
      <sheetData sheetId="100">
        <row r="9">
          <cell r="C9">
            <v>350</v>
          </cell>
        </row>
      </sheetData>
      <sheetData sheetId="101">
        <row r="9">
          <cell r="C9">
            <v>350</v>
          </cell>
        </row>
      </sheetData>
      <sheetData sheetId="102">
        <row r="9">
          <cell r="C9">
            <v>350</v>
          </cell>
        </row>
      </sheetData>
      <sheetData sheetId="103">
        <row r="9">
          <cell r="C9">
            <v>350</v>
          </cell>
        </row>
      </sheetData>
      <sheetData sheetId="104">
        <row r="9">
          <cell r="C9">
            <v>350</v>
          </cell>
        </row>
      </sheetData>
      <sheetData sheetId="105">
        <row r="9">
          <cell r="C9">
            <v>350</v>
          </cell>
        </row>
      </sheetData>
      <sheetData sheetId="106">
        <row r="9">
          <cell r="C9">
            <v>350</v>
          </cell>
        </row>
      </sheetData>
      <sheetData sheetId="107">
        <row r="9">
          <cell r="C9">
            <v>350</v>
          </cell>
        </row>
      </sheetData>
      <sheetData sheetId="108">
        <row r="9">
          <cell r="C9">
            <v>350</v>
          </cell>
        </row>
      </sheetData>
      <sheetData sheetId="109">
        <row r="9">
          <cell r="C9">
            <v>350</v>
          </cell>
        </row>
      </sheetData>
      <sheetData sheetId="110">
        <row r="9">
          <cell r="C9">
            <v>350</v>
          </cell>
        </row>
      </sheetData>
      <sheetData sheetId="111">
        <row r="9">
          <cell r="C9">
            <v>350</v>
          </cell>
        </row>
      </sheetData>
      <sheetData sheetId="112">
        <row r="9">
          <cell r="C9">
            <v>350</v>
          </cell>
        </row>
      </sheetData>
      <sheetData sheetId="113">
        <row r="9">
          <cell r="C9">
            <v>350</v>
          </cell>
        </row>
      </sheetData>
      <sheetData sheetId="114">
        <row r="9">
          <cell r="C9">
            <v>350</v>
          </cell>
        </row>
      </sheetData>
      <sheetData sheetId="115">
        <row r="9">
          <cell r="C9">
            <v>350</v>
          </cell>
        </row>
      </sheetData>
      <sheetData sheetId="116">
        <row r="9">
          <cell r="C9">
            <v>350</v>
          </cell>
        </row>
      </sheetData>
      <sheetData sheetId="117">
        <row r="9">
          <cell r="C9">
            <v>350</v>
          </cell>
        </row>
      </sheetData>
      <sheetData sheetId="118">
        <row r="9">
          <cell r="C9">
            <v>350</v>
          </cell>
        </row>
      </sheetData>
      <sheetData sheetId="119">
        <row r="9">
          <cell r="C9">
            <v>350</v>
          </cell>
        </row>
      </sheetData>
      <sheetData sheetId="120">
        <row r="9">
          <cell r="C9">
            <v>350</v>
          </cell>
        </row>
      </sheetData>
      <sheetData sheetId="121">
        <row r="9">
          <cell r="C9">
            <v>350</v>
          </cell>
        </row>
      </sheetData>
      <sheetData sheetId="122">
        <row r="9">
          <cell r="C9">
            <v>350</v>
          </cell>
        </row>
      </sheetData>
      <sheetData sheetId="123">
        <row r="9">
          <cell r="C9">
            <v>350</v>
          </cell>
        </row>
      </sheetData>
      <sheetData sheetId="124">
        <row r="9">
          <cell r="C9">
            <v>350</v>
          </cell>
        </row>
      </sheetData>
      <sheetData sheetId="125">
        <row r="9">
          <cell r="C9">
            <v>350</v>
          </cell>
        </row>
      </sheetData>
      <sheetData sheetId="126">
        <row r="9">
          <cell r="C9">
            <v>350</v>
          </cell>
        </row>
      </sheetData>
      <sheetData sheetId="127">
        <row r="9">
          <cell r="C9">
            <v>350</v>
          </cell>
        </row>
      </sheetData>
      <sheetData sheetId="128">
        <row r="9">
          <cell r="C9">
            <v>350</v>
          </cell>
        </row>
      </sheetData>
      <sheetData sheetId="129">
        <row r="9">
          <cell r="C9">
            <v>350</v>
          </cell>
        </row>
      </sheetData>
      <sheetData sheetId="130">
        <row r="9">
          <cell r="C9">
            <v>350</v>
          </cell>
        </row>
      </sheetData>
      <sheetData sheetId="131">
        <row r="9">
          <cell r="C9">
            <v>350</v>
          </cell>
        </row>
      </sheetData>
      <sheetData sheetId="132">
        <row r="9">
          <cell r="C9">
            <v>350</v>
          </cell>
        </row>
      </sheetData>
      <sheetData sheetId="133">
        <row r="9">
          <cell r="C9">
            <v>350</v>
          </cell>
        </row>
      </sheetData>
      <sheetData sheetId="134">
        <row r="9">
          <cell r="C9">
            <v>350</v>
          </cell>
        </row>
      </sheetData>
      <sheetData sheetId="135">
        <row r="9">
          <cell r="C9">
            <v>350</v>
          </cell>
        </row>
      </sheetData>
      <sheetData sheetId="136">
        <row r="9">
          <cell r="C9">
            <v>350</v>
          </cell>
        </row>
      </sheetData>
      <sheetData sheetId="137">
        <row r="9">
          <cell r="C9">
            <v>350</v>
          </cell>
        </row>
      </sheetData>
      <sheetData sheetId="138">
        <row r="9">
          <cell r="C9">
            <v>350</v>
          </cell>
        </row>
      </sheetData>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ow r="9">
          <cell r="C9">
            <v>350</v>
          </cell>
        </row>
      </sheetData>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S"/>
      <sheetName val="Taps"/>
      <sheetName val="CR"/>
      <sheetName val="Sheet1"/>
      <sheetName val="Data"/>
      <sheetName val="r"/>
      <sheetName val="BWSCPlt"/>
      <sheetName val="CI"/>
      <sheetName val="DI"/>
      <sheetName val="G.R.P"/>
      <sheetName val="HDPE"/>
      <sheetName val="PSC REVISED"/>
      <sheetName val="pvc"/>
      <sheetName val="MRATES"/>
      <sheetName val="BOXCELL"/>
      <sheetName val="BOXCULVERT"/>
      <sheetName val="Cut Fill"/>
      <sheetName val="FORM5"/>
      <sheetName val="Habitation"/>
      <sheetName val="Rate"/>
      <sheetName val="Maintenance"/>
      <sheetName val="Population"/>
      <sheetName val="Proforma B"/>
      <sheetName val="RET "/>
      <sheetName val="TOE"/>
      <sheetName val="Traffic"/>
      <sheetName val="Tree_Enu"/>
      <sheetName val="maya"/>
      <sheetName val="Abs"/>
      <sheetName val="Lead"/>
      <sheetName val="Labour"/>
      <sheetName val="Material"/>
      <sheetName val="Plant &amp;  Machinery"/>
      <sheetName val="t_prsr"/>
      <sheetName val="id"/>
      <sheetName val="data existing_do not delete"/>
      <sheetName val="C-data"/>
      <sheetName val="pvc_basic"/>
      <sheetName val="Lead statement"/>
      <sheetName val="GROUND FLOOR"/>
      <sheetName val="Legal Risk Analysis"/>
      <sheetName val="MTC-estimate"/>
      <sheetName val="Bitumen trunk"/>
      <sheetName val="Feeder"/>
      <sheetName val="R99 etc"/>
      <sheetName val="Trunk unpaved"/>
      <sheetName val="Bridge Data 2005-06"/>
      <sheetName val="BALAN1"/>
      <sheetName val="lead-st"/>
      <sheetName val="rdamdata"/>
      <sheetName val="DATA_PRG"/>
      <sheetName val="v"/>
      <sheetName val="inWords"/>
      <sheetName val="segments-details"/>
      <sheetName val="int-Dia-hdpe"/>
      <sheetName val="int-Dia-pvc"/>
      <sheetName val="Usage"/>
      <sheetName val="General"/>
      <sheetName val="Common "/>
      <sheetName val="wh_data_R"/>
      <sheetName val="wh_data"/>
      <sheetName val="CPHEEO"/>
      <sheetName val="input"/>
      <sheetName val="TBAL9697 -group wise  sdpl"/>
      <sheetName val="p&amp;m"/>
      <sheetName val="Staff Acco."/>
      <sheetName val="Work_sheet"/>
      <sheetName val="gen"/>
      <sheetName val="Road data"/>
      <sheetName val="Road Detail Est."/>
      <sheetName val="BTR"/>
      <sheetName val="GenAbst"/>
      <sheetName val="Rates"/>
      <sheetName val="abs road"/>
      <sheetName val="RMR"/>
      <sheetName val="R_Det"/>
      <sheetName val="0000000000000"/>
      <sheetName val="mlead"/>
      <sheetName val="other rates"/>
      <sheetName val="Line"/>
      <sheetName val="Gen Info"/>
      <sheetName val="basdat"/>
      <sheetName val="hdpe_basic"/>
      <sheetName val="Boq Block A"/>
      <sheetName val="sand"/>
      <sheetName val="Specification"/>
      <sheetName val="leads"/>
      <sheetName val="Cut_Fill"/>
      <sheetName val="Proforma_B"/>
      <sheetName val="RET_"/>
      <sheetName val="G_R_P"/>
      <sheetName val="PSC_REVISED"/>
      <sheetName val="Plant_&amp;__Machinery"/>
      <sheetName val="data_existing_do_not_delete"/>
      <sheetName val="Lead_statement"/>
      <sheetName val="GROUND_FLOOR"/>
      <sheetName val="Legal_Risk_Analysis"/>
      <sheetName val="Bitumen_trunk"/>
      <sheetName val="R99_etc"/>
      <sheetName val="Trunk_unpaved"/>
      <sheetName val="Bridge_Data_2005-06"/>
      <sheetName val="BTR (2)"/>
      <sheetName val="Specification report"/>
      <sheetName val="Data.F8.BTR"/>
      <sheetName val="pvc-pipe-rates"/>
      <sheetName val="Gen_Abs"/>
      <sheetName val="Intput"/>
      <sheetName val="Well"/>
      <sheetName val="Load"/>
      <sheetName val="DATA-BASE"/>
      <sheetName val="DATA-ABSTRACT"/>
      <sheetName val="habs-list"/>
      <sheetName val="Marteru"/>
      <sheetName val="Levels"/>
      <sheetName val="BOQ"/>
      <sheetName val="G.O MS 35"/>
      <sheetName val="CC"/>
      <sheetName val="Materials"/>
      <sheetName val="TS memo"/>
      <sheetName val="coverpage"/>
      <sheetName val="PUMP_DATA"/>
    </sheetNames>
    <sheetDataSet>
      <sheetData sheetId="0">
        <row r="19">
          <cell r="A19" t="str">
            <v>C.C (1:3:6) Mix  using 40mm  H.B.G metal including cost &amp; conveyance of all materials and labour charges seigniorage charges etc complete.</v>
          </cell>
        </row>
      </sheetData>
      <sheetData sheetId="1"/>
      <sheetData sheetId="2"/>
      <sheetData sheetId="3" refreshError="1">
        <row r="19">
          <cell r="A19" t="str">
            <v>C.C (1:3:6) Mix  using 40mm  H.B.G metal including cost &amp; conveyance of all materials and labour charges seigniorage charges etc complete.</v>
          </cell>
        </row>
        <row r="20">
          <cell r="A20">
            <v>0</v>
          </cell>
        </row>
        <row r="21">
          <cell r="A21" t="str">
            <v xml:space="preserve">C.C (1:3:6) Mix using 20mm  H.B.G metal including cost &amp; conveyance of all materials and labour charges seigniorage charges etc complete.  </v>
          </cell>
        </row>
        <row r="22">
          <cell r="A22">
            <v>0</v>
          </cell>
        </row>
        <row r="98">
          <cell r="B98" t="str">
            <v>63MM dia PVC Saddle</v>
          </cell>
        </row>
        <row r="99">
          <cell r="B99" t="str">
            <v>75MM dia PVC Saddle</v>
          </cell>
        </row>
        <row r="100">
          <cell r="B100" t="str">
            <v>90MM dia PVC Saddle</v>
          </cell>
        </row>
        <row r="101">
          <cell r="B101" t="str">
            <v>110MM  dia PVC Saddle</v>
          </cell>
        </row>
        <row r="102">
          <cell r="B102" t="str">
            <v>180MM  dia PVC Saddle</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r"/>
      <sheetName val="RMR"/>
      <sheetName val="coverpage"/>
      <sheetName val="R_Det"/>
      <sheetName val="Road data"/>
      <sheetName val="Staff Acco_"/>
      <sheetName val="Staff Acco."/>
      <sheetName val="m"/>
      <sheetName val="Sheet1"/>
      <sheetName val="Bridge Data 2005-06"/>
      <sheetName val="GROUND FLOOR"/>
      <sheetName val="MRATES"/>
      <sheetName val="Data.F8.BTR"/>
      <sheetName val="C-data"/>
      <sheetName val="Usage"/>
      <sheetName val="Common "/>
      <sheetName val="General"/>
      <sheetName val="mlead"/>
      <sheetName val="abs road"/>
      <sheetName val="Main sheet"/>
      <sheetName val="t_prsr"/>
      <sheetName val="id"/>
      <sheetName val="sch"/>
      <sheetName val="Material"/>
      <sheetName val="BWSCPlt"/>
      <sheetName val="CI"/>
      <sheetName val="DI"/>
      <sheetName val="G.R.P"/>
      <sheetName val="HDPE"/>
      <sheetName val="PSC REVISED"/>
      <sheetName val="pvc"/>
      <sheetName val="Road Detail Est."/>
      <sheetName val="PH High Lift Sump@SS.Tank-D"/>
      <sheetName val="Legal Risk Analysis"/>
      <sheetName val="CC Road"/>
      <sheetName val="Lead statement"/>
      <sheetName val="INPUT-DATA"/>
      <sheetName val="factors"/>
      <sheetName val="Boq Block A"/>
      <sheetName val="Work_sheet"/>
      <sheetName val="SSR 2014-15 Rates"/>
      <sheetName val="estimate "/>
      <sheetName val="segments-details"/>
      <sheetName val="int-Dia-hdpe"/>
      <sheetName val="int-Dia-pvc"/>
      <sheetName val="TBAL9697 -group wise  sdpl"/>
      <sheetName val="dBase"/>
      <sheetName val="DATA_PRG"/>
      <sheetName val="Lead"/>
      <sheetName val="Sheet2"/>
      <sheetName val="Lead "/>
      <sheetName val="Data EW"/>
      <sheetName val="Labour"/>
      <sheetName val="Plant &amp;  Machinery"/>
      <sheetName val="data existing_do not delete"/>
      <sheetName val="pvc_basic"/>
      <sheetName val="Levels"/>
      <sheetName val="Leads"/>
      <sheetName val="v"/>
      <sheetName val="p&amp;m"/>
      <sheetName val="doq"/>
      <sheetName val="Process"/>
      <sheetName val="Road_data"/>
      <sheetName val="Staff_Acco_"/>
      <sheetName val="Bridge_Data_2005-06"/>
      <sheetName val="Staff_Acco_1"/>
      <sheetName val="GROUND_FLOOR"/>
      <sheetName val="Data_F8_BTR"/>
      <sheetName val="Common_"/>
      <sheetName val="abs_road"/>
      <sheetName val="G_R_P"/>
      <sheetName val="PSC_REVISED"/>
      <sheetName val="Legal_Risk_Analysis"/>
      <sheetName val="Main_sheet"/>
      <sheetName val="CC_Road"/>
      <sheetName val="Lead_statement"/>
      <sheetName val="SSR_2014-15_Rates"/>
      <sheetName val="estimate_"/>
      <sheetName val="PH_High_Lift_Sump@SS_Tank-D"/>
      <sheetName val="Road_Detail_Est_"/>
      <sheetName val="MTC-estimate"/>
      <sheetName val="other rates"/>
      <sheetName val="Bitumen trunk"/>
      <sheetName val="Feeder"/>
      <sheetName val="R99 etc"/>
      <sheetName val="Trunk unpaved"/>
      <sheetName val="C&amp;S monthwise"/>
      <sheetName val="WT AVG LEAD"/>
      <sheetName val="EDWise"/>
      <sheetName val="maya"/>
      <sheetName val="sup dat"/>
      <sheetName val="Sheet3"/>
      <sheetName val="CCTV_EST1"/>
      <sheetName val="Abs"/>
      <sheetName val="habs-list"/>
      <sheetName val="C&amp;S"/>
      <sheetName val="Materials"/>
    </sheetNames>
    <sheetDataSet>
      <sheetData sheetId="0" refreshError="1">
        <row r="2">
          <cell r="D2" t="str">
            <v>CONST.OF 2V RCC SLAB CULVERT AT 6/1 to 6/2 KM</v>
          </cell>
        </row>
        <row r="59">
          <cell r="H59">
            <v>1301.2611040000002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sheetData sheetId="73"/>
      <sheetData sheetId="74"/>
      <sheetData sheetId="75"/>
      <sheetData sheetId="76"/>
      <sheetData sheetId="77"/>
      <sheetData sheetId="78" refreshError="1"/>
      <sheetData sheetId="79"/>
      <sheetData sheetId="80"/>
      <sheetData sheetId="81"/>
      <sheetData sheetId="82"/>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sheetName val="ssr common"/>
      <sheetName val="Sheet4"/>
      <sheetName val="leads"/>
      <sheetName val="Sheet11"/>
      <sheetName val="PL"/>
      <sheetName val="Sheet10"/>
      <sheetName val="master lead"/>
      <sheetName val="Sheet5"/>
      <sheetName val="conveyance common"/>
      <sheetName val="Sheet6"/>
      <sheetName val="handling common"/>
      <sheetName val="labour charges 2005-06"/>
      <sheetName val="Sheet2"/>
      <sheetName val="Sheet7"/>
      <sheetName val="data existing_do not delete"/>
      <sheetName val="Sheet8"/>
      <sheetName val="background data"/>
      <sheetName val="Rotary bore well source"/>
      <sheetName val="Sheet9"/>
      <sheetName val="ohsr verticals 20 9.55 "/>
      <sheetName val="verticals jointing 20kl 9.55"/>
      <sheetName val="lead 20kl ohsr"/>
      <sheetName val="data 20kl ohsr"/>
      <sheetName val="vc 150mm 20kl ohsr"/>
      <sheetName val="20kl ohsr item wise"/>
      <sheetName val="master data"/>
      <sheetName val="lpm inlet relation"/>
      <sheetName val="ohsr litre rate estimate"/>
      <sheetName val="ohsr vertical specials data"/>
      <sheetName val="ohsr verticals jointing"/>
      <sheetName val="ohsr litre rate data"/>
      <sheetName val="lead vc ohsr"/>
      <sheetName val="data vc ohsr"/>
      <sheetName val="vc ohsr"/>
      <sheetName val="lead vc pipe line"/>
      <sheetName val="data vc pipe line"/>
      <sheetName val="vc 150 pipe line estimate"/>
      <sheetName val="pipe line sub estimate"/>
      <sheetName val="pvc pipe line data"/>
      <sheetName val="std flange dimensions"/>
      <sheetName val="lead_pipe lines"/>
      <sheetName val="pvc pipes rates dgs d formula"/>
      <sheetName val="general abstract"/>
      <sheetName val="cover page"/>
      <sheetName val="pvc pipe details"/>
      <sheetName val="hydraulic designs"/>
      <sheetName val="Filter point"/>
      <sheetName val="pedestal "/>
      <sheetName val="pumpset submersible"/>
      <sheetName val="Sheet1"/>
      <sheetName val="c"/>
      <sheetName val="co"/>
      <sheetName val="con"/>
      <sheetName val="common conveyance"/>
      <sheetName val="ssr "/>
      <sheetName val="Hleads"/>
      <sheetName val="Haleads"/>
      <sheetName val="Hableads"/>
      <sheetName val="Hab leads"/>
      <sheetName val="lead"/>
      <sheetName val="data existing_do not delet"/>
      <sheetName val="data existing_do not dele"/>
      <sheetName val="data existing_do not del"/>
      <sheetName val="data existing_do not de"/>
      <sheetName val="data existing_do not d"/>
      <sheetName val="data existing_do not "/>
      <sheetName val="data existing_do not"/>
      <sheetName val="data existing_do no"/>
      <sheetName val="data existing_do n"/>
      <sheetName val="data existing_do "/>
      <sheetName val="data existing_do"/>
      <sheetName val="data existing_d"/>
      <sheetName val="data existing_"/>
      <sheetName val="data existing"/>
      <sheetName val="data existin"/>
      <sheetName val="data existi"/>
      <sheetName val="data exist"/>
      <sheetName val="data exis"/>
      <sheetName val="data exi"/>
      <sheetName val="data ex"/>
      <sheetName val="data e"/>
      <sheetName val="data "/>
      <sheetName val="data"/>
      <sheetName val="data1"/>
      <sheetName val="ata1"/>
      <sheetName val="dat"/>
      <sheetName val="da"/>
      <sheetName val="d"/>
      <sheetName val=""/>
      <sheetName val="master lead1"/>
      <sheetName val="master ead1"/>
      <sheetName val="maste Lead1"/>
      <sheetName val="mast Lead1"/>
      <sheetName val="mas Lead1"/>
      <sheetName val="ma Lead1"/>
      <sheetName val="m Lead1"/>
      <sheetName val=" Lead1"/>
      <sheetName val="maste lead"/>
      <sheetName val="mast lead"/>
      <sheetName val="mas lead"/>
      <sheetName val="ma lead"/>
      <sheetName val="m lead"/>
      <sheetName val=" lead"/>
      <sheetName val="cover pag"/>
      <sheetName val="cover pa"/>
      <sheetName val="cover p"/>
      <sheetName val="cover "/>
      <sheetName val="cover"/>
      <sheetName val="cove"/>
      <sheetName val="cov"/>
      <sheetName val="master leadO"/>
      <sheetName val="master lead-O"/>
      <sheetName val="maste Lead-O"/>
      <sheetName val="mast Lead-O"/>
      <sheetName val="mas Lead-O"/>
      <sheetName val="ma Lead-O"/>
      <sheetName val="m Lead-O"/>
      <sheetName val=" Lead-O"/>
      <sheetName val="r"/>
      <sheetName val="Bridge Data 2005-06"/>
      <sheetName val="Plant &amp;  Machinery"/>
      <sheetName val="banilad"/>
      <sheetName val="Specification report"/>
      <sheetName val="Material"/>
      <sheetName val="MTC-estimate"/>
      <sheetName val="Gen Abs"/>
      <sheetName val="other rates"/>
      <sheetName val="m"/>
      <sheetName val="Mactan"/>
      <sheetName val="Mandaue"/>
      <sheetName val="Data.F8.BTR"/>
      <sheetName val="Bitumen trunk"/>
      <sheetName val="Feeder"/>
      <sheetName val="R99 etc"/>
      <sheetName val="Trunk unpaved"/>
      <sheetName val="Rates SSR 2008-09"/>
      <sheetName val="Work_sheet"/>
      <sheetName val="RMR"/>
      <sheetName val="coverpage"/>
      <sheetName val="R_Det"/>
      <sheetName val="Road data"/>
      <sheetName val="2006-07 estimate"/>
      <sheetName val="Lead statement"/>
      <sheetName val="Labour"/>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abs road"/>
      <sheetName val="rdamdata"/>
      <sheetName val="lead-st"/>
      <sheetName val="Works - Quote Sheet"/>
      <sheetName val="TOP SLAB-beams"/>
      <sheetName val="v"/>
      <sheetName val="DATA_PRG"/>
      <sheetName val="Estimate "/>
      <sheetName val="GF SB Ok "/>
      <sheetName val="Class IV Qtr. Ele"/>
      <sheetName val="t_prsr"/>
      <sheetName val="id"/>
      <sheetName val="HDPE"/>
      <sheetName val="DI"/>
      <sheetName val="pvc"/>
      <sheetName val="pvc_basic"/>
      <sheetName val="hdpe_basic"/>
      <sheetName val="C-data"/>
      <sheetName val="GN-ST-10"/>
      <sheetName val="Levels"/>
      <sheetName val="p&amp;m"/>
      <sheetName val="Boq Block A"/>
      <sheetName val="Staff Acco."/>
      <sheetName val="Legal Risk Analysis"/>
      <sheetName val="C.R G.F"/>
      <sheetName val="#REF"/>
      <sheetName val="Nspt-smp-final-ORIGINAL"/>
      <sheetName val="Data_Base"/>
      <sheetName val="SUMP1420KL@HW"/>
      <sheetName val="wh"/>
      <sheetName val="MASTER"/>
      <sheetName val="QTY-CRUST-SR"/>
      <sheetName val="CROSS-SECTION"/>
      <sheetName val="QTY-CRUST-MCW"/>
      <sheetName val="AV-HDPE"/>
      <sheetName val="Di_gate-HDPE"/>
      <sheetName val="analysis"/>
      <sheetName val="Bed Class"/>
      <sheetName val="Cd"/>
      <sheetName val="Staff Acco_"/>
      <sheetName val="DATA-2005-06"/>
      <sheetName val="_5wgdhabfinal00_01"/>
      <sheetName val="CI"/>
      <sheetName val="G.R.P"/>
      <sheetName val="PSC REVISED"/>
      <sheetName val="MRATES"/>
      <sheetName val="Suppl-data"/>
      <sheetName val="SSR"/>
      <sheetName val="Labels"/>
      <sheetName val="DATA SHEET FOR 2016-17"/>
      <sheetName val="maya"/>
      <sheetName val="BM-HOOP"/>
      <sheetName val="Basicrates"/>
      <sheetName val="mlead"/>
      <sheetName val="sup dat"/>
      <sheetName val="Global factors"/>
      <sheetName val="hdpe weights"/>
      <sheetName val="PVC weights"/>
      <sheetName val="index"/>
      <sheetName val="COST"/>
      <sheetName val="basdat"/>
      <sheetName val="CONNECT"/>
      <sheetName val="mlead "/>
      <sheetName val="C.D.Abs.Est."/>
      <sheetName val="GR.slab-reinft"/>
      <sheetName val="Bill-1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2">
          <cell r="D2" t="str">
            <v>cc(1:2:4)</v>
          </cell>
        </row>
        <row r="3">
          <cell r="D3" t="str">
            <v>cc(1:3:6)</v>
          </cell>
        </row>
        <row r="4">
          <cell r="D4" t="str">
            <v>cc(1:4:8)</v>
          </cell>
        </row>
        <row r="5">
          <cell r="D5" t="str">
            <v>cc(1:5:10)</v>
          </cell>
        </row>
        <row r="6">
          <cell r="D6" t="str">
            <v>cc(1:5:8)</v>
          </cell>
        </row>
        <row r="7">
          <cell r="D7" t="str">
            <v>cc(1:6:10)</v>
          </cell>
        </row>
        <row r="14">
          <cell r="D14" t="str">
            <v>8mm</v>
          </cell>
          <cell r="F14" t="str">
            <v>RCC(1:2:4)</v>
          </cell>
          <cell r="G14" t="str">
            <v>RCC(1:2:4)</v>
          </cell>
        </row>
        <row r="15">
          <cell r="D15" t="str">
            <v>12mm</v>
          </cell>
          <cell r="F15" t="str">
            <v>RCC(1:1.5:3)</v>
          </cell>
          <cell r="G15" t="str">
            <v>RCC(1:1.5:3)</v>
          </cell>
        </row>
        <row r="16">
          <cell r="D16" t="str">
            <v>20mm</v>
          </cell>
          <cell r="G16" t="str">
            <v>VRCC(1:2:4)</v>
          </cell>
        </row>
        <row r="17">
          <cell r="G17" t="str">
            <v>VRCC(1:1.5:3)</v>
          </cell>
        </row>
        <row r="27">
          <cell r="A27" t="str">
            <v>0.00-4.00m</v>
          </cell>
        </row>
        <row r="28">
          <cell r="A28" t="str">
            <v>4.00-6.00m</v>
          </cell>
        </row>
        <row r="29">
          <cell r="A29" t="str">
            <v>6.00-8.00m</v>
          </cell>
        </row>
        <row r="30">
          <cell r="A30" t="str">
            <v>8.00-10.00m</v>
          </cell>
        </row>
        <row r="31">
          <cell r="A31" t="str">
            <v>10.00-12.00m</v>
          </cell>
        </row>
        <row r="32">
          <cell r="A32" t="str">
            <v>12.00-14.00m</v>
          </cell>
        </row>
        <row r="33">
          <cell r="A33" t="str">
            <v>14.00-16.00m</v>
          </cell>
        </row>
        <row r="34">
          <cell r="A34" t="str">
            <v>16.00-18.00m</v>
          </cell>
        </row>
        <row r="35">
          <cell r="A35" t="str">
            <v>18.00-20.00m</v>
          </cell>
        </row>
        <row r="36">
          <cell r="A36" t="str">
            <v>20.00-22.00m</v>
          </cell>
        </row>
        <row r="37">
          <cell r="A37" t="str">
            <v>22.00-24.00m</v>
          </cell>
        </row>
        <row r="38">
          <cell r="A38" t="str">
            <v>24.00-26.00m</v>
          </cell>
        </row>
        <row r="39">
          <cell r="A39" t="str">
            <v>26.00-28.00m</v>
          </cell>
        </row>
        <row r="40">
          <cell r="A40" t="str">
            <v>28.00-30.00m</v>
          </cell>
        </row>
        <row r="43">
          <cell r="A43" t="str">
            <v>0.00-5.00m</v>
          </cell>
        </row>
        <row r="44">
          <cell r="A44" t="str">
            <v>5.00-8.00m</v>
          </cell>
        </row>
        <row r="45">
          <cell r="A45" t="str">
            <v>8.00-11.00m</v>
          </cell>
        </row>
        <row r="46">
          <cell r="A46" t="str">
            <v>11.00-14.00m</v>
          </cell>
        </row>
        <row r="47">
          <cell r="A47" t="str">
            <v>14.00-17.00m</v>
          </cell>
        </row>
        <row r="48">
          <cell r="A48" t="str">
            <v>17.00-20.00m</v>
          </cell>
        </row>
        <row r="49">
          <cell r="A49" t="str">
            <v>20.00-23.00m</v>
          </cell>
        </row>
        <row r="50">
          <cell r="A50" t="str">
            <v>23.00-26.00m</v>
          </cell>
        </row>
        <row r="51">
          <cell r="A51" t="str">
            <v>26.00-29.00m</v>
          </cell>
        </row>
        <row r="52">
          <cell r="A52" t="str">
            <v>29.00-32.00m</v>
          </cell>
        </row>
        <row r="53">
          <cell r="A53" t="str">
            <v>32.00-35.00m</v>
          </cell>
        </row>
        <row r="54">
          <cell r="A54" t="str">
            <v>35.00-38.00m</v>
          </cell>
        </row>
        <row r="98">
          <cell r="A98">
            <v>0.6</v>
          </cell>
        </row>
        <row r="99">
          <cell r="A99">
            <v>0.8</v>
          </cell>
        </row>
        <row r="100">
          <cell r="A100">
            <v>1</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
      <sheetName val="1"/>
      <sheetName val="2A"/>
      <sheetName val="2B"/>
      <sheetName val="2C"/>
      <sheetName val="2D"/>
      <sheetName val="2E"/>
      <sheetName val="2F"/>
      <sheetName val="2G"/>
      <sheetName val="2H"/>
      <sheetName val="3A"/>
      <sheetName val="3B"/>
      <sheetName val="4"/>
      <sheetName val="5"/>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10"/>
      <sheetName val="11"/>
      <sheetName val="12"/>
      <sheetName val="13"/>
      <sheetName val="14"/>
      <sheetName val="DATA"/>
      <sheetName val="Sheet1"/>
      <sheetName val="data existing_do not delete"/>
      <sheetName val="Bridge Data 2005-06"/>
      <sheetName val="p&amp;m"/>
      <sheetName val="Boq (Main Building)"/>
      <sheetName val="Staff Acco_"/>
      <sheetName val="Mactan"/>
      <sheetName val="Mandaue"/>
      <sheetName val="C&amp;S monthwise"/>
      <sheetName val="General"/>
      <sheetName val="Staff Acco."/>
      <sheetName val="Boq"/>
      <sheetName val="Data-Road "/>
      <sheetName val="Side Drains"/>
      <sheetName val="DATA-CD "/>
      <sheetName val="Retaining walls "/>
      <sheetName val="banilad"/>
      <sheetName val="BWSCPlt"/>
      <sheetName val="CI"/>
      <sheetName val="DI"/>
      <sheetName val="G.R.P"/>
      <sheetName val="HDPE"/>
      <sheetName val="PSC REVISED"/>
      <sheetName val="pv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Lead"/>
      <sheetName val="leads"/>
      <sheetName val="wh_data"/>
      <sheetName val="wh_data_R"/>
      <sheetName val="CPHEEO"/>
      <sheetName val="input"/>
      <sheetName val="rdamdata"/>
      <sheetName val="HDPE"/>
      <sheetName val="DI"/>
      <sheetName val="pvc"/>
      <sheetName val="EDWise"/>
      <sheetName val="Red oxide Primer Paint grade-II"/>
      <sheetName val="MRATES"/>
      <sheetName val="lead-st"/>
      <sheetName val="data"/>
      <sheetName val="Sheet1 (2)"/>
      <sheetName val="Material"/>
      <sheetName val="Plant &amp;  Machinery"/>
      <sheetName val="RMR"/>
      <sheetName val="Levels"/>
      <sheetName val="Road Detail Est."/>
      <sheetName val="Road data"/>
      <sheetName val="Cover"/>
      <sheetName val="int-Dia-hdpe"/>
      <sheetName val="Sheet1"/>
      <sheetName val="Data.F8.BTR"/>
      <sheetName val="mlead"/>
      <sheetName val="DATA-BASE"/>
      <sheetName val="DATA-ABSTRACT"/>
      <sheetName val="BALAN1"/>
      <sheetName val="Labour"/>
      <sheetName val="quarry"/>
      <sheetName val="RATES"/>
      <sheetName val="DATA ENTRY SHEET"/>
      <sheetName val="TOTAL DATA"/>
      <sheetName val="HP PIPE  DATA"/>
      <sheetName val="SLAB  DATA"/>
      <sheetName val="sup dat"/>
      <sheetName val="DATA_PRG"/>
      <sheetName val="Work_sheet"/>
      <sheetName val="Sheet2"/>
      <sheetName val="Design"/>
      <sheetName val="not req 3"/>
      <sheetName val="C.D.Abs.Est."/>
      <sheetName val="BTR"/>
      <sheetName val="Line"/>
      <sheetName val="dlvoid"/>
      <sheetName val="index"/>
      <sheetName val="final abstract"/>
      <sheetName val="Intro"/>
      <sheetName val="Sheet1_(2)"/>
      <sheetName val="Plant_&amp;__Machinery"/>
      <sheetName val="Red_oxide_Primer_Paint_grade-II"/>
      <sheetName val="Road_Detail_Est_"/>
      <sheetName val="Road_data"/>
      <sheetName val="Data_F8_BTR"/>
      <sheetName val="abs road"/>
      <sheetName val="coverpage"/>
      <sheetName val="TS memo"/>
      <sheetName val="m"/>
      <sheetName val="pvc_basic"/>
      <sheetName val="MRoad data"/>
      <sheetName val="RA"/>
      <sheetName val="FINAL DATA"/>
      <sheetName val="road safety datas"/>
      <sheetName val="civ data"/>
      <sheetName val="mas_hab"/>
      <sheetName val="bom"/>
      <sheetName val="GZL"/>
      <sheetName val="Bitumen trunk"/>
      <sheetName val="Feeder"/>
      <sheetName val="R99 etc"/>
      <sheetName val="Trunk unpaved"/>
      <sheetName val="Project cost"/>
      <sheetName val="C-data"/>
      <sheetName val="R_Det"/>
      <sheetName val="Mp-team 1"/>
      <sheetName val="Abs_CD_2"/>
      <sheetName val="road est"/>
      <sheetName val="ECV"/>
      <sheetName val="Side wall dsn Formula"/>
      <sheetName val="hdpe_bas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2">
          <cell r="A2">
            <v>1</v>
          </cell>
          <cell r="B2" t="str">
            <v>Name of the work</v>
          </cell>
          <cell r="C2" t="str">
            <v>Construction of MPP Building at  Nadigudem</v>
          </cell>
        </row>
        <row r="3">
          <cell r="A3">
            <v>2</v>
          </cell>
          <cell r="B3" t="str">
            <v>Est.cost</v>
          </cell>
          <cell r="C3">
            <v>17</v>
          </cell>
        </row>
        <row r="4">
          <cell r="A4">
            <v>3</v>
          </cell>
          <cell r="B4" t="str">
            <v>Grant</v>
          </cell>
          <cell r="C4" t="str">
            <v>MPP</v>
          </cell>
        </row>
        <row r="5">
          <cell r="A5">
            <v>4</v>
          </cell>
          <cell r="B5" t="str">
            <v>Soils</v>
          </cell>
          <cell r="C5" t="str">
            <v>og</v>
          </cell>
        </row>
        <row r="6">
          <cell r="A6">
            <v>5</v>
          </cell>
          <cell r="B6" t="str">
            <v>Cement</v>
          </cell>
          <cell r="C6">
            <v>0</v>
          </cell>
          <cell r="D6">
            <v>2500</v>
          </cell>
          <cell r="E6" t="str">
            <v>/MT</v>
          </cell>
        </row>
        <row r="7">
          <cell r="A7">
            <v>6</v>
          </cell>
          <cell r="B7" t="str">
            <v>Steel</v>
          </cell>
          <cell r="C7">
            <v>0</v>
          </cell>
          <cell r="D7">
            <v>15000</v>
          </cell>
          <cell r="E7" t="str">
            <v>/MT</v>
          </cell>
        </row>
        <row r="8">
          <cell r="A8">
            <v>7</v>
          </cell>
          <cell r="B8" t="str">
            <v>Metal lead</v>
          </cell>
          <cell r="C8" t="str">
            <v>Akupamula</v>
          </cell>
          <cell r="D8">
            <v>15</v>
          </cell>
          <cell r="E8" t="str">
            <v>KM</v>
          </cell>
        </row>
        <row r="9">
          <cell r="A9">
            <v>8</v>
          </cell>
          <cell r="B9" t="str">
            <v>Crushed meal lead</v>
          </cell>
          <cell r="C9" t="str">
            <v>Akupamula</v>
          </cell>
          <cell r="D9">
            <v>15</v>
          </cell>
          <cell r="E9" t="str">
            <v>KM</v>
          </cell>
        </row>
        <row r="10">
          <cell r="A10">
            <v>9</v>
          </cell>
          <cell r="B10" t="str">
            <v>Sand Lead</v>
          </cell>
          <cell r="C10" t="str">
            <v>Palair</v>
          </cell>
          <cell r="D10">
            <v>32</v>
          </cell>
          <cell r="E10" t="str">
            <v>KM</v>
          </cell>
        </row>
        <row r="11">
          <cell r="A11">
            <v>10</v>
          </cell>
          <cell r="B11" t="str">
            <v>Bricks lead</v>
          </cell>
          <cell r="C11" t="str">
            <v>Kishnavagu</v>
          </cell>
          <cell r="D11">
            <v>6</v>
          </cell>
          <cell r="E11" t="str">
            <v>KM</v>
          </cell>
        </row>
        <row r="12">
          <cell r="A12">
            <v>11</v>
          </cell>
          <cell r="B12" t="str">
            <v>Polished Shabad Stone lead</v>
          </cell>
          <cell r="C12" t="str">
            <v>Kodad</v>
          </cell>
          <cell r="D12">
            <v>22</v>
          </cell>
          <cell r="E12" t="str">
            <v>KM</v>
          </cell>
        </row>
        <row r="13">
          <cell r="A13">
            <v>12</v>
          </cell>
          <cell r="B13" t="str">
            <v>Village</v>
          </cell>
          <cell r="C13" t="str">
            <v>Nadigudem</v>
          </cell>
        </row>
        <row r="14">
          <cell r="A14">
            <v>13</v>
          </cell>
          <cell r="B14" t="str">
            <v>mandal code</v>
          </cell>
          <cell r="C14">
            <v>0</v>
          </cell>
          <cell r="D14">
            <v>145</v>
          </cell>
        </row>
        <row r="15">
          <cell r="A15">
            <v>14</v>
          </cell>
          <cell r="B15" t="str">
            <v>Acco proof powder</v>
          </cell>
          <cell r="C15">
            <v>30</v>
          </cell>
          <cell r="D15" t="str">
            <v>per kg</v>
          </cell>
        </row>
        <row r="16">
          <cell r="A16">
            <v>15</v>
          </cell>
          <cell r="B16" t="str">
            <v>Mandal</v>
          </cell>
          <cell r="C16" t="str">
            <v>Kodad</v>
          </cell>
        </row>
        <row r="17">
          <cell r="A17">
            <v>16</v>
          </cell>
          <cell r="B17" t="str">
            <v>Sub-division</v>
          </cell>
          <cell r="C17" t="str">
            <v>Kodad</v>
          </cell>
        </row>
        <row r="18">
          <cell r="A18">
            <v>17</v>
          </cell>
          <cell r="B18" t="str">
            <v>Division</v>
          </cell>
          <cell r="C18" t="str">
            <v>Miryalaguda</v>
          </cell>
        </row>
        <row r="19">
          <cell r="A19">
            <v>18</v>
          </cell>
          <cell r="B19" t="str">
            <v>SO</v>
          </cell>
          <cell r="C19" t="str">
            <v>ae</v>
          </cell>
        </row>
        <row r="20">
          <cell r="A20">
            <v>19</v>
          </cell>
          <cell r="B20" t="str">
            <v>AE</v>
          </cell>
          <cell r="C20" t="str">
            <v>K.Ranadheer Reddy</v>
          </cell>
        </row>
        <row r="21">
          <cell r="A21">
            <v>20</v>
          </cell>
          <cell r="B21" t="str">
            <v>DEE</v>
          </cell>
          <cell r="C21" t="str">
            <v>D.Vijaya Kumar</v>
          </cell>
        </row>
        <row r="22">
          <cell r="A22">
            <v>21</v>
          </cell>
          <cell r="B22" t="str">
            <v>EE</v>
          </cell>
          <cell r="C22" t="str">
            <v>VVRAS Jagannatha Rao</v>
          </cell>
        </row>
      </sheetData>
      <sheetData sheetId="10" refreshError="1">
        <row r="1">
          <cell r="B1" t="str">
            <v>SNO</v>
          </cell>
          <cell r="C1" t="str">
            <v>SSITEMNO</v>
          </cell>
          <cell r="D1">
            <v>0</v>
          </cell>
          <cell r="E1">
            <v>0</v>
          </cell>
          <cell r="F1" t="str">
            <v>DETAILS</v>
          </cell>
          <cell r="G1" t="str">
            <v>Unit</v>
          </cell>
          <cell r="H1" t="str">
            <v>PER</v>
          </cell>
          <cell r="I1" t="str">
            <v>RATE</v>
          </cell>
        </row>
        <row r="2">
          <cell r="B2">
            <v>1</v>
          </cell>
          <cell r="C2" t="str">
            <v>1ab</v>
          </cell>
          <cell r="D2">
            <v>0</v>
          </cell>
          <cell r="E2">
            <v>0</v>
          </cell>
          <cell r="F2" t="str">
            <v>1st Class Mason</v>
          </cell>
          <cell r="G2">
            <v>1</v>
          </cell>
          <cell r="H2" t="str">
            <v>each</v>
          </cell>
          <cell r="I2">
            <v>86</v>
          </cell>
        </row>
        <row r="3">
          <cell r="B3">
            <v>26</v>
          </cell>
          <cell r="C3">
            <v>17</v>
          </cell>
          <cell r="D3">
            <v>0</v>
          </cell>
          <cell r="E3">
            <v>0</v>
          </cell>
          <cell r="F3" t="str">
            <v>Spl.grade Mason</v>
          </cell>
          <cell r="G3">
            <v>1</v>
          </cell>
          <cell r="H3" t="str">
            <v>each</v>
          </cell>
          <cell r="I3">
            <v>0</v>
          </cell>
        </row>
        <row r="4">
          <cell r="B4">
            <v>28</v>
          </cell>
          <cell r="C4" t="str">
            <v>1a</v>
          </cell>
          <cell r="D4">
            <v>0</v>
          </cell>
          <cell r="E4">
            <v>0</v>
          </cell>
          <cell r="F4" t="str">
            <v>2nd Class Mason</v>
          </cell>
          <cell r="G4">
            <v>1</v>
          </cell>
          <cell r="H4" t="str">
            <v>each</v>
          </cell>
          <cell r="I4">
            <v>75</v>
          </cell>
        </row>
        <row r="5">
          <cell r="B5">
            <v>53</v>
          </cell>
          <cell r="C5">
            <v>2</v>
          </cell>
          <cell r="D5">
            <v>0</v>
          </cell>
          <cell r="E5">
            <v>0</v>
          </cell>
          <cell r="F5" t="str">
            <v>Man Mazdoor</v>
          </cell>
          <cell r="G5">
            <v>1</v>
          </cell>
          <cell r="H5" t="str">
            <v>each</v>
          </cell>
          <cell r="I5">
            <v>55</v>
          </cell>
        </row>
        <row r="6">
          <cell r="B6">
            <v>54</v>
          </cell>
          <cell r="C6">
            <v>3</v>
          </cell>
          <cell r="D6">
            <v>0</v>
          </cell>
          <cell r="E6">
            <v>0</v>
          </cell>
          <cell r="F6" t="str">
            <v>Woman Mazdoor</v>
          </cell>
          <cell r="G6">
            <v>1</v>
          </cell>
          <cell r="H6" t="str">
            <v>each</v>
          </cell>
          <cell r="I6">
            <v>55</v>
          </cell>
        </row>
        <row r="7">
          <cell r="B7">
            <v>60</v>
          </cell>
          <cell r="C7" t="str">
            <v>1a</v>
          </cell>
          <cell r="D7">
            <v>0</v>
          </cell>
          <cell r="E7">
            <v>0</v>
          </cell>
          <cell r="F7" t="str">
            <v>2nd Class Bricks</v>
          </cell>
          <cell r="G7">
            <v>1000</v>
          </cell>
          <cell r="H7" t="str">
            <v>Nos</v>
          </cell>
          <cell r="I7">
            <v>1200</v>
          </cell>
        </row>
        <row r="8">
          <cell r="B8">
            <v>67</v>
          </cell>
          <cell r="C8" t="str">
            <v>2c</v>
          </cell>
          <cell r="D8">
            <v>0</v>
          </cell>
          <cell r="E8">
            <v>0</v>
          </cell>
          <cell r="F8" t="str">
            <v>RR stone Granite Variety</v>
          </cell>
          <cell r="G8">
            <v>1</v>
          </cell>
          <cell r="H8" t="str">
            <v>cum</v>
          </cell>
          <cell r="I8">
            <v>75</v>
          </cell>
        </row>
        <row r="9">
          <cell r="B9">
            <v>72</v>
          </cell>
          <cell r="C9" t="str">
            <v>3a</v>
          </cell>
          <cell r="D9">
            <v>0</v>
          </cell>
          <cell r="E9">
            <v>0</v>
          </cell>
          <cell r="F9" t="str">
            <v>CR stone Granite Variety</v>
          </cell>
          <cell r="G9">
            <v>1</v>
          </cell>
          <cell r="H9" t="str">
            <v>cum</v>
          </cell>
          <cell r="I9">
            <v>109</v>
          </cell>
        </row>
        <row r="10">
          <cell r="B10">
            <v>80</v>
          </cell>
          <cell r="C10">
            <v>0</v>
          </cell>
          <cell r="D10">
            <v>0</v>
          </cell>
          <cell r="E10">
            <v>0</v>
          </cell>
          <cell r="F10" t="str">
            <v>6 mm SS</v>
          </cell>
          <cell r="G10">
            <v>1</v>
          </cell>
          <cell r="H10" t="str">
            <v>cum</v>
          </cell>
          <cell r="I10">
            <v>170</v>
          </cell>
        </row>
        <row r="11">
          <cell r="B11">
            <v>81</v>
          </cell>
          <cell r="C11">
            <v>0</v>
          </cell>
          <cell r="D11">
            <v>0</v>
          </cell>
          <cell r="E11">
            <v>0</v>
          </cell>
          <cell r="F11" t="str">
            <v>5 to 7 mm IRC</v>
          </cell>
          <cell r="G11">
            <v>1</v>
          </cell>
          <cell r="H11" t="str">
            <v>cum</v>
          </cell>
          <cell r="I11">
            <v>170</v>
          </cell>
        </row>
        <row r="12">
          <cell r="B12">
            <v>82</v>
          </cell>
          <cell r="C12">
            <v>0</v>
          </cell>
          <cell r="D12">
            <v>0</v>
          </cell>
          <cell r="E12">
            <v>0</v>
          </cell>
          <cell r="F12" t="str">
            <v>10 mm SS</v>
          </cell>
          <cell r="G12">
            <v>1</v>
          </cell>
          <cell r="H12" t="str">
            <v>cum</v>
          </cell>
          <cell r="I12">
            <v>250</v>
          </cell>
        </row>
        <row r="13">
          <cell r="B13">
            <v>83</v>
          </cell>
          <cell r="C13">
            <v>0</v>
          </cell>
          <cell r="D13">
            <v>0</v>
          </cell>
          <cell r="E13">
            <v>0</v>
          </cell>
          <cell r="F13" t="str">
            <v>10 to 11.2 IRC</v>
          </cell>
          <cell r="G13">
            <v>1</v>
          </cell>
          <cell r="H13" t="str">
            <v>cum</v>
          </cell>
          <cell r="I13">
            <v>250</v>
          </cell>
        </row>
        <row r="14">
          <cell r="B14">
            <v>84</v>
          </cell>
          <cell r="C14">
            <v>0</v>
          </cell>
          <cell r="D14">
            <v>0</v>
          </cell>
          <cell r="E14">
            <v>0</v>
          </cell>
          <cell r="F14" t="str">
            <v>12 mm SS</v>
          </cell>
          <cell r="G14">
            <v>1</v>
          </cell>
          <cell r="H14" t="str">
            <v>cum</v>
          </cell>
          <cell r="I14">
            <v>300</v>
          </cell>
        </row>
        <row r="15">
          <cell r="B15">
            <v>85</v>
          </cell>
          <cell r="C15">
            <v>0</v>
          </cell>
          <cell r="D15">
            <v>0</v>
          </cell>
          <cell r="E15">
            <v>0</v>
          </cell>
          <cell r="F15" t="str">
            <v>12 to 14 mm IRC</v>
          </cell>
          <cell r="G15">
            <v>1</v>
          </cell>
          <cell r="H15" t="str">
            <v>cum</v>
          </cell>
          <cell r="I15">
            <v>300</v>
          </cell>
        </row>
        <row r="16">
          <cell r="B16">
            <v>86</v>
          </cell>
          <cell r="C16">
            <v>0</v>
          </cell>
          <cell r="D16">
            <v>0</v>
          </cell>
          <cell r="E16">
            <v>0</v>
          </cell>
          <cell r="F16" t="str">
            <v>20 mm SS</v>
          </cell>
          <cell r="G16">
            <v>1</v>
          </cell>
          <cell r="H16" t="str">
            <v>cum</v>
          </cell>
          <cell r="I16">
            <v>380</v>
          </cell>
        </row>
        <row r="17">
          <cell r="B17">
            <v>87</v>
          </cell>
          <cell r="C17">
            <v>0</v>
          </cell>
          <cell r="D17">
            <v>0</v>
          </cell>
          <cell r="E17">
            <v>0</v>
          </cell>
          <cell r="F17" t="str">
            <v>20 to 22 mm IRC</v>
          </cell>
          <cell r="G17">
            <v>1</v>
          </cell>
          <cell r="H17" t="str">
            <v>cum</v>
          </cell>
          <cell r="I17">
            <v>375</v>
          </cell>
        </row>
        <row r="18">
          <cell r="B18">
            <v>88</v>
          </cell>
          <cell r="C18">
            <v>0</v>
          </cell>
          <cell r="D18">
            <v>0</v>
          </cell>
          <cell r="E18">
            <v>0</v>
          </cell>
          <cell r="F18" t="str">
            <v>25 mm SS</v>
          </cell>
          <cell r="G18">
            <v>1</v>
          </cell>
          <cell r="H18" t="str">
            <v>cum</v>
          </cell>
          <cell r="I18">
            <v>300</v>
          </cell>
        </row>
        <row r="19">
          <cell r="B19">
            <v>89</v>
          </cell>
          <cell r="C19">
            <v>0</v>
          </cell>
          <cell r="D19">
            <v>0</v>
          </cell>
          <cell r="E19">
            <v>0</v>
          </cell>
          <cell r="F19" t="str">
            <v>25 to 27 mm IRC</v>
          </cell>
          <cell r="G19">
            <v>1</v>
          </cell>
          <cell r="H19" t="str">
            <v>cum</v>
          </cell>
          <cell r="I19">
            <v>300</v>
          </cell>
        </row>
        <row r="20">
          <cell r="B20">
            <v>90</v>
          </cell>
          <cell r="C20">
            <v>0</v>
          </cell>
          <cell r="D20">
            <v>0</v>
          </cell>
          <cell r="E20">
            <v>0</v>
          </cell>
          <cell r="F20" t="str">
            <v>40 mm SS</v>
          </cell>
          <cell r="G20">
            <v>1</v>
          </cell>
          <cell r="H20" t="str">
            <v>cum</v>
          </cell>
          <cell r="I20">
            <v>215</v>
          </cell>
        </row>
        <row r="21">
          <cell r="B21">
            <v>91</v>
          </cell>
          <cell r="C21">
            <v>0</v>
          </cell>
          <cell r="D21">
            <v>0</v>
          </cell>
          <cell r="E21">
            <v>0</v>
          </cell>
          <cell r="F21" t="str">
            <v>40 to 45 mm IRC</v>
          </cell>
          <cell r="G21">
            <v>1</v>
          </cell>
          <cell r="H21" t="str">
            <v>cum</v>
          </cell>
          <cell r="I21">
            <v>200</v>
          </cell>
        </row>
        <row r="22">
          <cell r="B22">
            <v>92</v>
          </cell>
          <cell r="C22">
            <v>0</v>
          </cell>
          <cell r="D22">
            <v>0</v>
          </cell>
          <cell r="E22">
            <v>0</v>
          </cell>
          <cell r="F22" t="str">
            <v>50 mm SS</v>
          </cell>
          <cell r="G22">
            <v>1</v>
          </cell>
          <cell r="H22" t="str">
            <v>cum</v>
          </cell>
          <cell r="I22">
            <v>150</v>
          </cell>
        </row>
        <row r="23">
          <cell r="B23">
            <v>93</v>
          </cell>
          <cell r="C23">
            <v>0</v>
          </cell>
          <cell r="D23">
            <v>0</v>
          </cell>
          <cell r="E23">
            <v>0</v>
          </cell>
          <cell r="F23" t="str">
            <v>50 to 55mm IRC</v>
          </cell>
          <cell r="G23">
            <v>1</v>
          </cell>
          <cell r="H23" t="str">
            <v>cum</v>
          </cell>
          <cell r="I23">
            <v>120</v>
          </cell>
        </row>
        <row r="24">
          <cell r="B24">
            <v>94</v>
          </cell>
          <cell r="C24">
            <v>0</v>
          </cell>
          <cell r="D24">
            <v>0</v>
          </cell>
          <cell r="E24">
            <v>0</v>
          </cell>
          <cell r="F24" t="str">
            <v>60 mm SS</v>
          </cell>
          <cell r="G24">
            <v>1</v>
          </cell>
          <cell r="H24" t="str">
            <v>cum</v>
          </cell>
          <cell r="I24">
            <v>150</v>
          </cell>
        </row>
        <row r="25">
          <cell r="B25">
            <v>95</v>
          </cell>
          <cell r="C25">
            <v>0</v>
          </cell>
          <cell r="D25">
            <v>0</v>
          </cell>
          <cell r="E25">
            <v>0</v>
          </cell>
          <cell r="F25" t="str">
            <v>60 to 63 mm IRC</v>
          </cell>
          <cell r="G25">
            <v>1</v>
          </cell>
          <cell r="H25" t="str">
            <v>cum</v>
          </cell>
          <cell r="I25">
            <v>110</v>
          </cell>
        </row>
        <row r="26">
          <cell r="B26">
            <v>96</v>
          </cell>
          <cell r="C26">
            <v>0</v>
          </cell>
          <cell r="D26">
            <v>0</v>
          </cell>
          <cell r="E26">
            <v>0</v>
          </cell>
          <cell r="F26" t="str">
            <v>65 mm SS</v>
          </cell>
          <cell r="G26">
            <v>1</v>
          </cell>
          <cell r="H26" t="str">
            <v>cum</v>
          </cell>
          <cell r="I26">
            <v>150</v>
          </cell>
        </row>
        <row r="27">
          <cell r="B27">
            <v>97</v>
          </cell>
          <cell r="C27">
            <v>0</v>
          </cell>
          <cell r="D27">
            <v>0</v>
          </cell>
          <cell r="E27">
            <v>0</v>
          </cell>
          <cell r="F27" t="str">
            <v>65 mm IRC</v>
          </cell>
          <cell r="G27">
            <v>1</v>
          </cell>
          <cell r="H27" t="str">
            <v>cum</v>
          </cell>
          <cell r="I27">
            <v>120</v>
          </cell>
        </row>
        <row r="28">
          <cell r="B28">
            <v>98</v>
          </cell>
          <cell r="C28">
            <v>0</v>
          </cell>
          <cell r="D28">
            <v>0</v>
          </cell>
          <cell r="E28">
            <v>0</v>
          </cell>
          <cell r="F28" t="str">
            <v>75 mm SS</v>
          </cell>
          <cell r="G28">
            <v>1</v>
          </cell>
          <cell r="H28" t="str">
            <v>cum</v>
          </cell>
          <cell r="I28">
            <v>95</v>
          </cell>
        </row>
        <row r="29">
          <cell r="B29">
            <v>99</v>
          </cell>
          <cell r="C29">
            <v>0</v>
          </cell>
          <cell r="D29">
            <v>0</v>
          </cell>
          <cell r="E29">
            <v>0</v>
          </cell>
          <cell r="F29" t="str">
            <v>75 mm IRC</v>
          </cell>
          <cell r="G29">
            <v>1</v>
          </cell>
          <cell r="H29" t="str">
            <v>cum</v>
          </cell>
          <cell r="I29">
            <v>95</v>
          </cell>
        </row>
        <row r="30">
          <cell r="B30">
            <v>100</v>
          </cell>
          <cell r="C30">
            <v>0</v>
          </cell>
          <cell r="D30">
            <v>0</v>
          </cell>
          <cell r="E30">
            <v>0</v>
          </cell>
          <cell r="F30" t="str">
            <v>Blasting</v>
          </cell>
          <cell r="G30">
            <v>1</v>
          </cell>
          <cell r="H30" t="str">
            <v>cum</v>
          </cell>
          <cell r="I30">
            <v>40</v>
          </cell>
        </row>
        <row r="31">
          <cell r="B31">
            <v>101</v>
          </cell>
          <cell r="C31">
            <v>0</v>
          </cell>
          <cell r="D31">
            <v>0</v>
          </cell>
          <cell r="E31">
            <v>0</v>
          </cell>
          <cell r="F31" t="str">
            <v>Metal Crushing</v>
          </cell>
          <cell r="G31">
            <v>1</v>
          </cell>
          <cell r="H31" t="str">
            <v>cum</v>
          </cell>
          <cell r="I31">
            <v>0.25</v>
          </cell>
        </row>
        <row r="32">
          <cell r="B32">
            <v>127</v>
          </cell>
          <cell r="C32">
            <v>9</v>
          </cell>
          <cell r="D32">
            <v>0</v>
          </cell>
          <cell r="E32">
            <v>0</v>
          </cell>
          <cell r="F32" t="str">
            <v>Gravel</v>
          </cell>
          <cell r="G32">
            <v>1</v>
          </cell>
          <cell r="H32" t="str">
            <v>cum</v>
          </cell>
          <cell r="I32">
            <v>25</v>
          </cell>
        </row>
        <row r="33">
          <cell r="B33">
            <v>128</v>
          </cell>
          <cell r="C33">
            <v>0</v>
          </cell>
          <cell r="D33">
            <v>0</v>
          </cell>
          <cell r="E33">
            <v>0</v>
          </cell>
          <cell r="F33" t="str">
            <v>Quarry rubbish</v>
          </cell>
          <cell r="G33">
            <v>1</v>
          </cell>
          <cell r="H33" t="str">
            <v>cum</v>
          </cell>
          <cell r="I33">
            <v>11</v>
          </cell>
        </row>
        <row r="34">
          <cell r="B34">
            <v>129</v>
          </cell>
          <cell r="C34">
            <v>0</v>
          </cell>
          <cell r="D34">
            <v>0</v>
          </cell>
          <cell r="E34">
            <v>0</v>
          </cell>
          <cell r="F34" t="str">
            <v>Sand for Mortar, Seal coat</v>
          </cell>
          <cell r="G34">
            <v>1</v>
          </cell>
          <cell r="H34" t="str">
            <v>cum</v>
          </cell>
          <cell r="I34">
            <v>50</v>
          </cell>
        </row>
        <row r="35">
          <cell r="B35">
            <v>130</v>
          </cell>
          <cell r="C35">
            <v>0</v>
          </cell>
          <cell r="D35">
            <v>0</v>
          </cell>
          <cell r="E35">
            <v>0</v>
          </cell>
          <cell r="F35" t="str">
            <v>Sand for Filling, Blindage</v>
          </cell>
          <cell r="G35">
            <v>1</v>
          </cell>
          <cell r="H35" t="str">
            <v>cum</v>
          </cell>
          <cell r="I35">
            <v>20</v>
          </cell>
        </row>
        <row r="36">
          <cell r="B36">
            <v>133</v>
          </cell>
          <cell r="C36">
            <v>15</v>
          </cell>
          <cell r="D36">
            <v>0</v>
          </cell>
          <cell r="E36">
            <v>0</v>
          </cell>
          <cell r="F36" t="str">
            <v>40 mm thick 0.762 m x.457 m</v>
          </cell>
          <cell r="G36">
            <v>1</v>
          </cell>
          <cell r="H36" t="str">
            <v>sqm</v>
          </cell>
          <cell r="I36">
            <v>70</v>
          </cell>
        </row>
        <row r="37">
          <cell r="B37">
            <v>134</v>
          </cell>
          <cell r="C37">
            <v>16</v>
          </cell>
          <cell r="D37">
            <v>0</v>
          </cell>
          <cell r="E37">
            <v>0</v>
          </cell>
          <cell r="F37" t="str">
            <v>50 mm thick 0.762 m x.457 m</v>
          </cell>
          <cell r="G37">
            <v>1</v>
          </cell>
          <cell r="H37" t="str">
            <v>sqm</v>
          </cell>
          <cell r="I37">
            <v>80</v>
          </cell>
        </row>
        <row r="38">
          <cell r="B38">
            <v>136</v>
          </cell>
          <cell r="C38">
            <v>0</v>
          </cell>
          <cell r="D38">
            <v>0</v>
          </cell>
          <cell r="E38">
            <v>0</v>
          </cell>
          <cell r="F38" t="str">
            <v>25.4 mm thick White</v>
          </cell>
          <cell r="G38">
            <v>10</v>
          </cell>
          <cell r="H38" t="str">
            <v>sqm</v>
          </cell>
          <cell r="I38">
            <v>550</v>
          </cell>
        </row>
        <row r="39">
          <cell r="B39">
            <v>137</v>
          </cell>
          <cell r="C39">
            <v>0</v>
          </cell>
          <cell r="D39">
            <v>0</v>
          </cell>
          <cell r="E39">
            <v>0</v>
          </cell>
          <cell r="F39" t="str">
            <v>25.4 mm thick Blue</v>
          </cell>
          <cell r="G39">
            <v>10</v>
          </cell>
          <cell r="H39" t="str">
            <v>sqm</v>
          </cell>
          <cell r="I39">
            <v>600</v>
          </cell>
        </row>
        <row r="40">
          <cell r="B40">
            <v>138</v>
          </cell>
          <cell r="C40">
            <v>0</v>
          </cell>
          <cell r="D40">
            <v>0</v>
          </cell>
          <cell r="E40">
            <v>0</v>
          </cell>
          <cell r="F40" t="str">
            <v>25.4 mm thick White</v>
          </cell>
          <cell r="G40">
            <v>10</v>
          </cell>
          <cell r="H40" t="str">
            <v>sqm</v>
          </cell>
          <cell r="I40">
            <v>600</v>
          </cell>
        </row>
        <row r="41">
          <cell r="B41">
            <v>139</v>
          </cell>
          <cell r="C41">
            <v>0</v>
          </cell>
          <cell r="D41">
            <v>0</v>
          </cell>
          <cell r="E41">
            <v>0</v>
          </cell>
          <cell r="F41" t="str">
            <v>25.4 mm thick Blue</v>
          </cell>
          <cell r="G41">
            <v>10</v>
          </cell>
          <cell r="H41" t="str">
            <v>sqm</v>
          </cell>
          <cell r="I41">
            <v>700</v>
          </cell>
        </row>
        <row r="42">
          <cell r="B42">
            <v>140</v>
          </cell>
          <cell r="C42">
            <v>0</v>
          </cell>
          <cell r="D42">
            <v>0</v>
          </cell>
          <cell r="E42">
            <v>0</v>
          </cell>
          <cell r="F42" t="str">
            <v>25.4 mm thick White  0.457mx0.457 m</v>
          </cell>
          <cell r="G42">
            <v>10</v>
          </cell>
          <cell r="H42" t="str">
            <v>sqm</v>
          </cell>
          <cell r="I42">
            <v>1000</v>
          </cell>
        </row>
        <row r="43">
          <cell r="B43">
            <v>141</v>
          </cell>
          <cell r="C43">
            <v>0</v>
          </cell>
          <cell r="D43">
            <v>0</v>
          </cell>
          <cell r="E43">
            <v>0</v>
          </cell>
          <cell r="F43" t="str">
            <v>25.4 mm thick Blue  0.457mx0.457 m</v>
          </cell>
          <cell r="G43">
            <v>10</v>
          </cell>
          <cell r="H43" t="str">
            <v>sqm</v>
          </cell>
          <cell r="I43">
            <v>1150</v>
          </cell>
        </row>
        <row r="44">
          <cell r="B44">
            <v>142</v>
          </cell>
          <cell r="C44">
            <v>20</v>
          </cell>
          <cell r="D44">
            <v>0</v>
          </cell>
          <cell r="E44">
            <v>0</v>
          </cell>
          <cell r="F44" t="str">
            <v>25.4 mm thick   0.457mx0.457 m</v>
          </cell>
          <cell r="G44">
            <v>10</v>
          </cell>
          <cell r="H44" t="str">
            <v>sqm</v>
          </cell>
          <cell r="I44">
            <v>900</v>
          </cell>
        </row>
        <row r="45">
          <cell r="B45">
            <v>143</v>
          </cell>
          <cell r="C45">
            <v>21</v>
          </cell>
          <cell r="D45">
            <v>0</v>
          </cell>
          <cell r="E45">
            <v>0</v>
          </cell>
          <cell r="F45" t="str">
            <v>25.4 mm thick 0.254mx0.254 m White</v>
          </cell>
          <cell r="G45">
            <v>10</v>
          </cell>
          <cell r="H45" t="str">
            <v>sqm</v>
          </cell>
          <cell r="I45">
            <v>2700</v>
          </cell>
        </row>
        <row r="46">
          <cell r="B46">
            <v>168</v>
          </cell>
          <cell r="C46">
            <v>0</v>
          </cell>
          <cell r="D46">
            <v>0</v>
          </cell>
          <cell r="E46">
            <v>0</v>
          </cell>
          <cell r="F46" t="str">
            <v>Cement Mortar</v>
          </cell>
          <cell r="G46">
            <v>1</v>
          </cell>
          <cell r="H46" t="str">
            <v>cum</v>
          </cell>
          <cell r="I46">
            <v>15</v>
          </cell>
        </row>
        <row r="47">
          <cell r="B47">
            <v>169</v>
          </cell>
          <cell r="C47">
            <v>0</v>
          </cell>
          <cell r="D47">
            <v>0</v>
          </cell>
          <cell r="E47">
            <v>0</v>
          </cell>
          <cell r="F47" t="str">
            <v>By Machine</v>
          </cell>
          <cell r="G47">
            <v>1</v>
          </cell>
          <cell r="H47" t="str">
            <v>cum</v>
          </cell>
          <cell r="I47">
            <v>25</v>
          </cell>
        </row>
        <row r="48">
          <cell r="B48">
            <v>175</v>
          </cell>
          <cell r="C48">
            <v>0</v>
          </cell>
          <cell r="D48">
            <v>0</v>
          </cell>
          <cell r="E48">
            <v>0</v>
          </cell>
          <cell r="F48" t="str">
            <v>White Cement</v>
          </cell>
          <cell r="G48">
            <v>1</v>
          </cell>
          <cell r="H48" t="str">
            <v>kg</v>
          </cell>
          <cell r="I48">
            <v>9</v>
          </cell>
        </row>
        <row r="49">
          <cell r="B49">
            <v>176</v>
          </cell>
          <cell r="C49">
            <v>0</v>
          </cell>
          <cell r="D49">
            <v>0</v>
          </cell>
          <cell r="E49">
            <v>0</v>
          </cell>
          <cell r="F49" t="str">
            <v xml:space="preserve">Scantling below 2m </v>
          </cell>
          <cell r="G49">
            <v>1</v>
          </cell>
          <cell r="H49" t="str">
            <v>cum</v>
          </cell>
          <cell r="I49">
            <v>50000</v>
          </cell>
        </row>
        <row r="50">
          <cell r="B50">
            <v>177</v>
          </cell>
          <cell r="C50">
            <v>0</v>
          </cell>
          <cell r="D50">
            <v>0</v>
          </cell>
          <cell r="E50">
            <v>0</v>
          </cell>
          <cell r="F50" t="str">
            <v xml:space="preserve">Scantling above 2m </v>
          </cell>
          <cell r="G50">
            <v>1</v>
          </cell>
          <cell r="H50" t="str">
            <v>cum</v>
          </cell>
          <cell r="I50">
            <v>52000</v>
          </cell>
        </row>
        <row r="51">
          <cell r="B51">
            <v>178</v>
          </cell>
          <cell r="C51">
            <v>0</v>
          </cell>
          <cell r="D51">
            <v>0</v>
          </cell>
          <cell r="E51">
            <v>0</v>
          </cell>
          <cell r="F51" t="str">
            <v>Planks of all sizes</v>
          </cell>
          <cell r="G51">
            <v>1</v>
          </cell>
          <cell r="H51" t="str">
            <v>cum</v>
          </cell>
          <cell r="I51">
            <v>55000</v>
          </cell>
        </row>
        <row r="52">
          <cell r="B52">
            <v>176</v>
          </cell>
          <cell r="C52">
            <v>0</v>
          </cell>
          <cell r="D52">
            <v>0</v>
          </cell>
          <cell r="E52">
            <v>0</v>
          </cell>
          <cell r="F52" t="str">
            <v xml:space="preserve">Scantling below 2m </v>
          </cell>
          <cell r="G52">
            <v>1</v>
          </cell>
          <cell r="H52" t="str">
            <v>cum</v>
          </cell>
          <cell r="I52">
            <v>40000</v>
          </cell>
        </row>
        <row r="53">
          <cell r="B53">
            <v>177</v>
          </cell>
          <cell r="C53">
            <v>0</v>
          </cell>
          <cell r="D53">
            <v>0</v>
          </cell>
          <cell r="E53">
            <v>0</v>
          </cell>
          <cell r="F53" t="str">
            <v xml:space="preserve">Scantling above 2m </v>
          </cell>
          <cell r="G53">
            <v>1</v>
          </cell>
          <cell r="H53" t="str">
            <v>cum</v>
          </cell>
          <cell r="I53">
            <v>42000</v>
          </cell>
        </row>
        <row r="54">
          <cell r="B54">
            <v>178</v>
          </cell>
          <cell r="C54">
            <v>0</v>
          </cell>
          <cell r="D54">
            <v>0</v>
          </cell>
          <cell r="E54">
            <v>0</v>
          </cell>
          <cell r="F54" t="str">
            <v>Planks of all sizes</v>
          </cell>
          <cell r="G54">
            <v>1</v>
          </cell>
          <cell r="H54" t="str">
            <v>cum</v>
          </cell>
          <cell r="I54">
            <v>45000</v>
          </cell>
        </row>
        <row r="55">
          <cell r="B55">
            <v>187</v>
          </cell>
          <cell r="C55">
            <v>0</v>
          </cell>
          <cell r="D55">
            <v>0</v>
          </cell>
          <cell r="E55">
            <v>0</v>
          </cell>
          <cell r="F55" t="str">
            <v>Steel fabrication</v>
          </cell>
          <cell r="G55">
            <v>1</v>
          </cell>
          <cell r="H55" t="str">
            <v>kg</v>
          </cell>
          <cell r="I55">
            <v>3.25</v>
          </cell>
        </row>
        <row r="56">
          <cell r="B56">
            <v>234</v>
          </cell>
          <cell r="C56">
            <v>0</v>
          </cell>
          <cell r="D56">
            <v>0</v>
          </cell>
          <cell r="E56">
            <v>0</v>
          </cell>
          <cell r="F56" t="str">
            <v>25 mm thick</v>
          </cell>
          <cell r="G56">
            <v>1</v>
          </cell>
          <cell r="H56" t="str">
            <v>sqm</v>
          </cell>
          <cell r="I56">
            <v>80</v>
          </cell>
        </row>
        <row r="57">
          <cell r="B57">
            <v>235</v>
          </cell>
          <cell r="C57">
            <v>0</v>
          </cell>
          <cell r="D57">
            <v>0</v>
          </cell>
          <cell r="E57">
            <v>0</v>
          </cell>
          <cell r="F57" t="str">
            <v>40 mm thick</v>
          </cell>
          <cell r="G57">
            <v>1</v>
          </cell>
          <cell r="H57" t="str">
            <v>sqm</v>
          </cell>
          <cell r="I57">
            <v>105</v>
          </cell>
        </row>
        <row r="58">
          <cell r="B58">
            <v>236</v>
          </cell>
          <cell r="C58">
            <v>0</v>
          </cell>
          <cell r="D58">
            <v>0</v>
          </cell>
          <cell r="E58">
            <v>0</v>
          </cell>
          <cell r="F58" t="str">
            <v>50 mm thick</v>
          </cell>
          <cell r="G58">
            <v>1</v>
          </cell>
          <cell r="H58" t="str">
            <v>sqm</v>
          </cell>
          <cell r="I58">
            <v>140</v>
          </cell>
        </row>
        <row r="59">
          <cell r="B59">
            <v>239</v>
          </cell>
          <cell r="C59">
            <v>0</v>
          </cell>
          <cell r="D59">
            <v>0</v>
          </cell>
          <cell r="E59">
            <v>0</v>
          </cell>
          <cell r="F59" t="str">
            <v>Dry powder Distemper</v>
          </cell>
          <cell r="G59">
            <v>1</v>
          </cell>
          <cell r="H59" t="str">
            <v>kg</v>
          </cell>
          <cell r="I59">
            <v>20</v>
          </cell>
        </row>
        <row r="60">
          <cell r="B60">
            <v>240</v>
          </cell>
          <cell r="C60">
            <v>0</v>
          </cell>
          <cell r="D60">
            <v>0</v>
          </cell>
          <cell r="E60">
            <v>0</v>
          </cell>
          <cell r="F60" t="str">
            <v>Oil bound washable Distemper</v>
          </cell>
          <cell r="G60">
            <v>1</v>
          </cell>
          <cell r="H60" t="str">
            <v>kg</v>
          </cell>
          <cell r="I60">
            <v>60</v>
          </cell>
        </row>
        <row r="61">
          <cell r="B61">
            <v>245</v>
          </cell>
          <cell r="C61">
            <v>0</v>
          </cell>
          <cell r="D61">
            <v>0</v>
          </cell>
          <cell r="E61">
            <v>0</v>
          </cell>
          <cell r="F61" t="str">
            <v>Alluminium paint 1st grade</v>
          </cell>
          <cell r="G61">
            <v>1</v>
          </cell>
          <cell r="H61" t="str">
            <v>litre</v>
          </cell>
          <cell r="I61">
            <v>176</v>
          </cell>
        </row>
        <row r="62">
          <cell r="B62">
            <v>246</v>
          </cell>
          <cell r="C62">
            <v>0</v>
          </cell>
          <cell r="D62">
            <v>0</v>
          </cell>
          <cell r="E62">
            <v>0</v>
          </cell>
          <cell r="F62" t="str">
            <v>Anti corrosive bitument pain (Black) grade -1</v>
          </cell>
          <cell r="G62">
            <v>1</v>
          </cell>
          <cell r="H62" t="str">
            <v>litre</v>
          </cell>
          <cell r="I62">
            <v>250</v>
          </cell>
        </row>
        <row r="63">
          <cell r="B63">
            <v>247</v>
          </cell>
          <cell r="C63">
            <v>0</v>
          </cell>
          <cell r="D63">
            <v>0</v>
          </cell>
          <cell r="E63">
            <v>0</v>
          </cell>
          <cell r="F63" t="str">
            <v>Red oxide Primer Paint grade-I</v>
          </cell>
          <cell r="G63">
            <v>1</v>
          </cell>
          <cell r="H63" t="str">
            <v>litre</v>
          </cell>
          <cell r="I63">
            <v>55</v>
          </cell>
        </row>
        <row r="64">
          <cell r="B64">
            <v>248</v>
          </cell>
          <cell r="C64">
            <v>0</v>
          </cell>
          <cell r="D64">
            <v>0</v>
          </cell>
          <cell r="E64">
            <v>0</v>
          </cell>
          <cell r="F64" t="str">
            <v>Red oxide Primer Paint grade-II</v>
          </cell>
          <cell r="G64">
            <v>1</v>
          </cell>
          <cell r="H64" t="str">
            <v>litre</v>
          </cell>
          <cell r="I64">
            <v>45</v>
          </cell>
        </row>
        <row r="65">
          <cell r="B65">
            <v>249</v>
          </cell>
          <cell r="C65">
            <v>0</v>
          </cell>
          <cell r="D65">
            <v>0</v>
          </cell>
          <cell r="E65">
            <v>0</v>
          </cell>
          <cell r="F65" t="str">
            <v>Synthetic enamel paints in all shades grade-I</v>
          </cell>
          <cell r="G65">
            <v>1</v>
          </cell>
          <cell r="H65" t="str">
            <v>litre</v>
          </cell>
          <cell r="I65">
            <v>130</v>
          </cell>
        </row>
        <row r="66">
          <cell r="B66">
            <v>250</v>
          </cell>
          <cell r="C66">
            <v>0</v>
          </cell>
          <cell r="D66">
            <v>0</v>
          </cell>
          <cell r="E66">
            <v>0</v>
          </cell>
          <cell r="F66" t="str">
            <v>Synthetic enamel paints in all shades grade-II</v>
          </cell>
          <cell r="G66">
            <v>1</v>
          </cell>
          <cell r="H66" t="str">
            <v>litre</v>
          </cell>
          <cell r="I66">
            <v>95</v>
          </cell>
        </row>
        <row r="67">
          <cell r="B67">
            <v>251</v>
          </cell>
          <cell r="C67">
            <v>0</v>
          </cell>
          <cell r="D67">
            <v>0</v>
          </cell>
          <cell r="E67">
            <v>0</v>
          </cell>
          <cell r="F67" t="str">
            <v>Plastic emultion paint grade-I</v>
          </cell>
          <cell r="G67">
            <v>1</v>
          </cell>
          <cell r="H67" t="str">
            <v>litre</v>
          </cell>
          <cell r="I67">
            <v>200</v>
          </cell>
        </row>
        <row r="68">
          <cell r="B68">
            <v>252</v>
          </cell>
          <cell r="C68">
            <v>63</v>
          </cell>
          <cell r="D68">
            <v>0</v>
          </cell>
          <cell r="E68">
            <v>0</v>
          </cell>
          <cell r="F68" t="str">
            <v>Oil Bound Distemper</v>
          </cell>
          <cell r="G68">
            <v>1</v>
          </cell>
          <cell r="H68" t="str">
            <v>kg</v>
          </cell>
          <cell r="I68">
            <v>40</v>
          </cell>
        </row>
        <row r="69">
          <cell r="B69">
            <v>253</v>
          </cell>
          <cell r="C69">
            <v>64</v>
          </cell>
          <cell r="D69">
            <v>0</v>
          </cell>
          <cell r="E69">
            <v>0</v>
          </cell>
          <cell r="F69" t="str">
            <v>Water proof cement paint of Superior Quality</v>
          </cell>
          <cell r="G69">
            <v>1</v>
          </cell>
          <cell r="H69" t="str">
            <v>kg</v>
          </cell>
          <cell r="I69">
            <v>30</v>
          </cell>
        </row>
        <row r="70">
          <cell r="B70">
            <v>254</v>
          </cell>
          <cell r="C70">
            <v>65</v>
          </cell>
          <cell r="D70">
            <v>0</v>
          </cell>
          <cell r="E70">
            <v>0</v>
          </cell>
          <cell r="F70" t="str">
            <v>White lead</v>
          </cell>
          <cell r="G70">
            <v>1</v>
          </cell>
          <cell r="H70" t="str">
            <v>kg</v>
          </cell>
          <cell r="I70">
            <v>50</v>
          </cell>
        </row>
        <row r="71">
          <cell r="B71">
            <v>255</v>
          </cell>
          <cell r="C71">
            <v>66</v>
          </cell>
          <cell r="D71">
            <v>0</v>
          </cell>
          <cell r="E71">
            <v>0</v>
          </cell>
          <cell r="F71" t="str">
            <v>Marble powder</v>
          </cell>
          <cell r="G71">
            <v>1</v>
          </cell>
          <cell r="H71" t="str">
            <v>kg</v>
          </cell>
          <cell r="I71">
            <v>12.5</v>
          </cell>
        </row>
        <row r="72">
          <cell r="B72">
            <v>256</v>
          </cell>
          <cell r="C72">
            <v>67</v>
          </cell>
          <cell r="D72">
            <v>0</v>
          </cell>
          <cell r="E72">
            <v>0</v>
          </cell>
          <cell r="F72" t="str">
            <v>Cement Primer grade-I</v>
          </cell>
          <cell r="G72">
            <v>1</v>
          </cell>
          <cell r="H72" t="str">
            <v>kg</v>
          </cell>
          <cell r="I72">
            <v>65</v>
          </cell>
        </row>
        <row r="73">
          <cell r="B73">
            <v>257</v>
          </cell>
          <cell r="C73">
            <v>0</v>
          </cell>
          <cell r="D73">
            <v>0</v>
          </cell>
          <cell r="E73">
            <v>0</v>
          </cell>
          <cell r="F73" t="str">
            <v>Cement Primer grade-II</v>
          </cell>
          <cell r="G73">
            <v>1</v>
          </cell>
          <cell r="H73" t="str">
            <v>kg</v>
          </cell>
          <cell r="I73">
            <v>50</v>
          </cell>
        </row>
        <row r="74">
          <cell r="B74">
            <v>274</v>
          </cell>
          <cell r="C74">
            <v>0</v>
          </cell>
          <cell r="D74" t="str">
            <v>b</v>
          </cell>
          <cell r="E74">
            <v>0</v>
          </cell>
          <cell r="F74" t="str">
            <v>Fevicol</v>
          </cell>
          <cell r="G74">
            <v>1</v>
          </cell>
          <cell r="H74" t="str">
            <v>kg</v>
          </cell>
          <cell r="I74">
            <v>100</v>
          </cell>
        </row>
        <row r="75">
          <cell r="B75">
            <v>352</v>
          </cell>
          <cell r="C75">
            <v>0</v>
          </cell>
          <cell r="D75" t="str">
            <v>a</v>
          </cell>
          <cell r="E75">
            <v>0</v>
          </cell>
          <cell r="F75" t="str">
            <v>Clearing heavy jungle</v>
          </cell>
          <cell r="G75">
            <v>10</v>
          </cell>
          <cell r="H75" t="str">
            <v>sqm</v>
          </cell>
          <cell r="I75">
            <v>6</v>
          </cell>
        </row>
        <row r="76">
          <cell r="B76">
            <v>353</v>
          </cell>
          <cell r="C76">
            <v>0</v>
          </cell>
          <cell r="D76" t="str">
            <v>b</v>
          </cell>
          <cell r="E76">
            <v>0</v>
          </cell>
          <cell r="F76" t="str">
            <v>Clearing Light jungle</v>
          </cell>
          <cell r="G76">
            <v>10</v>
          </cell>
          <cell r="H76" t="str">
            <v>sqm</v>
          </cell>
          <cell r="I76">
            <v>5</v>
          </cell>
        </row>
        <row r="77">
          <cell r="B77">
            <v>354</v>
          </cell>
          <cell r="C77">
            <v>0</v>
          </cell>
          <cell r="D77" t="str">
            <v>c</v>
          </cell>
          <cell r="E77">
            <v>0</v>
          </cell>
          <cell r="F77" t="str">
            <v>Clearing Scrub jungle</v>
          </cell>
          <cell r="G77">
            <v>10</v>
          </cell>
          <cell r="H77" t="str">
            <v>sqm</v>
          </cell>
          <cell r="I77">
            <v>3</v>
          </cell>
        </row>
        <row r="78">
          <cell r="B78">
            <v>355</v>
          </cell>
          <cell r="C78">
            <v>0</v>
          </cell>
          <cell r="D78" t="str">
            <v>d</v>
          </cell>
          <cell r="E78">
            <v>0</v>
          </cell>
          <cell r="F78" t="str">
            <v xml:space="preserve">Cleaing Julie flora </v>
          </cell>
          <cell r="G78">
            <v>10</v>
          </cell>
          <cell r="H78" t="str">
            <v>sqm</v>
          </cell>
          <cell r="I78">
            <v>14</v>
          </cell>
        </row>
        <row r="79">
          <cell r="B79">
            <v>408</v>
          </cell>
          <cell r="C79">
            <v>0</v>
          </cell>
          <cell r="D79" t="str">
            <v>a</v>
          </cell>
          <cell r="E79">
            <v>0</v>
          </cell>
          <cell r="F79" t="str">
            <v>Loamy &amp; Clay soils like BC soils, Red earth &amp; OG SS 302 &amp; 303</v>
          </cell>
          <cell r="G79">
            <v>10</v>
          </cell>
          <cell r="H79" t="str">
            <v>cum</v>
          </cell>
          <cell r="I79">
            <v>235</v>
          </cell>
        </row>
        <row r="80">
          <cell r="B80">
            <v>409</v>
          </cell>
          <cell r="C80">
            <v>0</v>
          </cell>
          <cell r="D80">
            <v>0</v>
          </cell>
          <cell r="E80">
            <v>0</v>
          </cell>
          <cell r="F80" t="str">
            <v>Loamy &amp; Clay soils like BC soils, Red earth &amp; OG SS 301</v>
          </cell>
          <cell r="G80">
            <v>10</v>
          </cell>
          <cell r="H80" t="str">
            <v>cum</v>
          </cell>
          <cell r="I80">
            <v>215</v>
          </cell>
        </row>
        <row r="81">
          <cell r="B81">
            <v>412</v>
          </cell>
          <cell r="C81">
            <v>0</v>
          </cell>
          <cell r="D81">
            <v>0</v>
          </cell>
          <cell r="E81">
            <v>0</v>
          </cell>
          <cell r="F81" t="str">
            <v>Hard Gravelly Soils SS 302 &amp; 303</v>
          </cell>
          <cell r="G81">
            <v>10</v>
          </cell>
          <cell r="H81" t="str">
            <v>cum</v>
          </cell>
          <cell r="I81">
            <v>250</v>
          </cell>
        </row>
        <row r="82">
          <cell r="B82">
            <v>413</v>
          </cell>
          <cell r="C82">
            <v>0</v>
          </cell>
          <cell r="D82">
            <v>0</v>
          </cell>
          <cell r="E82">
            <v>0</v>
          </cell>
          <cell r="F82" t="str">
            <v>Hard Gravelly Soils SS 301</v>
          </cell>
          <cell r="G82">
            <v>10</v>
          </cell>
          <cell r="H82" t="str">
            <v>cum</v>
          </cell>
          <cell r="I82">
            <v>230</v>
          </cell>
        </row>
        <row r="83">
          <cell r="B83">
            <v>459</v>
          </cell>
          <cell r="C83">
            <v>35</v>
          </cell>
          <cell r="D83">
            <v>0</v>
          </cell>
          <cell r="E83">
            <v>0</v>
          </cell>
          <cell r="F83" t="str">
            <v>Vibrating Concrete</v>
          </cell>
          <cell r="G83">
            <v>1</v>
          </cell>
          <cell r="H83" t="str">
            <v>cum</v>
          </cell>
          <cell r="I83">
            <v>22.4</v>
          </cell>
        </row>
        <row r="84">
          <cell r="B84">
            <v>460</v>
          </cell>
          <cell r="C84">
            <v>36</v>
          </cell>
          <cell r="D84">
            <v>0</v>
          </cell>
          <cell r="E84">
            <v>0</v>
          </cell>
          <cell r="F84" t="str">
            <v>Machine mixing Concrete</v>
          </cell>
          <cell r="G84">
            <v>1</v>
          </cell>
          <cell r="H84" t="str">
            <v>cum</v>
          </cell>
          <cell r="I84">
            <v>21.8</v>
          </cell>
        </row>
        <row r="85">
          <cell r="B85">
            <v>461</v>
          </cell>
          <cell r="C85">
            <v>37</v>
          </cell>
          <cell r="D85">
            <v>0</v>
          </cell>
          <cell r="E85">
            <v>0</v>
          </cell>
          <cell r="F85" t="str">
            <v>Power for Mixer</v>
          </cell>
          <cell r="G85">
            <v>1</v>
          </cell>
          <cell r="H85" t="str">
            <v>cum</v>
          </cell>
          <cell r="I85">
            <v>14.5</v>
          </cell>
        </row>
        <row r="86">
          <cell r="B86">
            <v>495</v>
          </cell>
          <cell r="C86">
            <v>40</v>
          </cell>
          <cell r="D86" t="str">
            <v>a</v>
          </cell>
          <cell r="E86">
            <v>0</v>
          </cell>
          <cell r="F86" t="str">
            <v>First Floor</v>
          </cell>
          <cell r="G86">
            <v>1</v>
          </cell>
          <cell r="H86" t="str">
            <v>cum</v>
          </cell>
          <cell r="I86">
            <v>22</v>
          </cell>
        </row>
        <row r="87">
          <cell r="B87">
            <v>496</v>
          </cell>
          <cell r="C87">
            <v>0</v>
          </cell>
          <cell r="D87" t="str">
            <v>b</v>
          </cell>
          <cell r="E87">
            <v>0</v>
          </cell>
          <cell r="F87" t="str">
            <v>Second Floor</v>
          </cell>
          <cell r="G87">
            <v>1</v>
          </cell>
          <cell r="H87" t="str">
            <v>cum</v>
          </cell>
          <cell r="I87">
            <v>27</v>
          </cell>
        </row>
        <row r="88">
          <cell r="B88">
            <v>497</v>
          </cell>
          <cell r="C88">
            <v>0</v>
          </cell>
          <cell r="D88" t="str">
            <v>c</v>
          </cell>
          <cell r="E88">
            <v>0</v>
          </cell>
          <cell r="F88" t="str">
            <v>Third Floor</v>
          </cell>
          <cell r="G88">
            <v>1</v>
          </cell>
          <cell r="H88" t="str">
            <v>cum</v>
          </cell>
          <cell r="I88">
            <v>37</v>
          </cell>
        </row>
        <row r="89">
          <cell r="B89">
            <v>498</v>
          </cell>
          <cell r="C89">
            <v>0</v>
          </cell>
          <cell r="D89" t="str">
            <v>d</v>
          </cell>
          <cell r="E89">
            <v>0</v>
          </cell>
          <cell r="F89" t="str">
            <v>Each Additional Floor</v>
          </cell>
          <cell r="G89">
            <v>1</v>
          </cell>
          <cell r="H89" t="str">
            <v>cum</v>
          </cell>
          <cell r="I89">
            <v>16</v>
          </cell>
        </row>
        <row r="90">
          <cell r="B90">
            <v>499</v>
          </cell>
          <cell r="C90">
            <v>0</v>
          </cell>
          <cell r="D90" t="str">
            <v>a</v>
          </cell>
          <cell r="E90">
            <v>0</v>
          </cell>
          <cell r="F90" t="str">
            <v>1st &amp; 2nd Floor</v>
          </cell>
          <cell r="G90">
            <v>10</v>
          </cell>
          <cell r="H90" t="str">
            <v>sqm</v>
          </cell>
          <cell r="I90">
            <v>25</v>
          </cell>
        </row>
        <row r="91">
          <cell r="B91">
            <v>500</v>
          </cell>
          <cell r="C91">
            <v>0</v>
          </cell>
          <cell r="D91" t="str">
            <v>b</v>
          </cell>
          <cell r="E91">
            <v>0</v>
          </cell>
          <cell r="F91" t="str">
            <v>2nd &amp; 3rd Floor</v>
          </cell>
          <cell r="G91">
            <v>10</v>
          </cell>
          <cell r="H91" t="str">
            <v>sqm</v>
          </cell>
          <cell r="I91">
            <v>50</v>
          </cell>
        </row>
        <row r="92">
          <cell r="B92">
            <v>501</v>
          </cell>
          <cell r="C92">
            <v>0</v>
          </cell>
          <cell r="D92" t="str">
            <v>c</v>
          </cell>
          <cell r="E92">
            <v>0</v>
          </cell>
          <cell r="F92" t="str">
            <v>3rd &amp; 4th Floor</v>
          </cell>
          <cell r="G92">
            <v>10</v>
          </cell>
          <cell r="H92" t="str">
            <v>sqm</v>
          </cell>
          <cell r="I92">
            <v>75</v>
          </cell>
        </row>
        <row r="93">
          <cell r="B93">
            <v>502</v>
          </cell>
          <cell r="C93">
            <v>0</v>
          </cell>
          <cell r="D93" t="str">
            <v>d</v>
          </cell>
          <cell r="E93">
            <v>0</v>
          </cell>
          <cell r="F93" t="str">
            <v>Each Additional Floor</v>
          </cell>
          <cell r="G93">
            <v>10</v>
          </cell>
          <cell r="H93" t="str">
            <v>sqm</v>
          </cell>
          <cell r="I93">
            <v>18</v>
          </cell>
        </row>
        <row r="94">
          <cell r="B94">
            <v>503</v>
          </cell>
          <cell r="C94">
            <v>0</v>
          </cell>
          <cell r="D94" t="str">
            <v>a</v>
          </cell>
          <cell r="E94">
            <v>0</v>
          </cell>
          <cell r="F94" t="str">
            <v>upto 150 mm depth</v>
          </cell>
          <cell r="G94">
            <v>10</v>
          </cell>
          <cell r="H94" t="str">
            <v>sqm</v>
          </cell>
          <cell r="I94">
            <v>525</v>
          </cell>
        </row>
        <row r="95">
          <cell r="B95">
            <v>504</v>
          </cell>
          <cell r="C95">
            <v>0</v>
          </cell>
          <cell r="D95" t="str">
            <v>b</v>
          </cell>
          <cell r="E95">
            <v>0</v>
          </cell>
          <cell r="F95" t="str">
            <v>above 150 mm depth and upto 300 mm depth</v>
          </cell>
          <cell r="G95">
            <v>10</v>
          </cell>
          <cell r="H95" t="str">
            <v>sqm</v>
          </cell>
          <cell r="I95">
            <v>850</v>
          </cell>
        </row>
        <row r="96">
          <cell r="B96">
            <v>510</v>
          </cell>
          <cell r="C96">
            <v>0</v>
          </cell>
          <cell r="D96" t="str">
            <v>g</v>
          </cell>
          <cell r="E96" t="str">
            <v xml:space="preserve">i </v>
          </cell>
          <cell r="F96" t="str">
            <v>0.60 m width</v>
          </cell>
          <cell r="G96">
            <v>1</v>
          </cell>
          <cell r="H96" t="str">
            <v>rmt</v>
          </cell>
          <cell r="I96">
            <v>25</v>
          </cell>
        </row>
        <row r="97">
          <cell r="B97">
            <v>511</v>
          </cell>
          <cell r="C97">
            <v>0</v>
          </cell>
          <cell r="D97" t="str">
            <v>g</v>
          </cell>
          <cell r="E97" t="str">
            <v>ii</v>
          </cell>
          <cell r="F97" t="str">
            <v>0.80 m width</v>
          </cell>
          <cell r="G97">
            <v>1</v>
          </cell>
          <cell r="H97" t="str">
            <v>rmt</v>
          </cell>
          <cell r="I97">
            <v>30</v>
          </cell>
        </row>
        <row r="98">
          <cell r="B98">
            <v>512</v>
          </cell>
          <cell r="C98">
            <v>0</v>
          </cell>
          <cell r="D98" t="str">
            <v>g</v>
          </cell>
          <cell r="E98" t="str">
            <v>iii</v>
          </cell>
          <cell r="F98" t="str">
            <v>1.00 m width</v>
          </cell>
          <cell r="G98">
            <v>1</v>
          </cell>
          <cell r="H98" t="str">
            <v>rmt</v>
          </cell>
          <cell r="I98">
            <v>35</v>
          </cell>
        </row>
        <row r="99">
          <cell r="B99">
            <v>513</v>
          </cell>
          <cell r="C99">
            <v>0</v>
          </cell>
          <cell r="D99" t="str">
            <v>h</v>
          </cell>
          <cell r="E99">
            <v>0</v>
          </cell>
          <cell r="F99" t="str">
            <v>T.Beams</v>
          </cell>
          <cell r="G99">
            <v>1</v>
          </cell>
          <cell r="H99" t="str">
            <v>cum</v>
          </cell>
          <cell r="I99">
            <v>650</v>
          </cell>
        </row>
        <row r="100">
          <cell r="B100">
            <v>514</v>
          </cell>
          <cell r="C100">
            <v>0</v>
          </cell>
          <cell r="D100">
            <v>0</v>
          </cell>
          <cell r="E100">
            <v>0</v>
          </cell>
          <cell r="F100" t="str">
            <v>Columns, Rectangular beams, L.Beams</v>
          </cell>
          <cell r="G100">
            <v>1</v>
          </cell>
          <cell r="H100" t="str">
            <v>cum</v>
          </cell>
          <cell r="I100">
            <v>550</v>
          </cell>
        </row>
        <row r="101">
          <cell r="B101">
            <v>515</v>
          </cell>
          <cell r="C101">
            <v>0</v>
          </cell>
          <cell r="D101">
            <v>0</v>
          </cell>
          <cell r="E101">
            <v>0</v>
          </cell>
          <cell r="F101" t="str">
            <v>Templates, Bed blocks,Footings</v>
          </cell>
          <cell r="G101">
            <v>1</v>
          </cell>
          <cell r="H101" t="str">
            <v>cum</v>
          </cell>
          <cell r="I101">
            <v>330</v>
          </cell>
        </row>
        <row r="102">
          <cell r="B102">
            <v>518</v>
          </cell>
          <cell r="C102">
            <v>0</v>
          </cell>
          <cell r="D102">
            <v>0</v>
          </cell>
          <cell r="E102">
            <v>0</v>
          </cell>
          <cell r="F102" t="str">
            <v>Lintels, Plinth Beams</v>
          </cell>
          <cell r="G102">
            <v>1</v>
          </cell>
          <cell r="H102" t="str">
            <v>cum</v>
          </cell>
          <cell r="I102">
            <v>450</v>
          </cell>
        </row>
        <row r="103">
          <cell r="B103">
            <v>519</v>
          </cell>
          <cell r="C103">
            <v>0</v>
          </cell>
          <cell r="D103">
            <v>0</v>
          </cell>
          <cell r="E103">
            <v>0</v>
          </cell>
          <cell r="F103" t="str">
            <v>Slabs above 300 mm depth</v>
          </cell>
          <cell r="G103">
            <v>1</v>
          </cell>
          <cell r="H103" t="str">
            <v>cum</v>
          </cell>
          <cell r="I103">
            <v>520</v>
          </cell>
        </row>
        <row r="104">
          <cell r="B104">
            <v>521</v>
          </cell>
          <cell r="C104">
            <v>0</v>
          </cell>
          <cell r="D104" t="str">
            <v>a</v>
          </cell>
          <cell r="E104">
            <v>0</v>
          </cell>
          <cell r="F104" t="str">
            <v>For mass concrete Piers, Abutments and steining well curb well caps etc.,</v>
          </cell>
          <cell r="G104">
            <v>1</v>
          </cell>
          <cell r="H104" t="str">
            <v>cum</v>
          </cell>
          <cell r="I104">
            <v>380</v>
          </cell>
        </row>
        <row r="105">
          <cell r="B105">
            <v>522</v>
          </cell>
          <cell r="C105">
            <v>0</v>
          </cell>
          <cell r="D105">
            <v>0</v>
          </cell>
          <cell r="E105">
            <v>0</v>
          </cell>
          <cell r="F105" t="str">
            <v>For RCC Piers, Abutments, Wings, Well steining weel curbs, well Caps etc.,</v>
          </cell>
          <cell r="G105">
            <v>1</v>
          </cell>
          <cell r="H105" t="str">
            <v>cum</v>
          </cell>
          <cell r="I105">
            <v>500</v>
          </cell>
        </row>
        <row r="106">
          <cell r="B106">
            <v>523</v>
          </cell>
          <cell r="C106">
            <v>0</v>
          </cell>
          <cell r="D106">
            <v>0</v>
          </cell>
          <cell r="E106">
            <v>0</v>
          </cell>
          <cell r="F106" t="str">
            <v>For RCC Deck Slabs</v>
          </cell>
          <cell r="G106">
            <v>1</v>
          </cell>
          <cell r="H106" t="str">
            <v>cum</v>
          </cell>
          <cell r="I106">
            <v>950</v>
          </cell>
        </row>
        <row r="107">
          <cell r="B107">
            <v>524</v>
          </cell>
          <cell r="C107">
            <v>0</v>
          </cell>
          <cell r="D107">
            <v>0</v>
          </cell>
          <cell r="E107">
            <v>0</v>
          </cell>
          <cell r="F107" t="str">
            <v>For RCC beams</v>
          </cell>
          <cell r="G107">
            <v>1</v>
          </cell>
          <cell r="H107" t="str">
            <v>cum</v>
          </cell>
          <cell r="I107">
            <v>1150</v>
          </cell>
        </row>
        <row r="108">
          <cell r="B108">
            <v>525</v>
          </cell>
          <cell r="C108">
            <v>0</v>
          </cell>
          <cell r="D108">
            <v>0</v>
          </cell>
          <cell r="E108">
            <v>0</v>
          </cell>
          <cell r="F108" t="str">
            <v>RCC hand rails</v>
          </cell>
          <cell r="G108">
            <v>1</v>
          </cell>
          <cell r="H108" t="str">
            <v>cum</v>
          </cell>
          <cell r="I108">
            <v>1250</v>
          </cell>
        </row>
        <row r="109">
          <cell r="B109">
            <v>526</v>
          </cell>
          <cell r="C109">
            <v>0</v>
          </cell>
          <cell r="D109">
            <v>0</v>
          </cell>
          <cell r="E109">
            <v>0</v>
          </cell>
          <cell r="F109" t="str">
            <v>CC pavements, Wearing Coats, approach slabs guide stone JM stone etc.</v>
          </cell>
          <cell r="G109">
            <v>1</v>
          </cell>
          <cell r="H109" t="str">
            <v>cum</v>
          </cell>
          <cell r="I109">
            <v>95</v>
          </cell>
        </row>
        <row r="110">
          <cell r="B110">
            <v>555</v>
          </cell>
          <cell r="C110">
            <v>0</v>
          </cell>
          <cell r="D110" t="str">
            <v>a</v>
          </cell>
          <cell r="E110">
            <v>0</v>
          </cell>
          <cell r="F110" t="str">
            <v>250 mm dia</v>
          </cell>
          <cell r="G110">
            <v>1</v>
          </cell>
          <cell r="H110" t="str">
            <v>rmt</v>
          </cell>
          <cell r="I110">
            <v>8</v>
          </cell>
        </row>
        <row r="111">
          <cell r="B111">
            <v>556</v>
          </cell>
          <cell r="C111">
            <v>0</v>
          </cell>
          <cell r="D111" t="str">
            <v>b</v>
          </cell>
          <cell r="E111">
            <v>0</v>
          </cell>
          <cell r="F111" t="str">
            <v>300 mm dia</v>
          </cell>
          <cell r="G111">
            <v>1</v>
          </cell>
          <cell r="H111" t="str">
            <v>rmt</v>
          </cell>
          <cell r="I111">
            <v>11</v>
          </cell>
        </row>
        <row r="112">
          <cell r="B112">
            <v>557</v>
          </cell>
          <cell r="C112">
            <v>0</v>
          </cell>
          <cell r="D112" t="str">
            <v>c</v>
          </cell>
          <cell r="E112">
            <v>0</v>
          </cell>
          <cell r="F112" t="str">
            <v>450 mm dia</v>
          </cell>
          <cell r="G112">
            <v>1</v>
          </cell>
          <cell r="H112" t="str">
            <v>rmt</v>
          </cell>
          <cell r="I112">
            <v>15</v>
          </cell>
        </row>
        <row r="113">
          <cell r="B113">
            <v>558</v>
          </cell>
          <cell r="C113">
            <v>0</v>
          </cell>
          <cell r="D113" t="str">
            <v>d</v>
          </cell>
          <cell r="E113">
            <v>0</v>
          </cell>
          <cell r="F113" t="str">
            <v>600 mm dia</v>
          </cell>
          <cell r="G113">
            <v>1</v>
          </cell>
          <cell r="H113" t="str">
            <v>rmt</v>
          </cell>
          <cell r="I113">
            <v>25</v>
          </cell>
        </row>
        <row r="114">
          <cell r="B114">
            <v>559</v>
          </cell>
          <cell r="C114">
            <v>0</v>
          </cell>
          <cell r="D114" t="str">
            <v>e</v>
          </cell>
          <cell r="E114">
            <v>0</v>
          </cell>
          <cell r="F114" t="str">
            <v>750 mm dia</v>
          </cell>
          <cell r="G114">
            <v>1</v>
          </cell>
          <cell r="H114" t="str">
            <v>rmt</v>
          </cell>
          <cell r="I114">
            <v>30</v>
          </cell>
        </row>
        <row r="115">
          <cell r="B115">
            <v>560</v>
          </cell>
          <cell r="C115">
            <v>0</v>
          </cell>
          <cell r="D115" t="str">
            <v>f</v>
          </cell>
          <cell r="E115">
            <v>0</v>
          </cell>
          <cell r="F115" t="str">
            <v>800 mm dia</v>
          </cell>
          <cell r="G115">
            <v>1</v>
          </cell>
          <cell r="H115" t="str">
            <v>rmt</v>
          </cell>
          <cell r="I115">
            <v>35</v>
          </cell>
        </row>
        <row r="116">
          <cell r="B116">
            <v>561</v>
          </cell>
          <cell r="C116">
            <v>0</v>
          </cell>
          <cell r="D116" t="str">
            <v>g</v>
          </cell>
          <cell r="E116">
            <v>0</v>
          </cell>
          <cell r="F116" t="str">
            <v>1000 mm dia</v>
          </cell>
          <cell r="G116">
            <v>1</v>
          </cell>
          <cell r="H116" t="str">
            <v>rmt</v>
          </cell>
          <cell r="I116">
            <v>40</v>
          </cell>
        </row>
        <row r="117">
          <cell r="B117">
            <v>562</v>
          </cell>
          <cell r="C117">
            <v>0</v>
          </cell>
          <cell r="D117" t="str">
            <v>h</v>
          </cell>
          <cell r="E117">
            <v>0</v>
          </cell>
          <cell r="F117" t="str">
            <v>1220 mm dia</v>
          </cell>
          <cell r="G117">
            <v>1</v>
          </cell>
          <cell r="H117" t="str">
            <v>rmt</v>
          </cell>
          <cell r="I117">
            <v>50</v>
          </cell>
        </row>
        <row r="118">
          <cell r="B118">
            <v>563</v>
          </cell>
          <cell r="C118">
            <v>0</v>
          </cell>
          <cell r="D118" t="str">
            <v>a</v>
          </cell>
          <cell r="E118">
            <v>0</v>
          </cell>
          <cell r="F118" t="str">
            <v>40 mm</v>
          </cell>
          <cell r="G118">
            <v>1</v>
          </cell>
          <cell r="H118" t="str">
            <v>sqm</v>
          </cell>
          <cell r="I118">
            <v>29</v>
          </cell>
        </row>
        <row r="119">
          <cell r="B119">
            <v>564</v>
          </cell>
          <cell r="C119">
            <v>0</v>
          </cell>
          <cell r="D119" t="str">
            <v>b</v>
          </cell>
          <cell r="E119">
            <v>0</v>
          </cell>
          <cell r="F119" t="str">
            <v>50 mm</v>
          </cell>
          <cell r="G119">
            <v>1</v>
          </cell>
          <cell r="H119" t="str">
            <v>sqm</v>
          </cell>
          <cell r="I119">
            <v>31</v>
          </cell>
        </row>
        <row r="120">
          <cell r="B120">
            <v>565</v>
          </cell>
          <cell r="C120">
            <v>0</v>
          </cell>
          <cell r="D120" t="str">
            <v>c</v>
          </cell>
          <cell r="E120">
            <v>0</v>
          </cell>
          <cell r="F120" t="str">
            <v>75 mm</v>
          </cell>
          <cell r="G120">
            <v>1</v>
          </cell>
          <cell r="H120" t="str">
            <v>sqm</v>
          </cell>
          <cell r="I120">
            <v>34</v>
          </cell>
        </row>
        <row r="121">
          <cell r="B121">
            <v>566</v>
          </cell>
          <cell r="C121">
            <v>0</v>
          </cell>
          <cell r="D121" t="str">
            <v>d</v>
          </cell>
          <cell r="E121">
            <v>0</v>
          </cell>
          <cell r="F121" t="str">
            <v>100 mm</v>
          </cell>
          <cell r="G121">
            <v>1</v>
          </cell>
          <cell r="H121" t="str">
            <v>sqm</v>
          </cell>
          <cell r="I121">
            <v>36</v>
          </cell>
        </row>
        <row r="122">
          <cell r="B122">
            <v>570</v>
          </cell>
          <cell r="C122">
            <v>52</v>
          </cell>
          <cell r="D122">
            <v>0</v>
          </cell>
          <cell r="E122">
            <v>0</v>
          </cell>
          <cell r="F122" t="str">
            <v>Picking 50mm to 100mm old metalled surface and sectioning</v>
          </cell>
          <cell r="G122">
            <v>10</v>
          </cell>
          <cell r="H122" t="str">
            <v>sqm</v>
          </cell>
          <cell r="I122">
            <v>10</v>
          </cell>
        </row>
        <row r="123">
          <cell r="B123">
            <v>571</v>
          </cell>
          <cell r="C123">
            <v>53</v>
          </cell>
          <cell r="D123">
            <v>0</v>
          </cell>
          <cell r="E123">
            <v>0</v>
          </cell>
          <cell r="F123" t="str">
            <v>Picking gravelled surface 25mm deep and levelling and sectioning</v>
          </cell>
          <cell r="G123">
            <v>10</v>
          </cell>
          <cell r="H123" t="str">
            <v>sqm</v>
          </cell>
          <cell r="I123">
            <v>2.5</v>
          </cell>
        </row>
        <row r="124">
          <cell r="B124">
            <v>572</v>
          </cell>
          <cell r="C124">
            <v>54</v>
          </cell>
          <cell r="D124">
            <v>0</v>
          </cell>
          <cell r="E124">
            <v>0</v>
          </cell>
          <cell r="F124" t="str">
            <v>Picking existing BT survace and removal of chips</v>
          </cell>
          <cell r="G124">
            <v>10</v>
          </cell>
          <cell r="H124" t="str">
            <v>sqm</v>
          </cell>
          <cell r="I124">
            <v>9.5</v>
          </cell>
        </row>
      </sheetData>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ead statement"/>
      <sheetName val="SSR 2010-11 Rates"/>
      <sheetName val="Hire charges"/>
      <sheetName val="centering"/>
      <sheetName val="40KL-250KL Estimate &amp; data"/>
      <sheetName val="CI specials for OHSR"/>
      <sheetName val="DATA"/>
      <sheetName val="TBAL9697 -group wise  sdpl"/>
      <sheetName val="p&amp;m"/>
      <sheetName val="segments-details"/>
      <sheetName val="int-Dia-hdpe"/>
      <sheetName val="habs-list"/>
      <sheetName val="int-Dia-pvc"/>
      <sheetName val="gen"/>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comp-st(GEN)"/>
      <sheetName val="CD_Data"/>
    </sheetNames>
    <sheetDataSet>
      <sheetData sheetId="0"/>
      <sheetData sheetId="1" refreshError="1">
        <row r="6">
          <cell r="P6">
            <v>291.45999999999998</v>
          </cell>
        </row>
        <row r="19">
          <cell r="P19">
            <v>4400</v>
          </cell>
        </row>
      </sheetData>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int-Dia-hdpe"/>
      <sheetName val="int-Dia-pvc"/>
      <sheetName val="segments-details"/>
      <sheetName val="habs-list"/>
      <sheetName val="hyd-DESIGN"/>
      <sheetName val="LWL"/>
      <sheetName val="duty"/>
      <sheetName val="MWL"/>
      <sheetName val="water-pros-ultimate-rate"/>
      <sheetName val="water"/>
      <sheetName val="water-ultimater"/>
      <sheetName val="RAMAPPA-Out Flow"/>
      <sheetName val="chart-RAMAPPA-OUT-flow"/>
      <sheetName val="Chart1-habs"/>
      <sheetName val="Chart1-habs-MAIN"/>
      <sheetName val="PIVOT"/>
      <sheetName val="ce-revised"/>
      <sheetName val="Sheet1"/>
      <sheetName val="RMR"/>
      <sheetName val="RAMAPPA-Out_Flow"/>
      <sheetName val="Nspt-smp-final-ORIGINAL"/>
      <sheetName val="MRATES"/>
      <sheetName val="detls"/>
      <sheetName val="t_prsr"/>
      <sheetName val="Specification report"/>
      <sheetName val="int_Dia_hdpe"/>
      <sheetName val="int_Dia_pvc"/>
      <sheetName val="segments_details"/>
      <sheetName val="habs_list"/>
      <sheetName val="Sheet1 (2)"/>
      <sheetName val="DATA"/>
      <sheetName val="id"/>
      <sheetName val="Common "/>
      <sheetName val="Data.F8.BTR"/>
      <sheetName val="Lead statement"/>
      <sheetName val="GF SB Ok "/>
      <sheetName val="Bitumen trunk"/>
      <sheetName val="Feeder"/>
      <sheetName val="R99 etc"/>
      <sheetName val="Trunk unpaved"/>
      <sheetName val="BWSCPlt"/>
      <sheetName val="CI"/>
      <sheetName val="DI"/>
      <sheetName val="G.R.P"/>
      <sheetName val="HDPE"/>
      <sheetName val="PSC REVISED"/>
      <sheetName val="pvc"/>
      <sheetName val="LEAD"/>
      <sheetName val="Class IV Qtr. Ele"/>
      <sheetName val="Road data"/>
      <sheetName val="abs road"/>
      <sheetName val="coverpage"/>
      <sheetName val="Abs"/>
      <sheetName val="PUMP_DATA"/>
      <sheetName val="Sheet2"/>
      <sheetName val="Main sheet"/>
      <sheetName val="data-WS &amp; Sanitary-18-19."/>
      <sheetName val="leads"/>
      <sheetName val="DATA_PRG"/>
      <sheetName val="wh_data_R"/>
      <sheetName val="WATER-HAMMER"/>
      <sheetName val="DATA-BASE"/>
      <sheetName val="DATA-ABSTRACT"/>
      <sheetName val="3405-2014"/>
      <sheetName val="Qty"/>
      <sheetName val="Lead Distance"/>
      <sheetName val="hdpe weights"/>
      <sheetName val="C-data"/>
      <sheetName val="gen"/>
      <sheetName val="pvc_basic"/>
      <sheetName val="hdpe_basic"/>
      <sheetName val="Staff Acco."/>
      <sheetName val="data existing_do not delete"/>
      <sheetName val="Material"/>
      <sheetName val="PH data"/>
      <sheetName val="Work_sheet"/>
      <sheetName val="wh"/>
      <sheetName val="pumping main"/>
      <sheetName val="AV-HDPE"/>
      <sheetName val="Di_gate-HDPE"/>
      <sheetName val="zone-8"/>
      <sheetName val="MHNO_LEV"/>
      <sheetName val="TBAL9697 -group wise  sdpl"/>
      <sheetName val="PVC_dia"/>
      <sheetName val="p&amp;m"/>
      <sheetName val="nodes"/>
      <sheetName val="int-Dia"/>
      <sheetName val="co_5"/>
      <sheetName val="Buildings"/>
      <sheetName val="Labour"/>
      <sheetName val="inWords"/>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RAMAPPA-Out_Flow1"/>
      <sheetName val="Specification_report"/>
      <sheetName val="Sheet1_(2)"/>
      <sheetName val="Common_"/>
      <sheetName val="Data_F8_BTR"/>
      <sheetName val="Lead_statement"/>
      <sheetName val="GF_SB_Ok_"/>
      <sheetName val="Bitumen_trunk"/>
      <sheetName val="R99_etc"/>
      <sheetName val="Trunk_unpaved"/>
      <sheetName val="G_R_P"/>
      <sheetName val="PSC_REVISED"/>
      <sheetName val="Class_IV_Qtr__Ele"/>
      <sheetName val="Road_data"/>
      <sheetName val="abs_road"/>
      <sheetName val=" "/>
      <sheetName val="Usage"/>
      <sheetName val="General"/>
      <sheetName val="Summary"/>
      <sheetName val="v"/>
      <sheetName val="DATA-2005-06"/>
      <sheetName val="r"/>
      <sheetName val="l"/>
      <sheetName val="GROUND"/>
      <sheetName val="habs-details"/>
      <sheetName val="hab-details"/>
      <sheetName val="ENTRY"/>
      <sheetName val="INPUT"/>
      <sheetName val="Cover Page"/>
      <sheetName val="Design"/>
      <sheetName val="Abs working"/>
      <sheetName val="OHSR"/>
      <sheetName val="OHSR-COMP"/>
      <sheetName val="DISTRIBUTION"/>
      <sheetName val="Dist working"/>
      <sheetName val="OFC working"/>
      <sheetName val="House Hold working"/>
      <sheetName val="HHC COMP"/>
      <sheetName val="Levels"/>
      <sheetName val="ssr-rates"/>
      <sheetName val="DATA SHEET"/>
      <sheetName val="PVC weights"/>
      <sheetName val="m1"/>
      <sheetName val="Plant &amp;  Machinery"/>
      <sheetName val="BM-HOOP"/>
      <sheetName val="Habcodes"/>
      <sheetName val="index"/>
      <sheetName val="GM&amp;PM EST"/>
      <sheetName val="water-hammar-strenght"/>
      <sheetName val="Civil Works"/>
      <sheetName val="HPC Bill (1) 1st"/>
      <sheetName val="SUMP1420KL@HW"/>
      <sheetName val="SEGMENTS "/>
      <sheetName val="SubAnlysis"/>
      <sheetName val="Lead_Distance"/>
      <sheetName val="hdpe_weights"/>
      <sheetName val="TBAL9697_-group_wise__sdpl"/>
      <sheetName val="Staff_Acco_"/>
      <sheetName val="data_existing_do_not_delete"/>
      <sheetName val="Main_sheet"/>
      <sheetName val="data-WS_&amp;_Sanitary-18-19_"/>
      <sheetName val="PH_data"/>
      <sheetName val="pumping_main"/>
      <sheetName val="m"/>
      <sheetName val="Estimate"/>
      <sheetName val="1V800"/>
      <sheetName val="HEAD"/>
      <sheetName val="maya"/>
      <sheetName val="DISCOUNT"/>
      <sheetName val="VC rate"/>
      <sheetName val="labour rates"/>
      <sheetName val="I-CO"/>
      <sheetName val="Bridge Data 2005-06"/>
      <sheetName val="Sheet3"/>
      <sheetName val="comp-st(GEN)"/>
      <sheetName val="pop"/>
      <sheetName val="JAWAHAR-hyd-original"/>
      <sheetName val="CD_Data"/>
      <sheetName val="Z1_DATA"/>
      <sheetName val="zone-2"/>
      <sheetName val="hdpe-rates"/>
      <sheetName val="HDPE-pipe-rates"/>
      <sheetName val="pvc-rates"/>
      <sheetName val="pvc-pipe-rates"/>
      <sheetName val="Lookup"/>
      <sheetName val="C.D.Abs.Est."/>
      <sheetName val="D1_CO"/>
      <sheetName val="D2_CO"/>
      <sheetName val="Lead statement ss5"/>
      <sheetName val="Central Lightening Estimate Arg"/>
      <sheetName val="_5wgdhabfinal00_01"/>
      <sheetName val="rdamdata"/>
      <sheetName val="lead-st"/>
      <sheetName val="economic PM"/>
      <sheetName val="Mp-team 1"/>
      <sheetName val="PM&amp;GM"/>
      <sheetName val="AV-DI"/>
      <sheetName val="DIgate_PVC "/>
      <sheetName val="scour-DI-CI"/>
      <sheetName val="scour-pvc-hdpe-psc-bwsc"/>
      <sheetName val="mlead"/>
      <sheetName val="CC Road"/>
      <sheetName val="CPHEEO"/>
      <sheetName val="wh_data"/>
      <sheetName val="bom"/>
      <sheetName val="Road Detail Est."/>
      <sheetName val="mlead "/>
      <sheetName val="R_Det"/>
      <sheetName val="Global factors"/>
      <sheetName val="Cover"/>
      <sheetName val="AOR"/>
      <sheetName val="GA"/>
      <sheetName val="TOP SLAB-beams"/>
      <sheetName val="Works"/>
    </sheetNames>
    <sheetDataSet>
      <sheetData sheetId="0">
        <row r="3">
          <cell r="C3">
            <v>25</v>
          </cell>
        </row>
      </sheetData>
      <sheetData sheetId="1" refreshError="1">
        <row r="3">
          <cell r="C3">
            <v>25</v>
          </cell>
          <cell r="E3">
            <v>19</v>
          </cell>
          <cell r="F3">
            <v>19</v>
          </cell>
          <cell r="G3">
            <v>19</v>
          </cell>
          <cell r="H3">
            <v>19</v>
          </cell>
        </row>
        <row r="4">
          <cell r="C4">
            <v>32</v>
          </cell>
          <cell r="E4">
            <v>27.8</v>
          </cell>
          <cell r="F4">
            <v>27.8</v>
          </cell>
          <cell r="G4">
            <v>26.7</v>
          </cell>
          <cell r="H4">
            <v>25.6</v>
          </cell>
        </row>
        <row r="5">
          <cell r="C5">
            <v>40</v>
          </cell>
          <cell r="E5">
            <v>34.9</v>
          </cell>
          <cell r="F5">
            <v>34.9</v>
          </cell>
          <cell r="G5">
            <v>33.5</v>
          </cell>
          <cell r="H5">
            <v>32</v>
          </cell>
        </row>
        <row r="6">
          <cell r="C6">
            <v>50</v>
          </cell>
          <cell r="E6">
            <v>45</v>
          </cell>
          <cell r="F6">
            <v>43.8</v>
          </cell>
          <cell r="G6">
            <v>41.8</v>
          </cell>
          <cell r="H6">
            <v>40</v>
          </cell>
        </row>
        <row r="7">
          <cell r="C7">
            <v>63</v>
          </cell>
          <cell r="E7">
            <v>56</v>
          </cell>
          <cell r="F7">
            <v>54.6</v>
          </cell>
          <cell r="G7">
            <v>52.9</v>
          </cell>
          <cell r="H7">
            <v>49.8</v>
          </cell>
        </row>
        <row r="8">
          <cell r="C8">
            <v>75</v>
          </cell>
          <cell r="E8">
            <v>66.599999999999994</v>
          </cell>
          <cell r="F8">
            <v>65.2</v>
          </cell>
          <cell r="G8">
            <v>63</v>
          </cell>
          <cell r="H8">
            <v>59.4</v>
          </cell>
        </row>
        <row r="9">
          <cell r="C9">
            <v>90</v>
          </cell>
          <cell r="E9">
            <v>80</v>
          </cell>
          <cell r="F9">
            <v>78.400000000000006</v>
          </cell>
          <cell r="G9">
            <v>75.7</v>
          </cell>
          <cell r="H9">
            <v>71.400000000000006</v>
          </cell>
        </row>
        <row r="10">
          <cell r="C10">
            <v>110</v>
          </cell>
          <cell r="E10">
            <v>98</v>
          </cell>
          <cell r="F10">
            <v>95.8</v>
          </cell>
          <cell r="G10">
            <v>92.5</v>
          </cell>
          <cell r="H10">
            <v>87.6</v>
          </cell>
        </row>
        <row r="11">
          <cell r="C11">
            <v>125</v>
          </cell>
          <cell r="E11">
            <v>111.4</v>
          </cell>
          <cell r="F11">
            <v>109</v>
          </cell>
          <cell r="G11">
            <v>105.2</v>
          </cell>
          <cell r="H11">
            <v>99.4</v>
          </cell>
        </row>
        <row r="12">
          <cell r="C12">
            <v>140</v>
          </cell>
          <cell r="E12">
            <v>124.8</v>
          </cell>
          <cell r="F12">
            <v>122</v>
          </cell>
          <cell r="G12">
            <v>117.9</v>
          </cell>
          <cell r="H12">
            <v>111.4</v>
          </cell>
        </row>
        <row r="13">
          <cell r="C13">
            <v>160</v>
          </cell>
          <cell r="E13">
            <v>142.80000000000001</v>
          </cell>
          <cell r="F13">
            <v>139.6</v>
          </cell>
          <cell r="G13">
            <v>134.80000000000001</v>
          </cell>
          <cell r="H13">
            <v>127.4</v>
          </cell>
        </row>
        <row r="14">
          <cell r="C14">
            <v>180</v>
          </cell>
          <cell r="E14">
            <v>160.6</v>
          </cell>
          <cell r="F14">
            <v>157</v>
          </cell>
          <cell r="G14">
            <v>151.6</v>
          </cell>
          <cell r="H14">
            <v>143.4</v>
          </cell>
        </row>
        <row r="15">
          <cell r="C15">
            <v>200</v>
          </cell>
          <cell r="E15">
            <v>178.6</v>
          </cell>
          <cell r="F15">
            <v>174.6</v>
          </cell>
          <cell r="G15">
            <v>168.5</v>
          </cell>
          <cell r="H15">
            <v>159.4</v>
          </cell>
        </row>
        <row r="16">
          <cell r="C16">
            <v>225</v>
          </cell>
          <cell r="E16">
            <v>201</v>
          </cell>
          <cell r="F16">
            <v>196.4</v>
          </cell>
          <cell r="G16">
            <v>187.9</v>
          </cell>
          <cell r="H16">
            <v>179.4</v>
          </cell>
        </row>
        <row r="17">
          <cell r="C17">
            <v>250</v>
          </cell>
          <cell r="E17">
            <v>223.4</v>
          </cell>
          <cell r="F17">
            <v>218.4</v>
          </cell>
          <cell r="G17">
            <v>208.9</v>
          </cell>
          <cell r="H17">
            <v>199.4</v>
          </cell>
        </row>
        <row r="18">
          <cell r="C18">
            <v>280</v>
          </cell>
          <cell r="E18">
            <v>250.2</v>
          </cell>
          <cell r="F18">
            <v>244.6</v>
          </cell>
          <cell r="G18">
            <v>234</v>
          </cell>
          <cell r="H18">
            <v>223.4</v>
          </cell>
        </row>
        <row r="19">
          <cell r="C19">
            <v>315</v>
          </cell>
          <cell r="E19">
            <v>281.60000000000002</v>
          </cell>
          <cell r="F19">
            <v>275</v>
          </cell>
          <cell r="G19">
            <v>263.2</v>
          </cell>
          <cell r="H19">
            <v>251.4</v>
          </cell>
        </row>
        <row r="20">
          <cell r="C20">
            <v>355</v>
          </cell>
          <cell r="E20">
            <v>317.39999999999998</v>
          </cell>
          <cell r="F20">
            <v>310.39999999999998</v>
          </cell>
          <cell r="G20">
            <v>296.89999999999998</v>
          </cell>
          <cell r="H20">
            <v>283.39999999999998</v>
          </cell>
        </row>
        <row r="21">
          <cell r="C21">
            <v>400</v>
          </cell>
          <cell r="E21">
            <v>355.8</v>
          </cell>
          <cell r="F21">
            <v>347.4</v>
          </cell>
          <cell r="G21">
            <v>331.6</v>
          </cell>
          <cell r="H21">
            <v>315.8</v>
          </cell>
        </row>
        <row r="22">
          <cell r="C22">
            <v>500</v>
          </cell>
          <cell r="E22">
            <v>500</v>
          </cell>
          <cell r="F22">
            <v>500</v>
          </cell>
          <cell r="G22">
            <v>500</v>
          </cell>
          <cell r="H22">
            <v>500</v>
          </cell>
        </row>
        <row r="23">
          <cell r="C23">
            <v>600</v>
          </cell>
          <cell r="E23">
            <v>600</v>
          </cell>
          <cell r="F23">
            <v>600</v>
          </cell>
          <cell r="G23">
            <v>600</v>
          </cell>
          <cell r="H23">
            <v>600</v>
          </cell>
        </row>
        <row r="24">
          <cell r="C24">
            <v>700</v>
          </cell>
          <cell r="E24">
            <v>700</v>
          </cell>
          <cell r="F24">
            <v>700</v>
          </cell>
          <cell r="G24">
            <v>700</v>
          </cell>
          <cell r="H24">
            <v>700</v>
          </cell>
        </row>
        <row r="25">
          <cell r="C25">
            <v>800</v>
          </cell>
          <cell r="E25">
            <v>800</v>
          </cell>
          <cell r="F25">
            <v>800</v>
          </cell>
          <cell r="G25">
            <v>800</v>
          </cell>
          <cell r="H25">
            <v>800</v>
          </cell>
        </row>
        <row r="26">
          <cell r="C26">
            <v>900</v>
          </cell>
          <cell r="E26">
            <v>900</v>
          </cell>
          <cell r="F26">
            <v>900</v>
          </cell>
          <cell r="G26">
            <v>900</v>
          </cell>
          <cell r="H26">
            <v>900</v>
          </cell>
        </row>
        <row r="27">
          <cell r="C27">
            <v>1000</v>
          </cell>
          <cell r="E27">
            <v>1000</v>
          </cell>
          <cell r="F27">
            <v>1000</v>
          </cell>
          <cell r="G27">
            <v>1000</v>
          </cell>
          <cell r="H27">
            <v>1000</v>
          </cell>
        </row>
      </sheetData>
      <sheetData sheetId="2" refreshError="1">
        <row r="3">
          <cell r="C3">
            <v>25</v>
          </cell>
          <cell r="E3">
            <v>19</v>
          </cell>
          <cell r="F3">
            <v>19</v>
          </cell>
          <cell r="G3">
            <v>19</v>
          </cell>
          <cell r="H3">
            <v>19</v>
          </cell>
        </row>
        <row r="4">
          <cell r="C4">
            <v>32</v>
          </cell>
          <cell r="E4">
            <v>27.8</v>
          </cell>
          <cell r="F4">
            <v>27.8</v>
          </cell>
          <cell r="G4">
            <v>25.6</v>
          </cell>
          <cell r="H4">
            <v>25.6</v>
          </cell>
        </row>
        <row r="5">
          <cell r="C5">
            <v>40</v>
          </cell>
          <cell r="E5">
            <v>34.9</v>
          </cell>
          <cell r="F5">
            <v>34.9</v>
          </cell>
          <cell r="G5">
            <v>32</v>
          </cell>
          <cell r="H5">
            <v>32</v>
          </cell>
        </row>
        <row r="6">
          <cell r="C6">
            <v>50</v>
          </cell>
          <cell r="E6">
            <v>45</v>
          </cell>
          <cell r="F6">
            <v>43.8</v>
          </cell>
          <cell r="G6">
            <v>40</v>
          </cell>
          <cell r="H6">
            <v>40</v>
          </cell>
        </row>
        <row r="7">
          <cell r="C7">
            <v>63</v>
          </cell>
          <cell r="E7">
            <v>59.2</v>
          </cell>
          <cell r="F7">
            <v>57.6</v>
          </cell>
          <cell r="G7">
            <v>54.8</v>
          </cell>
          <cell r="H7">
            <v>54.8</v>
          </cell>
        </row>
        <row r="8">
          <cell r="C8">
            <v>75</v>
          </cell>
          <cell r="E8">
            <v>70.599999999999994</v>
          </cell>
          <cell r="F8">
            <v>68.8</v>
          </cell>
          <cell r="G8">
            <v>65.2</v>
          </cell>
          <cell r="H8">
            <v>65.2</v>
          </cell>
        </row>
        <row r="9">
          <cell r="C9">
            <v>90</v>
          </cell>
          <cell r="E9">
            <v>84.8</v>
          </cell>
          <cell r="F9">
            <v>82.6</v>
          </cell>
          <cell r="G9">
            <v>78.599999999999994</v>
          </cell>
          <cell r="H9">
            <v>78.599999999999994</v>
          </cell>
        </row>
        <row r="10">
          <cell r="C10">
            <v>110</v>
          </cell>
          <cell r="E10">
            <v>104</v>
          </cell>
          <cell r="F10">
            <v>101.4</v>
          </cell>
          <cell r="G10">
            <v>95.8</v>
          </cell>
          <cell r="H10">
            <v>95.8</v>
          </cell>
        </row>
        <row r="11">
          <cell r="C11">
            <v>125</v>
          </cell>
          <cell r="E11">
            <v>118.2</v>
          </cell>
          <cell r="F11">
            <v>115</v>
          </cell>
          <cell r="G11">
            <v>109</v>
          </cell>
          <cell r="H11">
            <v>109</v>
          </cell>
        </row>
        <row r="12">
          <cell r="C12">
            <v>140</v>
          </cell>
          <cell r="E12">
            <v>132.80000000000001</v>
          </cell>
          <cell r="F12">
            <v>129</v>
          </cell>
          <cell r="G12">
            <v>122.2</v>
          </cell>
          <cell r="H12">
            <v>122.2</v>
          </cell>
        </row>
        <row r="13">
          <cell r="C13">
            <v>160</v>
          </cell>
          <cell r="E13">
            <v>151.4</v>
          </cell>
          <cell r="F13">
            <v>147.6</v>
          </cell>
          <cell r="G13">
            <v>139.6</v>
          </cell>
          <cell r="H13">
            <v>139.6</v>
          </cell>
        </row>
        <row r="14">
          <cell r="C14">
            <v>180</v>
          </cell>
          <cell r="E14">
            <v>170.2</v>
          </cell>
          <cell r="F14">
            <v>165.8</v>
          </cell>
          <cell r="G14">
            <v>157.19999999999999</v>
          </cell>
          <cell r="H14">
            <v>157.19999999999999</v>
          </cell>
        </row>
        <row r="15">
          <cell r="C15">
            <v>200</v>
          </cell>
          <cell r="E15">
            <v>189.4</v>
          </cell>
          <cell r="F15">
            <v>184.2</v>
          </cell>
          <cell r="G15">
            <v>174.6</v>
          </cell>
          <cell r="H15">
            <v>174.6</v>
          </cell>
        </row>
        <row r="16">
          <cell r="C16">
            <v>225</v>
          </cell>
          <cell r="E16">
            <v>213</v>
          </cell>
          <cell r="F16">
            <v>207.8</v>
          </cell>
          <cell r="G16">
            <v>196.4</v>
          </cell>
          <cell r="H16">
            <v>196.4</v>
          </cell>
        </row>
        <row r="17">
          <cell r="C17">
            <v>250</v>
          </cell>
          <cell r="E17">
            <v>237</v>
          </cell>
          <cell r="F17">
            <v>230.4</v>
          </cell>
          <cell r="G17">
            <v>218.2</v>
          </cell>
          <cell r="H17">
            <v>218.2</v>
          </cell>
        </row>
        <row r="18">
          <cell r="C18">
            <v>280</v>
          </cell>
          <cell r="E18">
            <v>265.2</v>
          </cell>
          <cell r="F18">
            <v>258</v>
          </cell>
          <cell r="G18">
            <v>244.4</v>
          </cell>
          <cell r="H18">
            <v>244.4</v>
          </cell>
        </row>
        <row r="19">
          <cell r="C19">
            <v>315</v>
          </cell>
          <cell r="E19">
            <v>298.39999999999998</v>
          </cell>
          <cell r="F19">
            <v>290.2</v>
          </cell>
          <cell r="G19">
            <v>275.2</v>
          </cell>
          <cell r="H19">
            <v>275.2</v>
          </cell>
        </row>
        <row r="20">
          <cell r="C20">
            <v>400</v>
          </cell>
          <cell r="E20">
            <v>400</v>
          </cell>
          <cell r="F20">
            <v>400</v>
          </cell>
          <cell r="G20">
            <v>400</v>
          </cell>
          <cell r="H20">
            <v>400</v>
          </cell>
        </row>
        <row r="21">
          <cell r="C21">
            <v>450</v>
          </cell>
          <cell r="E21">
            <v>450</v>
          </cell>
          <cell r="F21">
            <v>450</v>
          </cell>
          <cell r="G21">
            <v>450</v>
          </cell>
          <cell r="H21">
            <v>450</v>
          </cell>
        </row>
        <row r="22">
          <cell r="C22">
            <v>500</v>
          </cell>
          <cell r="E22">
            <v>500</v>
          </cell>
          <cell r="F22">
            <v>500</v>
          </cell>
          <cell r="G22">
            <v>500</v>
          </cell>
          <cell r="H22">
            <v>500</v>
          </cell>
        </row>
        <row r="23">
          <cell r="C23">
            <v>600</v>
          </cell>
          <cell r="E23">
            <v>600</v>
          </cell>
          <cell r="F23">
            <v>600</v>
          </cell>
          <cell r="G23">
            <v>600</v>
          </cell>
          <cell r="H23">
            <v>600</v>
          </cell>
        </row>
        <row r="24">
          <cell r="C24">
            <v>700</v>
          </cell>
          <cell r="E24">
            <v>700</v>
          </cell>
          <cell r="F24">
            <v>700</v>
          </cell>
          <cell r="G24">
            <v>700</v>
          </cell>
          <cell r="H24">
            <v>700</v>
          </cell>
        </row>
        <row r="25">
          <cell r="C25">
            <v>800</v>
          </cell>
          <cell r="E25">
            <v>800</v>
          </cell>
          <cell r="F25">
            <v>800</v>
          </cell>
          <cell r="G25">
            <v>800</v>
          </cell>
          <cell r="H25">
            <v>800</v>
          </cell>
        </row>
        <row r="26">
          <cell r="C26">
            <v>900</v>
          </cell>
          <cell r="E26">
            <v>900</v>
          </cell>
          <cell r="F26">
            <v>900</v>
          </cell>
          <cell r="G26">
            <v>900</v>
          </cell>
          <cell r="H26">
            <v>900</v>
          </cell>
        </row>
        <row r="27">
          <cell r="C27">
            <v>1000</v>
          </cell>
          <cell r="E27">
            <v>1000</v>
          </cell>
          <cell r="F27">
            <v>1000</v>
          </cell>
          <cell r="G27">
            <v>1000</v>
          </cell>
          <cell r="H27">
            <v>1000</v>
          </cell>
        </row>
      </sheetData>
      <sheetData sheetId="3" refreshError="1">
        <row r="5">
          <cell r="A5">
            <v>1</v>
          </cell>
          <cell r="B5" t="str">
            <v>A</v>
          </cell>
          <cell r="C5" t="str">
            <v>GLBR top</v>
          </cell>
          <cell r="D5">
            <v>140</v>
          </cell>
        </row>
        <row r="6">
          <cell r="A6">
            <v>2</v>
          </cell>
          <cell r="B6" t="str">
            <v>B</v>
          </cell>
          <cell r="C6" t="str">
            <v>GLBR bottom</v>
          </cell>
          <cell r="D6">
            <v>115</v>
          </cell>
        </row>
        <row r="7">
          <cell r="A7">
            <v>3</v>
          </cell>
          <cell r="B7" t="str">
            <v>C</v>
          </cell>
          <cell r="C7" t="str">
            <v>Goilapalem jn</v>
          </cell>
          <cell r="D7">
            <v>111.84</v>
          </cell>
        </row>
        <row r="8">
          <cell r="A8">
            <v>4</v>
          </cell>
          <cell r="B8" t="str">
            <v>CT1</v>
          </cell>
          <cell r="C8" t="str">
            <v>Goilapalem GLSR X</v>
          </cell>
          <cell r="D8">
            <v>111.84</v>
          </cell>
        </row>
        <row r="9">
          <cell r="A9">
            <v>5</v>
          </cell>
          <cell r="B9">
            <v>1</v>
          </cell>
          <cell r="C9" t="str">
            <v xml:space="preserve">Goilapalem GLSR </v>
          </cell>
          <cell r="D9">
            <v>111.84</v>
          </cell>
        </row>
        <row r="10">
          <cell r="A10">
            <v>6</v>
          </cell>
          <cell r="B10" t="str">
            <v>D</v>
          </cell>
          <cell r="C10" t="str">
            <v>Devipalli JN</v>
          </cell>
          <cell r="D10">
            <v>105.73</v>
          </cell>
        </row>
        <row r="11">
          <cell r="A11">
            <v>7</v>
          </cell>
          <cell r="B11" t="str">
            <v>DA</v>
          </cell>
          <cell r="C11" t="str">
            <v>Devipalli V jn</v>
          </cell>
          <cell r="D11">
            <v>105.73</v>
          </cell>
        </row>
        <row r="12">
          <cell r="A12">
            <v>8</v>
          </cell>
          <cell r="B12" t="str">
            <v>DAT2</v>
          </cell>
          <cell r="C12" t="str">
            <v>Devipalli OHSRX</v>
          </cell>
          <cell r="D12">
            <v>105.73</v>
          </cell>
        </row>
        <row r="13">
          <cell r="A13">
            <v>9</v>
          </cell>
          <cell r="B13">
            <v>2</v>
          </cell>
          <cell r="C13" t="str">
            <v>Devipalli OHSR</v>
          </cell>
          <cell r="D13">
            <v>105.75</v>
          </cell>
        </row>
        <row r="14">
          <cell r="A14">
            <v>10</v>
          </cell>
          <cell r="B14" t="str">
            <v>DB</v>
          </cell>
          <cell r="C14" t="str">
            <v>Raindrum v jn</v>
          </cell>
          <cell r="D14">
            <v>104.65</v>
          </cell>
        </row>
        <row r="15">
          <cell r="A15">
            <v>11</v>
          </cell>
          <cell r="B15" t="str">
            <v>DBT3</v>
          </cell>
          <cell r="C15" t="str">
            <v>Raindrum OHSRX</v>
          </cell>
          <cell r="D15">
            <v>104.77</v>
          </cell>
        </row>
        <row r="16">
          <cell r="A16">
            <v>12</v>
          </cell>
          <cell r="B16">
            <v>3</v>
          </cell>
          <cell r="C16" t="str">
            <v>Raindrum OHSR</v>
          </cell>
          <cell r="D16">
            <v>106.45</v>
          </cell>
        </row>
        <row r="17">
          <cell r="A17">
            <v>13</v>
          </cell>
          <cell r="B17" t="str">
            <v>DBT4</v>
          </cell>
          <cell r="C17" t="str">
            <v>Kanimeruka OHSRX</v>
          </cell>
          <cell r="D17">
            <v>104.33</v>
          </cell>
        </row>
        <row r="18">
          <cell r="A18">
            <v>14</v>
          </cell>
          <cell r="B18">
            <v>4</v>
          </cell>
          <cell r="C18" t="str">
            <v>Kanimeruka OHSR</v>
          </cell>
          <cell r="D18">
            <v>105.35</v>
          </cell>
        </row>
        <row r="19">
          <cell r="A19">
            <v>15</v>
          </cell>
          <cell r="B19" t="str">
            <v>E</v>
          </cell>
          <cell r="C19" t="str">
            <v>Kondavanipalem jn</v>
          </cell>
          <cell r="D19">
            <v>100.78</v>
          </cell>
        </row>
        <row r="20">
          <cell r="A20">
            <v>16</v>
          </cell>
          <cell r="B20" t="str">
            <v>ET5</v>
          </cell>
          <cell r="C20" t="str">
            <v>Kondavanipalem GLSRX</v>
          </cell>
          <cell r="D20">
            <v>105.78</v>
          </cell>
        </row>
        <row r="21">
          <cell r="A21">
            <v>17</v>
          </cell>
          <cell r="B21">
            <v>5</v>
          </cell>
          <cell r="C21" t="str">
            <v>Kondavanipalem GLSR</v>
          </cell>
          <cell r="D21">
            <v>105.78</v>
          </cell>
        </row>
        <row r="22">
          <cell r="A22">
            <v>18</v>
          </cell>
          <cell r="B22" t="str">
            <v>F</v>
          </cell>
          <cell r="C22" t="str">
            <v>Budalanapalli jn</v>
          </cell>
          <cell r="D22">
            <v>98.79</v>
          </cell>
        </row>
        <row r="23">
          <cell r="A23">
            <v>20</v>
          </cell>
          <cell r="B23" t="str">
            <v>FA</v>
          </cell>
          <cell r="C23" t="str">
            <v>Rudrapalem X</v>
          </cell>
          <cell r="D23">
            <v>97.92</v>
          </cell>
        </row>
        <row r="24">
          <cell r="A24">
            <v>21</v>
          </cell>
          <cell r="B24" t="str">
            <v>FAB</v>
          </cell>
          <cell r="C24" t="str">
            <v>Rudrapalem V jn</v>
          </cell>
          <cell r="D24">
            <v>97.62</v>
          </cell>
        </row>
        <row r="25">
          <cell r="A25">
            <v>22</v>
          </cell>
          <cell r="B25" t="str">
            <v>FABT6</v>
          </cell>
          <cell r="C25" t="str">
            <v>Rudrapalem OHSRX</v>
          </cell>
          <cell r="D25">
            <v>97.62</v>
          </cell>
        </row>
        <row r="26">
          <cell r="A26">
            <v>23</v>
          </cell>
          <cell r="B26">
            <v>6</v>
          </cell>
          <cell r="C26" t="str">
            <v>Rudrapalem OHSR</v>
          </cell>
          <cell r="D26">
            <v>97.92</v>
          </cell>
        </row>
        <row r="27">
          <cell r="A27">
            <v>25</v>
          </cell>
          <cell r="B27" t="str">
            <v>FABT7</v>
          </cell>
          <cell r="C27" t="str">
            <v>Barikipala OHSRX</v>
          </cell>
          <cell r="D27">
            <v>97.62</v>
          </cell>
        </row>
        <row r="28">
          <cell r="A28">
            <v>26</v>
          </cell>
          <cell r="B28">
            <v>7</v>
          </cell>
          <cell r="C28" t="str">
            <v>Barikipala OHSR</v>
          </cell>
          <cell r="D28">
            <v>97.55</v>
          </cell>
        </row>
        <row r="29">
          <cell r="A29">
            <v>27</v>
          </cell>
          <cell r="B29" t="str">
            <v>FAC</v>
          </cell>
          <cell r="C29" t="str">
            <v>Kothuru jn</v>
          </cell>
          <cell r="D29">
            <v>95.05</v>
          </cell>
        </row>
        <row r="30">
          <cell r="A30">
            <v>28</v>
          </cell>
          <cell r="B30" t="str">
            <v>FACT8</v>
          </cell>
          <cell r="C30" t="str">
            <v>Kothuru OHSRX</v>
          </cell>
          <cell r="D30">
            <v>95.05</v>
          </cell>
        </row>
        <row r="31">
          <cell r="A31">
            <v>29</v>
          </cell>
          <cell r="B31">
            <v>8</v>
          </cell>
          <cell r="C31" t="str">
            <v>Kothuru OHSR</v>
          </cell>
          <cell r="D31">
            <v>95.45</v>
          </cell>
        </row>
        <row r="32">
          <cell r="A32">
            <v>30</v>
          </cell>
          <cell r="B32" t="str">
            <v>FACT9</v>
          </cell>
          <cell r="C32" t="str">
            <v xml:space="preserve"> B rajeru OHSRX</v>
          </cell>
          <cell r="D32">
            <v>95.05</v>
          </cell>
        </row>
        <row r="33">
          <cell r="A33">
            <v>31</v>
          </cell>
          <cell r="B33">
            <v>9</v>
          </cell>
          <cell r="C33" t="str">
            <v xml:space="preserve"> B rajeru OHSR</v>
          </cell>
          <cell r="D33">
            <v>92.38</v>
          </cell>
        </row>
        <row r="34">
          <cell r="A34">
            <v>32</v>
          </cell>
          <cell r="B34" t="str">
            <v>G</v>
          </cell>
          <cell r="C34" t="str">
            <v>GP Agraharam JN</v>
          </cell>
          <cell r="D34">
            <v>98.63</v>
          </cell>
        </row>
        <row r="35">
          <cell r="A35">
            <v>33</v>
          </cell>
          <cell r="B35" t="str">
            <v>GT10</v>
          </cell>
          <cell r="C35" t="str">
            <v>GP Agraharam OHSRX</v>
          </cell>
          <cell r="D35">
            <v>98.79</v>
          </cell>
        </row>
        <row r="36">
          <cell r="A36">
            <v>34</v>
          </cell>
          <cell r="B36">
            <v>10</v>
          </cell>
          <cell r="C36" t="str">
            <v>GP Agraharam OHSR</v>
          </cell>
          <cell r="D36">
            <v>98.65</v>
          </cell>
        </row>
        <row r="37">
          <cell r="A37">
            <v>35</v>
          </cell>
          <cell r="B37" t="str">
            <v>GT101</v>
          </cell>
          <cell r="C37" t="str">
            <v>Maruwada mid BPTX</v>
          </cell>
          <cell r="D37">
            <v>90</v>
          </cell>
        </row>
        <row r="38">
          <cell r="A38">
            <v>36</v>
          </cell>
          <cell r="B38">
            <v>101</v>
          </cell>
          <cell r="C38" t="str">
            <v>Maruwada mid BPT</v>
          </cell>
          <cell r="D38">
            <v>90</v>
          </cell>
        </row>
        <row r="39">
          <cell r="A39">
            <v>37</v>
          </cell>
          <cell r="B39" t="str">
            <v>XX</v>
          </cell>
          <cell r="C39" t="str">
            <v>Budalanapalli jn BPT</v>
          </cell>
          <cell r="D39">
            <v>90</v>
          </cell>
        </row>
        <row r="40">
          <cell r="A40">
            <v>37</v>
          </cell>
          <cell r="B40" t="str">
            <v>BPT JN</v>
          </cell>
          <cell r="C40" t="str">
            <v>BPT JN</v>
          </cell>
          <cell r="D40">
            <v>90</v>
          </cell>
        </row>
        <row r="41">
          <cell r="A41">
            <v>35</v>
          </cell>
          <cell r="B41" t="str">
            <v>H</v>
          </cell>
          <cell r="C41" t="str">
            <v>Maruwada jn</v>
          </cell>
          <cell r="D41">
            <v>83.98</v>
          </cell>
        </row>
        <row r="42">
          <cell r="A42">
            <v>36</v>
          </cell>
          <cell r="B42" t="str">
            <v>HT11</v>
          </cell>
          <cell r="C42" t="str">
            <v>Maruwada OHSRX</v>
          </cell>
          <cell r="D42">
            <v>84.25</v>
          </cell>
        </row>
        <row r="43">
          <cell r="A43">
            <v>37</v>
          </cell>
          <cell r="B43">
            <v>11</v>
          </cell>
          <cell r="C43" t="str">
            <v>Maruwada OHSR</v>
          </cell>
          <cell r="D43">
            <v>84.25</v>
          </cell>
        </row>
        <row r="44">
          <cell r="A44">
            <v>38</v>
          </cell>
          <cell r="B44" t="str">
            <v>I</v>
          </cell>
          <cell r="C44" t="str">
            <v>M Kothavalasa</v>
          </cell>
          <cell r="D44">
            <v>81</v>
          </cell>
        </row>
        <row r="45">
          <cell r="A45">
            <v>39</v>
          </cell>
          <cell r="B45" t="str">
            <v>IT12</v>
          </cell>
          <cell r="C45" t="str">
            <v>M Kothavalasa</v>
          </cell>
          <cell r="D45">
            <v>81</v>
          </cell>
        </row>
        <row r="46">
          <cell r="A46">
            <v>40</v>
          </cell>
          <cell r="B46">
            <v>12</v>
          </cell>
          <cell r="C46" t="str">
            <v>M Kothavalasa</v>
          </cell>
          <cell r="D46">
            <v>81</v>
          </cell>
        </row>
        <row r="47">
          <cell r="A47">
            <v>41</v>
          </cell>
          <cell r="B47" t="str">
            <v>J</v>
          </cell>
          <cell r="C47" t="str">
            <v>Yedipalem v jn</v>
          </cell>
          <cell r="D47">
            <v>83.16</v>
          </cell>
        </row>
        <row r="48">
          <cell r="A48">
            <v>42</v>
          </cell>
          <cell r="B48" t="str">
            <v>K</v>
          </cell>
          <cell r="C48" t="str">
            <v>Yedipalem jn</v>
          </cell>
          <cell r="D48">
            <v>83.16</v>
          </cell>
        </row>
        <row r="49">
          <cell r="A49">
            <v>43</v>
          </cell>
          <cell r="B49" t="str">
            <v>KT13</v>
          </cell>
          <cell r="C49" t="str">
            <v>Yedipalem OHSRX</v>
          </cell>
          <cell r="D49">
            <v>83.45</v>
          </cell>
        </row>
        <row r="50">
          <cell r="A50">
            <v>44</v>
          </cell>
          <cell r="B50">
            <v>13</v>
          </cell>
          <cell r="C50" t="str">
            <v>Yedipalem OHSR</v>
          </cell>
          <cell r="D50">
            <v>83.45</v>
          </cell>
        </row>
        <row r="51">
          <cell r="A51">
            <v>45</v>
          </cell>
          <cell r="B51" t="str">
            <v>L</v>
          </cell>
          <cell r="C51" t="str">
            <v>Kothapalem jn</v>
          </cell>
          <cell r="D51">
            <v>83.35</v>
          </cell>
        </row>
        <row r="52">
          <cell r="A52">
            <v>46</v>
          </cell>
          <cell r="B52" t="str">
            <v>LT14</v>
          </cell>
          <cell r="C52" t="str">
            <v>Kothapalem OHSRX</v>
          </cell>
          <cell r="D52">
            <v>96.85</v>
          </cell>
        </row>
        <row r="53">
          <cell r="A53">
            <v>47</v>
          </cell>
          <cell r="B53">
            <v>14</v>
          </cell>
          <cell r="C53" t="str">
            <v>Kothapalem OHSR</v>
          </cell>
          <cell r="D53">
            <v>96.85</v>
          </cell>
        </row>
        <row r="54">
          <cell r="A54">
            <v>48</v>
          </cell>
          <cell r="B54" t="str">
            <v>M</v>
          </cell>
          <cell r="C54" t="str">
            <v>Gumada jn</v>
          </cell>
          <cell r="D54">
            <v>86.57</v>
          </cell>
        </row>
        <row r="55">
          <cell r="A55">
            <v>49</v>
          </cell>
          <cell r="B55" t="str">
            <v>MT15</v>
          </cell>
          <cell r="C55" t="str">
            <v>Gumada OHSRX</v>
          </cell>
          <cell r="D55">
            <v>88.75</v>
          </cell>
        </row>
        <row r="56">
          <cell r="A56">
            <v>50</v>
          </cell>
          <cell r="B56">
            <v>15</v>
          </cell>
          <cell r="C56" t="str">
            <v>Gumada OHSR</v>
          </cell>
          <cell r="D56">
            <v>88.75</v>
          </cell>
        </row>
        <row r="57">
          <cell r="A57">
            <v>51</v>
          </cell>
          <cell r="B57" t="str">
            <v>N</v>
          </cell>
          <cell r="C57" t="str">
            <v>Cheedipalem jn</v>
          </cell>
          <cell r="D57">
            <v>86.57</v>
          </cell>
        </row>
        <row r="58">
          <cell r="A58">
            <v>52</v>
          </cell>
          <cell r="B58" t="str">
            <v>NT16</v>
          </cell>
          <cell r="C58" t="str">
            <v>Cheedipalem JNOHSRX</v>
          </cell>
          <cell r="D58">
            <v>86.57</v>
          </cell>
        </row>
        <row r="59">
          <cell r="B59">
            <v>16</v>
          </cell>
          <cell r="C59" t="str">
            <v>Cheedipalem JNOHSR</v>
          </cell>
          <cell r="D59">
            <v>86.57</v>
          </cell>
        </row>
        <row r="60">
          <cell r="A60">
            <v>53</v>
          </cell>
          <cell r="B60" t="str">
            <v>NT17</v>
          </cell>
          <cell r="C60" t="str">
            <v>Gadapapeta OHSRX</v>
          </cell>
          <cell r="D60">
            <v>95.14</v>
          </cell>
        </row>
        <row r="61">
          <cell r="A61">
            <v>54</v>
          </cell>
          <cell r="B61">
            <v>17</v>
          </cell>
          <cell r="C61" t="str">
            <v>Gadapapeta OHSR</v>
          </cell>
          <cell r="D61">
            <v>95.14</v>
          </cell>
        </row>
        <row r="62">
          <cell r="A62">
            <v>55</v>
          </cell>
          <cell r="B62" t="str">
            <v>JA</v>
          </cell>
          <cell r="C62" t="str">
            <v>Kovvadapeta jn</v>
          </cell>
          <cell r="D62">
            <v>89.15</v>
          </cell>
        </row>
        <row r="63">
          <cell r="A63">
            <v>56</v>
          </cell>
          <cell r="B63" t="str">
            <v>JA18</v>
          </cell>
          <cell r="C63" t="str">
            <v>Kovvadapeta OHSRX</v>
          </cell>
          <cell r="D63">
            <v>86.77</v>
          </cell>
        </row>
        <row r="64">
          <cell r="A64">
            <v>57</v>
          </cell>
          <cell r="B64">
            <v>18</v>
          </cell>
          <cell r="C64" t="str">
            <v>Kovvadapeta OHSR</v>
          </cell>
          <cell r="D64">
            <v>86.77</v>
          </cell>
        </row>
        <row r="65">
          <cell r="A65">
            <v>58</v>
          </cell>
          <cell r="B65" t="str">
            <v>JB</v>
          </cell>
          <cell r="C65" t="str">
            <v>Veduruwada jn</v>
          </cell>
          <cell r="D65">
            <v>90.85</v>
          </cell>
        </row>
        <row r="66">
          <cell r="A66">
            <v>59</v>
          </cell>
          <cell r="B66" t="str">
            <v>JBT19</v>
          </cell>
          <cell r="C66" t="str">
            <v>Veduruwada OHSRX</v>
          </cell>
          <cell r="D66">
            <v>91.06</v>
          </cell>
        </row>
        <row r="67">
          <cell r="A67">
            <v>60</v>
          </cell>
          <cell r="B67">
            <v>19</v>
          </cell>
          <cell r="C67" t="str">
            <v>Veduruwada OHSR</v>
          </cell>
          <cell r="D67">
            <v>91.06</v>
          </cell>
        </row>
        <row r="68">
          <cell r="A68">
            <v>61</v>
          </cell>
          <cell r="B68" t="str">
            <v>JC</v>
          </cell>
          <cell r="C68" t="str">
            <v>Paidipeta jn</v>
          </cell>
          <cell r="D68">
            <v>97.3</v>
          </cell>
        </row>
        <row r="69">
          <cell r="A69">
            <v>62</v>
          </cell>
          <cell r="B69" t="str">
            <v>JCT20</v>
          </cell>
          <cell r="C69" t="str">
            <v>Paidipeta OHSRX</v>
          </cell>
          <cell r="D69">
            <v>97.63</v>
          </cell>
        </row>
        <row r="70">
          <cell r="A70">
            <v>63</v>
          </cell>
          <cell r="B70">
            <v>20</v>
          </cell>
          <cell r="C70" t="str">
            <v>Paidipeta OHSR</v>
          </cell>
          <cell r="D70">
            <v>97.63</v>
          </cell>
        </row>
        <row r="71">
          <cell r="A71">
            <v>64</v>
          </cell>
          <cell r="B71" t="str">
            <v>JD</v>
          </cell>
          <cell r="C71" t="str">
            <v>NK palem jn</v>
          </cell>
          <cell r="D71">
            <v>115.65</v>
          </cell>
        </row>
        <row r="72">
          <cell r="A72">
            <v>65</v>
          </cell>
          <cell r="B72" t="str">
            <v>JDT21</v>
          </cell>
          <cell r="C72" t="str">
            <v>NK palem OHSRX</v>
          </cell>
          <cell r="D72">
            <v>115.65</v>
          </cell>
        </row>
        <row r="73">
          <cell r="A73">
            <v>66</v>
          </cell>
          <cell r="B73">
            <v>21</v>
          </cell>
          <cell r="C73" t="str">
            <v>NK palem OHSR</v>
          </cell>
          <cell r="D73">
            <v>115.65</v>
          </cell>
        </row>
        <row r="74">
          <cell r="A74">
            <v>67</v>
          </cell>
          <cell r="B74" t="str">
            <v>JDT22</v>
          </cell>
          <cell r="C74" t="str">
            <v>KP padu OHSRX</v>
          </cell>
          <cell r="D74">
            <v>108.64</v>
          </cell>
        </row>
        <row r="75">
          <cell r="A75">
            <v>68</v>
          </cell>
          <cell r="B75">
            <v>22</v>
          </cell>
          <cell r="C75" t="str">
            <v>KP padu OHSR</v>
          </cell>
          <cell r="D75">
            <v>108.64</v>
          </cell>
        </row>
        <row r="76">
          <cell r="A76">
            <v>62</v>
          </cell>
          <cell r="B76" t="str">
            <v>JCT201</v>
          </cell>
          <cell r="C76" t="str">
            <v>Paidipeta sumpX</v>
          </cell>
          <cell r="D76">
            <v>97.63</v>
          </cell>
        </row>
        <row r="77">
          <cell r="A77">
            <v>63</v>
          </cell>
          <cell r="B77">
            <v>201</v>
          </cell>
          <cell r="C77" t="str">
            <v>Paidipeta sump</v>
          </cell>
          <cell r="D77">
            <v>97.63</v>
          </cell>
        </row>
      </sheetData>
      <sheetData sheetId="4" refreshError="1">
        <row r="5">
          <cell r="B5">
            <v>1</v>
          </cell>
        </row>
        <row r="6">
          <cell r="B6">
            <v>2</v>
          </cell>
        </row>
        <row r="7">
          <cell r="B7">
            <v>3</v>
          </cell>
        </row>
        <row r="8">
          <cell r="B8">
            <v>4</v>
          </cell>
        </row>
        <row r="9">
          <cell r="B9">
            <v>5</v>
          </cell>
        </row>
        <row r="10">
          <cell r="B10">
            <v>6</v>
          </cell>
        </row>
        <row r="11">
          <cell r="B11">
            <v>7</v>
          </cell>
        </row>
        <row r="12">
          <cell r="B12">
            <v>8</v>
          </cell>
        </row>
        <row r="13">
          <cell r="B13">
            <v>9</v>
          </cell>
        </row>
        <row r="14">
          <cell r="B14">
            <v>10</v>
          </cell>
        </row>
        <row r="15">
          <cell r="B15">
            <v>101</v>
          </cell>
        </row>
        <row r="16">
          <cell r="B16">
            <v>11</v>
          </cell>
        </row>
        <row r="17">
          <cell r="B17">
            <v>12</v>
          </cell>
        </row>
        <row r="18">
          <cell r="B18">
            <v>13</v>
          </cell>
        </row>
        <row r="19">
          <cell r="B19">
            <v>14</v>
          </cell>
        </row>
        <row r="20">
          <cell r="B20">
            <v>15</v>
          </cell>
        </row>
        <row r="21">
          <cell r="B21">
            <v>16</v>
          </cell>
        </row>
        <row r="22">
          <cell r="B22">
            <v>17</v>
          </cell>
        </row>
        <row r="23">
          <cell r="B23">
            <v>18</v>
          </cell>
        </row>
        <row r="24">
          <cell r="B24">
            <v>19</v>
          </cell>
        </row>
        <row r="25">
          <cell r="B25">
            <v>201</v>
          </cell>
        </row>
        <row r="26">
          <cell r="B26">
            <v>20</v>
          </cell>
        </row>
        <row r="27">
          <cell r="B27">
            <v>21</v>
          </cell>
        </row>
        <row r="28">
          <cell r="B28">
            <v>22</v>
          </cell>
        </row>
      </sheetData>
      <sheetData sheetId="5"/>
      <sheetData sheetId="6"/>
      <sheetData sheetId="7"/>
      <sheetData sheetId="8"/>
      <sheetData sheetId="9" refreshError="1"/>
      <sheetData sheetId="10"/>
      <sheetData sheetId="11" refreshError="1"/>
      <sheetData sheetId="12"/>
      <sheetData sheetId="13" refreshError="1"/>
      <sheetData sheetId="14" refreshError="1"/>
      <sheetData sheetId="15" refreshError="1"/>
      <sheetData sheetId="16"/>
      <sheetData sheetId="17"/>
      <sheetData sheetId="18"/>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ECIFICATION"/>
      <sheetName val="SHADIKHANA_ESTT"/>
      <sheetName val="DATA_PRG"/>
      <sheetName val="DATA_COPY"/>
      <sheetName val="DATA_PRG _NO_SEIG"/>
      <sheetName val="SA"/>
      <sheetName val="SHEDULE-A"/>
      <sheetName val="segments-details"/>
      <sheetName val="int-Dia-hdpe"/>
      <sheetName val="habs-list"/>
      <sheetName val="int-Dia-pvc"/>
      <sheetName val="C.C. Road"/>
      <sheetName val="SHE-A(CC Road)"/>
      <sheetName val="Cladding"/>
      <sheetName val="SHE-A(Cladding)"/>
      <sheetName val="Dism-Dormi"/>
      <sheetName val="SHE-A(Dis-Dor)"/>
      <sheetName val="Dis-Office, Library"/>
      <sheetName val="SHE-A(Dis-Lib)"/>
      <sheetName val="Drilling-RJC"/>
      <sheetName val="SHE-A(Dril-Kmm)"/>
      <sheetName val="Drilling-NKP"/>
      <sheetName val="SHE-A(Dril-NKP)"/>
      <sheetName val="LEAD"/>
      <sheetName val="C-data"/>
      <sheetName val="E- DATA "/>
      <sheetName val="WS-DATA"/>
      <sheetName val="Civil"/>
      <sheetName val="Ele"/>
      <sheetName val="GEN-ABS"/>
      <sheetName val="SHE-A"/>
      <sheetName val="Conv"/>
      <sheetName val="Basic Data"/>
      <sheetName val="Joinary"/>
      <sheetName val="MRATES"/>
      <sheetName val="C page"/>
      <sheetName val="El Data1"/>
      <sheetName val="C. Wall"/>
      <sheetName val="G-ABS"/>
      <sheetName val="BOQ"/>
      <sheetName val="load1"/>
      <sheetName val="details1"/>
      <sheetName val="data1"/>
      <sheetName val="load"/>
      <sheetName val="details"/>
      <sheetName val="BidRequirement"/>
      <sheetName val="Note"/>
      <sheetName val="obd data"/>
      <sheetName val="Bridge Data 2005-06"/>
      <sheetName val="nodes"/>
      <sheetName val="int-Dia"/>
      <sheetName val="Cover"/>
      <sheetName val="r"/>
      <sheetName val="Specification report"/>
      <sheetName val="DATA-BASE"/>
      <sheetName val="DATA-ABSTRACT"/>
      <sheetName val="GROUND FLOOR"/>
      <sheetName val="Lead statement"/>
      <sheetName val="GF SB Ok "/>
      <sheetName val="Sheet1"/>
      <sheetName val="BWSCPlt"/>
      <sheetName val="CI"/>
      <sheetName val="DI"/>
      <sheetName val="G.R.P"/>
      <sheetName val="HDPE"/>
      <sheetName val="PSC REVISED"/>
      <sheetName val="pvc"/>
      <sheetName val="pvc_basic"/>
      <sheetName val="Work_sheet"/>
      <sheetName val="Road data"/>
      <sheetName val="conveyance"/>
      <sheetName val="Input"/>
      <sheetName val="Civil SSR"/>
      <sheetName val="WS SSR"/>
      <sheetName val="Joinery"/>
      <sheetName val="WS Data"/>
      <sheetName val="GA"/>
      <sheetName val="CVL-ABCD"/>
      <sheetName val="WS-ABCD"/>
      <sheetName val="SUM"/>
      <sheetName val="ABS-CVL-MC"/>
      <sheetName val="MC -WS-Abs"/>
      <sheetName val="MC-Stilt"/>
      <sheetName val="MC-GF"/>
      <sheetName val="MC-FF"/>
      <sheetName val="MC-SF"/>
      <sheetName val="MC-TF"/>
      <sheetName val="MC-Terrace"/>
      <sheetName val="MC-WS-Det "/>
      <sheetName val="SUM-BH"/>
      <sheetName val="ABS-CVL-BH"/>
      <sheetName val="ABS-WS-BH"/>
      <sheetName val="Boys Hos-Stilt"/>
      <sheetName val="Boys Hos-GF"/>
      <sheetName val="Boys-Typ (1 -4)"/>
      <sheetName val="Boys-fifth floor"/>
      <sheetName val="Boys Terrace "/>
      <sheetName val="BH-WS"/>
      <sheetName val="SUM-GH"/>
      <sheetName val="ABS-CVL-GH "/>
      <sheetName val="ABS-WS-GH"/>
      <sheetName val="GH-Stilt "/>
      <sheetName val="GH-GF"/>
      <sheetName val="GH-1st &amp; 2nd"/>
      <sheetName val="GH-3rd"/>
      <sheetName val="GHl-4th "/>
      <sheetName val="GH-5th"/>
      <sheetName val="GH-Terrace"/>
      <sheetName val="GH-WS"/>
      <sheetName val="SUM-TS"/>
      <sheetName val="ABS-CVL-TS"/>
      <sheetName val="Abs-WS-TS"/>
      <sheetName val="TS-Stilt"/>
      <sheetName val="TS-Typical"/>
      <sheetName val="TS-8th"/>
      <sheetName val="TS-Terrace  "/>
      <sheetName val="TS-WS "/>
      <sheetName val="SUM-NTS"/>
      <sheetName val="ABS-CVL-NTS"/>
      <sheetName val="ABS-WS-NTS"/>
      <sheetName val="NTS-Stilt"/>
      <sheetName val="NTS-TYP"/>
      <sheetName val="NTS-Terrace"/>
      <sheetName val="NTS-WS"/>
      <sheetName val="SUM-NQ"/>
      <sheetName val="ABS-CVL-NQ"/>
      <sheetName val="ABS-WS-NQ"/>
      <sheetName val="NQ-Stilt"/>
      <sheetName val="NQ-GF"/>
      <sheetName val="NQ-Typical "/>
      <sheetName val="NQ-Terrace "/>
      <sheetName val="NQ-WS"/>
      <sheetName val="CIVL-ABS(Canteen) "/>
      <sheetName val="Canteen-ABS-WS "/>
      <sheetName val="Canteen GF"/>
      <sheetName val="Canteen-WS-Det  "/>
      <sheetName val="ABS-CVL-Kitchen &amp; Dining"/>
      <sheetName val="KIT-ABS-WS"/>
      <sheetName val="Kitchen"/>
      <sheetName val="Kitchen-WS-Det"/>
      <sheetName val="ABS-Security"/>
      <sheetName val="SEC-ABS-WS"/>
      <sheetName val="Security"/>
      <sheetName val="SEC-WS-Det"/>
      <sheetName val="ABS-(site)"/>
      <sheetName val="Retaining wall"/>
      <sheetName val="M.C ROAD"/>
      <sheetName val="M.C SITE "/>
      <sheetName val="Abs-sump 5.0 lit &amp; Pump)"/>
      <sheetName val="Sump(5.0 Lack Litr &amp; Pump"/>
      <sheetName val="data"/>
      <sheetName val="t_prsr"/>
      <sheetName val="id"/>
      <sheetName val=" "/>
      <sheetName val="EST 17-18 Final (2)"/>
      <sheetName val="BOQ Est-WS "/>
      <sheetName val="BOQ Est-Civil"/>
      <sheetName val="Est-Civil"/>
      <sheetName val="Est-WS"/>
      <sheetName val="EST 17-18 Final"/>
      <sheetName val="Qualification"/>
      <sheetName val="RMR"/>
      <sheetName val="Road Detail Est."/>
      <sheetName val="Main sheet"/>
      <sheetName val="data existing_do not delete"/>
      <sheetName val="0000000000000"/>
      <sheetName val="Civil Works"/>
      <sheetName val="m"/>
      <sheetName val="Abs Estimate CIVIL (2)"/>
      <sheetName val="gen"/>
      <sheetName val="Labour"/>
      <sheetName val="Civil (2)"/>
      <sheetName val="DataInput"/>
      <sheetName val="DataInput-1"/>
      <sheetName val="Leads"/>
      <sheetName val="DI Rate Analysis"/>
      <sheetName val="Economic RisingMain  Ph-I"/>
      <sheetName val="Data rough"/>
      <sheetName val="Common "/>
      <sheetName val="coverpage"/>
      <sheetName val="PH data"/>
      <sheetName val="v"/>
      <sheetName val="Nspt-smp-final-ORIGINAL"/>
      <sheetName val="PS1"/>
      <sheetName val="Sheet9"/>
      <sheetName val="Sheet1 (2)"/>
      <sheetName val="Data.F8.BTR"/>
      <sheetName val="labour coeff"/>
      <sheetName val="p&amp;m"/>
      <sheetName val="TBAL9697 -group wise  sdpl"/>
      <sheetName val="Staff Acco."/>
      <sheetName val="dBase"/>
      <sheetName val="GF Columns"/>
      <sheetName val="Material"/>
      <sheetName val="labour rates"/>
      <sheetName val="Lookup"/>
      <sheetName val="Estimate "/>
      <sheetName val="Plant &amp;  Machinery"/>
      <sheetName val="abs road"/>
      <sheetName val="R_Det"/>
      <sheetName val="mlead"/>
      <sheetName val="HDPE-pipe-rates"/>
      <sheetName val="pvc-pipe-rates"/>
      <sheetName val="mas_hab"/>
      <sheetName val="Sheet2"/>
      <sheetName val="electrical data 4"/>
      <sheetName val="Building Data gst (2)"/>
      <sheetName val="Houseing"/>
      <sheetName val="Housing Embaded Taxes"/>
      <sheetName val="Infra (2)"/>
      <sheetName val="Infra"/>
      <sheetName val="Infra Embaded Taxes"/>
      <sheetName val="Sump &amp; ST (2)"/>
      <sheetName val="B Datas"/>
      <sheetName val="Building Data gst"/>
      <sheetName val="Sewer"/>
      <sheetName val="Sewer Lines"/>
      <sheetName val="data-HDPE &amp; PVC pipes (2)"/>
      <sheetName val="Electrical (2)"/>
      <sheetName val="Tax statement"/>
      <sheetName val="Valves"/>
      <sheetName val="data-Chamber-1"/>
      <sheetName val="data-RWHS"/>
      <sheetName val="MH-est (2)"/>
      <sheetName val="A"/>
      <sheetName val="Water Supply"/>
      <sheetName val="AA"/>
      <sheetName val="Electrical"/>
      <sheetName val="Sanitary"/>
      <sheetName val="Building Data"/>
      <sheetName val="Sump &amp; ST"/>
      <sheetName val="data-HDPE &amp; PVC pipes"/>
      <sheetName val="RC-Bore wells-1"/>
      <sheetName val="RC-Bore wells-3"/>
      <sheetName val="RC-Bore wells-2"/>
      <sheetName val="drains Data"/>
      <sheetName val="CC Roads Data"/>
      <sheetName val="drains-data-GHMC-16-17"/>
      <sheetName val="Ele. DATA"/>
      <sheetName val="Lead- 16-17"/>
      <sheetName val="PH data-16-17"/>
      <sheetName val="data-Lowering"/>
      <sheetName val="data-MH"/>
      <sheetName val="MH-est"/>
      <sheetName val="CI Spe."/>
      <sheetName val="Taxes"/>
      <sheetName val="BOQ+ final"/>
      <sheetName val="ws-09-ahmedguda"/>
      <sheetName val="D.pochampally"/>
      <sheetName val="fire fighting"/>
      <sheetName val="Sheet3"/>
      <sheetName val="ABSTRACT"/>
      <sheetName val="upto"/>
      <sheetName val="final abstract"/>
      <sheetName val="SubAnlysis"/>
      <sheetName val="DATA_PRG__NO_SEIG"/>
      <sheetName val="C_C__Road"/>
      <sheetName val="SHE-A(CC_Road)"/>
      <sheetName val="Dis-Office,_Library"/>
      <sheetName val="E-_DATA_"/>
      <sheetName val="Basic_Data"/>
      <sheetName val="C_page"/>
      <sheetName val="El_Data1"/>
      <sheetName val="C__Wall"/>
      <sheetName val="obd_data"/>
      <sheetName val="Bridge_Data_2005-06"/>
      <sheetName val="Specification_report"/>
      <sheetName val="GROUND_FLOOR"/>
      <sheetName val="Lead_statement"/>
      <sheetName val="GF_SB_Ok_"/>
      <sheetName val="G_R_P"/>
      <sheetName val="PSC_REVISED"/>
      <sheetName val="data_existing_do_not_delete"/>
      <sheetName val="Road_data"/>
      <sheetName val="Civil_SSR"/>
      <sheetName val="WS_SSR"/>
      <sheetName val="WS_Data"/>
      <sheetName val="MC_-WS-Abs"/>
      <sheetName val="MC-WS-Det_"/>
      <sheetName val="Boys_Hos-Stilt"/>
      <sheetName val="Boys_Hos-GF"/>
      <sheetName val="Boys-Typ_(1_-4)"/>
      <sheetName val="Boys-fifth_floor"/>
      <sheetName val="Boys_Terrace_"/>
      <sheetName val="ABS-CVL-GH_"/>
      <sheetName val="GH-Stilt_"/>
      <sheetName val="GH-1st_&amp;_2nd"/>
      <sheetName val="GHl-4th_"/>
      <sheetName val="TS-Terrace__"/>
      <sheetName val="TS-WS_"/>
      <sheetName val="NQ-Typical_"/>
      <sheetName val="NQ-Terrace_"/>
      <sheetName val="CIVL-ABS(Canteen)_"/>
      <sheetName val="Canteen-ABS-WS_"/>
      <sheetName val="Canteen_GF"/>
      <sheetName val="Canteen-WS-Det__"/>
      <sheetName val="ABS-CVL-Kitchen_&amp;_Dining"/>
      <sheetName val="Retaining_wall"/>
      <sheetName val="M_C_ROAD"/>
      <sheetName val="M_C_SITE_"/>
      <sheetName val="Abs-sump_5_0_lit_&amp;_Pump)"/>
      <sheetName val="Sump(5_0_Lack_Litr_&amp;_Pump"/>
      <sheetName val="_"/>
      <sheetName val="EST_17-18_Final_(2)"/>
      <sheetName val="BOQ_Est-WS_"/>
      <sheetName val="BOQ_Est-Civil"/>
      <sheetName val="EST_17-18_Final"/>
      <sheetName val="Road_Detail_Est_"/>
      <sheetName val="Main_sheet"/>
      <sheetName val="Abs_Estimate_CIVIL_(2)"/>
      <sheetName val="Civil_Works"/>
      <sheetName val="Civil_(2)"/>
      <sheetName val="PH_data"/>
      <sheetName val="DI_Rate_Analysis"/>
      <sheetName val="Economic_RisingMain__Ph-I"/>
      <sheetName val="Data_rough"/>
      <sheetName val="Common_"/>
      <sheetName val="ELE-data"/>
      <sheetName val="D&amp;W DATA 1"/>
      <sheetName val="ABS WITH PS CHAGES"/>
      <sheetName val="GRILL DATA"/>
      <sheetName val="Grill data 2"/>
      <sheetName val="Girls New Toilet Block"/>
      <sheetName val="DRINKING WATER"/>
      <sheetName val="Major Repairs"/>
      <sheetName val="Boys toilets rep"/>
      <sheetName val="boys toilets rep "/>
      <sheetName val="SUMP"/>
      <sheetName val="PATHWAY"/>
      <sheetName val="Head room"/>
      <sheetName val="Electrification"/>
      <sheetName val="students furniture"/>
      <sheetName val="staff furniture"/>
      <sheetName val="Library furniture"/>
      <sheetName val="computer lab furniture"/>
      <sheetName val="Dining Dismantling"/>
      <sheetName val="Dining hall furniture "/>
      <sheetName val="Green Chalk boards"/>
      <sheetName val="Paintings"/>
      <sheetName val="C wall ARH"/>
      <sheetName val="C wall raising"/>
      <sheetName val="Fencing"/>
      <sheetName val="MD"/>
      <sheetName val="kitchen conversion"/>
      <sheetName val="ACR's 4 nos- SF"/>
      <sheetName val="RCC TANK DATA"/>
      <sheetName val="CC road data"/>
      <sheetName val="W&amp;S"/>
      <sheetName val="ABS-CVL-SEC"/>
      <sheetName val="ABS-WS-SEC"/>
      <sheetName val="ABS-ELE-SEC"/>
      <sheetName val="Security-GF "/>
      <sheetName val="Ws-Det-Security"/>
      <sheetName val="girls 2 units"/>
      <sheetName val="boys 2 units"/>
      <sheetName val="new girls toilet"/>
      <sheetName val="G.TOILET W.S"/>
      <sheetName val="G.toil elec"/>
      <sheetName val="new boys toilet"/>
      <sheetName val="B.Toilet w.s"/>
      <sheetName val="B.toilet elec"/>
      <sheetName val="toilet repairs"/>
      <sheetName val="kitchen shed"/>
      <sheetName val="Dining hall"/>
      <sheetName val="Dining electrical"/>
      <sheetName val="Dining hall (2)"/>
      <sheetName val="DP"/>
      <sheetName val="hdpe-rates"/>
      <sheetName val="hdpe weights"/>
      <sheetName val="ssr-rates"/>
      <sheetName val="pvc-rates"/>
      <sheetName val="PVC weights"/>
      <sheetName val="detls"/>
      <sheetName val="m1"/>
      <sheetName val="Detailed"/>
      <sheetName val="ewst"/>
      <sheetName val="AV-HDPE"/>
      <sheetName val="Di_gate-HDPE"/>
      <sheetName val="water-hammar-strenght"/>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RATES"/>
      <sheetName val="Data o"/>
      <sheetName val="PVC_dia"/>
      <sheetName val="Data_Bit_I"/>
      <sheetName val="maya"/>
      <sheetName val="Data well"/>
      <sheetName val="CPHEEO"/>
      <sheetName val="wh_data_R"/>
      <sheetName val="HPC Bill (1) 1st"/>
      <sheetName val="20kL-design-final"/>
      <sheetName val="HS final-2"/>
      <sheetName val="Summary"/>
      <sheetName val="Iocount"/>
      <sheetName val="Mp-team 1"/>
    </sheetNames>
    <sheetDataSet>
      <sheetData sheetId="0" refreshError="1"/>
      <sheetData sheetId="1" refreshError="1"/>
      <sheetData sheetId="2" refreshError="1">
        <row r="4">
          <cell r="B4" t="str">
            <v>KOLLAPUR</v>
          </cell>
        </row>
        <row r="5">
          <cell r="H5">
            <v>7.5</v>
          </cell>
        </row>
        <row r="86">
          <cell r="H86">
            <v>769.6</v>
          </cell>
        </row>
        <row r="109">
          <cell r="H109">
            <v>780.7</v>
          </cell>
        </row>
        <row r="159">
          <cell r="H159">
            <v>2155.15</v>
          </cell>
        </row>
        <row r="166">
          <cell r="H166">
            <v>2355.15</v>
          </cell>
        </row>
        <row r="173">
          <cell r="H173">
            <v>2255.15</v>
          </cell>
        </row>
        <row r="180">
          <cell r="H180">
            <v>90</v>
          </cell>
        </row>
        <row r="211">
          <cell r="H211">
            <v>1085.3500000000001</v>
          </cell>
        </row>
        <row r="296">
          <cell r="H296">
            <v>486.45000000000005</v>
          </cell>
        </row>
        <row r="317">
          <cell r="H317">
            <v>1362.5</v>
          </cell>
        </row>
        <row r="328">
          <cell r="H328">
            <v>132.15</v>
          </cell>
        </row>
        <row r="345">
          <cell r="H345">
            <v>376.8</v>
          </cell>
        </row>
        <row r="351">
          <cell r="H351">
            <v>70</v>
          </cell>
        </row>
        <row r="366">
          <cell r="F366">
            <v>3455</v>
          </cell>
        </row>
        <row r="371">
          <cell r="F371">
            <v>2170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sheetData sheetId="307"/>
      <sheetData sheetId="308"/>
      <sheetData sheetId="309"/>
      <sheetData sheetId="310"/>
      <sheetData sheetId="311"/>
      <sheetData sheetId="312"/>
      <sheetData sheetId="313"/>
      <sheetData sheetId="314"/>
      <sheetData sheetId="315"/>
      <sheetData sheetId="316"/>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DATA_PRG"/>
      <sheetName val="segments-details"/>
      <sheetName val="int-Dia-hdpe"/>
      <sheetName val="habs-list"/>
      <sheetName val="int-Dia-pvc"/>
      <sheetName val="Material"/>
      <sheetName val="Suppl-data"/>
      <sheetName val="Relig-place"/>
      <sheetName val="Work_sheet"/>
      <sheetName val="SPECS"/>
      <sheetName val="MRATES"/>
      <sheetName val="Rates 2008-09"/>
      <sheetName val="Lead"/>
      <sheetName val="data existing_do not delete"/>
      <sheetName val="leads"/>
      <sheetName val="gen"/>
      <sheetName val="Lead statement"/>
      <sheetName val="r"/>
      <sheetName val="CC Road"/>
      <sheetName val="wordsdata"/>
      <sheetName val="Plant &amp;  Machinery"/>
      <sheetName val="C-data"/>
      <sheetName val="nodes"/>
      <sheetName val="int-Dia"/>
      <sheetName val="joinery data"/>
      <sheetName val="Road Detail Est."/>
      <sheetName val="M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GEN. ABS."/>
      <sheetName val="MRoad data"/>
      <sheetName val="MRATES"/>
      <sheetName val="MBTLead"/>
      <sheetName val="MRMR"/>
      <sheetName val="MRoadMap"/>
      <sheetName val="Lead Chart"/>
      <sheetName val="Quarry Chart"/>
      <sheetName val="Road Est."/>
      <sheetName val="Median"/>
      <sheetName val="Slab Culvert 51.10"/>
      <sheetName val="Slab Wid.52.4"/>
      <sheetName val="Wid.Pipe cul 52.10"/>
      <sheetName val="P.C.Drawing"/>
      <sheetName val="C.S.OF DIVIDER"/>
      <sheetName val="DATA_PRG"/>
      <sheetName val="segments-details"/>
      <sheetName val="int-Dia-hdpe"/>
      <sheetName val="habs-list"/>
      <sheetName val="int-Dia-pvc"/>
      <sheetName val="Lead statement"/>
      <sheetName val="maya"/>
      <sheetName val="Common "/>
      <sheetName val="Data"/>
      <sheetName val="lead"/>
      <sheetName val="abst"/>
      <sheetName val="design"/>
      <sheetName val="Lead statement ss5"/>
      <sheetName val="inWords"/>
    </sheetNames>
    <sheetDataSet>
      <sheetData sheetId="0" refreshError="1"/>
      <sheetData sheetId="1" refreshError="1"/>
      <sheetData sheetId="2" refreshError="1"/>
      <sheetData sheetId="3" refreshError="1"/>
      <sheetData sheetId="4"/>
      <sheetData sheetId="5" refreshError="1">
        <row r="36">
          <cell r="F36">
            <v>160</v>
          </cell>
        </row>
        <row r="52">
          <cell r="H52">
            <v>6</v>
          </cell>
        </row>
        <row r="54">
          <cell r="H54">
            <v>10</v>
          </cell>
        </row>
      </sheetData>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
      <sheetName val="Conveyance"/>
      <sheetName val="Labour"/>
      <sheetName val="Common "/>
      <sheetName val="building"/>
      <sheetName val="RMR"/>
      <sheetName val="Data"/>
      <sheetName val="DAE"/>
      <sheetName val="GA "/>
      <sheetName val="MRATES"/>
      <sheetName val="mlead"/>
      <sheetName val="abs road"/>
      <sheetName val="coverpage"/>
      <sheetName val="Road data"/>
      <sheetName val="R_Det"/>
      <sheetName val="Lead"/>
      <sheetName val="v"/>
      <sheetName val="LEADS"/>
      <sheetName val="Plant &amp;  Machinery"/>
      <sheetName val="Material"/>
      <sheetName val="DATA-BASE"/>
      <sheetName val="DATA-ABSTRACT"/>
      <sheetName val="Bridge Data 2005-06"/>
      <sheetName val="Bitumen trunk"/>
      <sheetName val="Feeder"/>
      <sheetName val="R99 etc"/>
      <sheetName val="Trunk unpaved"/>
      <sheetName val="SSR 2014-15 Rates"/>
      <sheetName val="Lead statement"/>
      <sheetName val="C-data"/>
      <sheetName val="Lead statement ss5"/>
      <sheetName val="Data-ELSR"/>
      <sheetName val="Mortars"/>
      <sheetName val=" Data -Valves"/>
      <sheetName val="dBase"/>
      <sheetName val="Staff Acco."/>
      <sheetName val="DATA_PRG"/>
      <sheetName val="Work_sheet"/>
      <sheetName val="inWords"/>
      <sheetName val="CPI"/>
      <sheetName val="WPI C"/>
      <sheetName val="WPI all"/>
      <sheetName val="WPI HM"/>
      <sheetName val="WPI S"/>
      <sheetName val="maya"/>
      <sheetName val="Relig-place"/>
      <sheetName val="factors"/>
      <sheetName val="Main sheet"/>
      <sheetName val="Datas"/>
      <sheetName val="Data.F8.BTR"/>
      <sheetName val="General"/>
      <sheetName val="PUMP_DATA"/>
      <sheetName val="HDPE-pipe-rates"/>
      <sheetName val="pvc-pipe-rates"/>
      <sheetName val="sg-clay(d)"/>
      <sheetName val="ABS.C.D."/>
      <sheetName val="Intro."/>
      <sheetName val="labour coeff"/>
      <sheetName val="gen"/>
      <sheetName val="Sheet3"/>
      <sheetName val="Sheet1"/>
      <sheetName val="Sheet9"/>
      <sheetName val="pvc_basic"/>
      <sheetName val="HDPE"/>
      <sheetName val="DI"/>
      <sheetName val="pvc"/>
      <sheetName val="segments-details"/>
      <sheetName val="int-Dia-hdpe"/>
      <sheetName val="habs-list"/>
      <sheetName val="int-Dia-pvc"/>
      <sheetName val="wh_data"/>
      <sheetName val="wh_data_R"/>
      <sheetName val="CPHEEO"/>
      <sheetName val="input"/>
      <sheetName val="p&amp;m"/>
      <sheetName val="rates"/>
      <sheetName val="WPI CM"/>
      <sheetName val="Elc.Stnd.Data-18-19-final  (2)"/>
      <sheetName val="DISCOUNT"/>
      <sheetName val="m"/>
      <sheetName val="SUMP1420KL@HW"/>
      <sheetName val="Sheet2"/>
      <sheetName val="General_"/>
      <sheetName val="Common_"/>
      <sheetName val="GA_"/>
      <sheetName val="abs_road"/>
      <sheetName val="Road_data"/>
      <sheetName val="Plant_&amp;__Machinery"/>
      <sheetName val="Bridge_Data_2005-06"/>
      <sheetName val="Bitumen_trunk"/>
      <sheetName val="R99_etc"/>
      <sheetName val="Trunk_unpaved"/>
      <sheetName val="SSR_2014-15_Rates"/>
      <sheetName val="Lead_statement"/>
      <sheetName val="Lead_statement_ss5"/>
      <sheetName val="_Data_-Valves"/>
      <sheetName val="Staff_Acco_"/>
      <sheetName val="WPI_C"/>
      <sheetName val="WPI_all"/>
      <sheetName val="WPI_HM"/>
      <sheetName val="WPI_S"/>
      <sheetName val="Data_F8_BTR"/>
      <sheetName val="Intro_"/>
      <sheetName val="Main_sheet"/>
      <sheetName val="Convey"/>
      <sheetName val="m1"/>
      <sheetName val="0000000000000"/>
      <sheetName val="r"/>
      <sheetName val="Cover"/>
      <sheetName val="Sheet1 (2)"/>
      <sheetName val="abst"/>
      <sheetName val="design"/>
      <sheetName val="BWSCPlt"/>
      <sheetName val="CI"/>
      <sheetName val="G.R.P"/>
      <sheetName val="PSC REVISED"/>
      <sheetName val="1V800"/>
      <sheetName val="data-WS &amp; Sanitary-17-18."/>
      <sheetName val="PH data"/>
      <sheetName val="MRMECADAMoad data"/>
      <sheetName val="Masonry"/>
      <sheetName val="l"/>
      <sheetName val="BTR"/>
      <sheetName val="GROUND FLOOR"/>
      <sheetName val="Levels"/>
      <sheetName val="MASTER_RATE ANALYSIS"/>
      <sheetName val="GenAbst"/>
      <sheetName val="Basicrates"/>
    </sheetNames>
    <sheetDataSet>
      <sheetData sheetId="0">
        <row r="21">
          <cell r="D21">
            <v>148</v>
          </cell>
        </row>
      </sheetData>
      <sheetData sheetId="1"/>
      <sheetData sheetId="2"/>
      <sheetData sheetId="3" refreshError="1">
        <row r="21">
          <cell r="D21">
            <v>148</v>
          </cell>
        </row>
        <row r="22">
          <cell r="D22">
            <v>102</v>
          </cell>
        </row>
      </sheetData>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sheetData sheetId="86"/>
      <sheetData sheetId="87"/>
      <sheetData sheetId="88"/>
      <sheetData sheetId="89" refreshError="1"/>
      <sheetData sheetId="90" refreshError="1"/>
      <sheetData sheetId="91" refreshError="1"/>
      <sheetData sheetId="92" refreshError="1"/>
      <sheetData sheetId="93" refreshError="1"/>
      <sheetData sheetId="94"/>
      <sheetData sheetId="95"/>
      <sheetData sheetId="96"/>
      <sheetData sheetId="97"/>
      <sheetData sheetId="98" refreshError="1"/>
      <sheetData sheetId="99"/>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FORMAS"/>
      <sheetName val="CHECK-SLIP"/>
      <sheetName val="DESIGN NORMS"/>
      <sheetName val="DESIGN CALUCULATIONS"/>
      <sheetName val="ABSTRACT-DESIGN CALUCULATIONS"/>
      <sheetName val="GRAVITY MAIN"/>
      <sheetName val="PUMPING MAIN"/>
      <sheetName val="PUMP SETS DESIGN"/>
      <sheetName val="GENERAL-ABSTRACT"/>
      <sheetName val="COMPONENTS"/>
      <sheetName val="DATA-ABSTRACT"/>
      <sheetName val="SSR(Buildings)"/>
      <sheetName val="SSR(PH)"/>
      <sheetName val="SSR(I&amp;CAD)"/>
      <sheetName val="PVC-Rates"/>
      <sheetName val="Labour charges"/>
      <sheetName val="Labour charges(detl)"/>
      <sheetName val="LEAD STATEMENT"/>
      <sheetName val="OHSR(Detail)"/>
      <sheetName val="DUMMY_EST"/>
      <sheetName val="DATA-LIST"/>
      <sheetName val="DATA SHEET"/>
      <sheetName val="DATA OHSR"/>
      <sheetName val="DATA AC PIPES"/>
      <sheetName val="DATA PVC PIPES"/>
      <sheetName val="BORE WELL"/>
      <sheetName val="SS TANK(HOMO)"/>
      <sheetName val="SS FILTERS"/>
      <sheetName val="SS TANK(HET)"/>
      <sheetName val="SS FILTERS(SQM)"/>
      <sheetName val="OHSR"/>
      <sheetName val="TRANSMISSION MAINS"/>
      <sheetName val="PUMP SETS"/>
      <sheetName val="WEIR CHAMBER"/>
      <sheetName val="PUMP HOUSE"/>
      <sheetName val="PUMP HOUSE(SQM)"/>
      <sheetName val="CW SUMP"/>
      <sheetName val="RWW_PH"/>
      <sheetName val="RAW WATER WELL"/>
      <sheetName val="VALVE PIT"/>
      <sheetName val="FLOW-DIAGRAM"/>
      <sheetName val="DATA-BASE"/>
      <sheetName val="TRANS.MAINS.LEVELS"/>
      <sheetName val="SSF(INT.CONS)"/>
      <sheetName val="DATA_ABSTRACT"/>
      <sheetName val="DATA_BASE"/>
      <sheetName val="m"/>
    </sheetNames>
    <sheetDataSet>
      <sheetData sheetId="0"/>
      <sheetData sheetId="1"/>
      <sheetData sheetId="2"/>
      <sheetData sheetId="3"/>
      <sheetData sheetId="4"/>
      <sheetData sheetId="5"/>
      <sheetData sheetId="6"/>
      <sheetData sheetId="7"/>
      <sheetData sheetId="8"/>
      <sheetData sheetId="9"/>
      <sheetData sheetId="10" refreshError="1">
        <row r="11">
          <cell r="A11" t="str">
            <v>Thickness</v>
          </cell>
          <cell r="B11" t="str">
            <v>Rate</v>
          </cell>
        </row>
        <row r="12">
          <cell r="A12">
            <v>7.4999999999999997E-2</v>
          </cell>
          <cell r="B12">
            <v>4024.05</v>
          </cell>
        </row>
        <row r="13">
          <cell r="A13">
            <v>0.1</v>
          </cell>
          <cell r="B13">
            <v>3711.75</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row r="6">
          <cell r="I6" t="str">
            <v>DIA</v>
          </cell>
          <cell r="J6" t="str">
            <v xml:space="preserve">THICKNESS </v>
          </cell>
          <cell r="K6" t="str">
            <v>OFF SET</v>
          </cell>
          <cell r="L6" t="str">
            <v>LEAN CONCRETE OFF SET</v>
          </cell>
          <cell r="M6" t="str">
            <v>THICKNESS</v>
          </cell>
          <cell r="N6" t="str">
            <v>RISE</v>
          </cell>
          <cell r="O6" t="str">
            <v>RADIUS OF CURVATURE</v>
          </cell>
          <cell r="P6" t="str">
            <v>OUTSIDE PROJECTION FOR FLAT SLABS</v>
          </cell>
          <cell r="Q6" t="str">
            <v>WIDTH</v>
          </cell>
          <cell r="R6" t="str">
            <v>HEIGHT</v>
          </cell>
          <cell r="S6" t="str">
            <v>Qty of Steel</v>
          </cell>
          <cell r="T6" t="str">
            <v>Side Wall Thickness</v>
          </cell>
        </row>
        <row r="7">
          <cell r="I7" t="str">
            <v>3A</v>
          </cell>
          <cell r="J7">
            <v>0.2</v>
          </cell>
          <cell r="K7">
            <v>0.15</v>
          </cell>
          <cell r="L7">
            <v>0.2</v>
          </cell>
          <cell r="M7">
            <v>0.1</v>
          </cell>
          <cell r="N7">
            <v>0</v>
          </cell>
          <cell r="O7">
            <v>8</v>
          </cell>
          <cell r="P7">
            <v>0.15</v>
          </cell>
          <cell r="Q7" t="str">
            <v>N.A.</v>
          </cell>
          <cell r="R7" t="str">
            <v>N.A.</v>
          </cell>
          <cell r="T7">
            <v>0.15</v>
          </cell>
        </row>
        <row r="8">
          <cell r="I8" t="str">
            <v>3B</v>
          </cell>
          <cell r="J8">
            <v>0.15</v>
          </cell>
          <cell r="K8">
            <v>0.15</v>
          </cell>
          <cell r="L8">
            <v>0.2</v>
          </cell>
          <cell r="M8">
            <v>0.1</v>
          </cell>
          <cell r="N8">
            <v>0</v>
          </cell>
          <cell r="O8">
            <v>8</v>
          </cell>
          <cell r="P8">
            <v>0.15</v>
          </cell>
          <cell r="Q8" t="str">
            <v>N.A.</v>
          </cell>
          <cell r="R8" t="str">
            <v>N.A.</v>
          </cell>
          <cell r="T8">
            <v>0.15</v>
          </cell>
        </row>
        <row r="9">
          <cell r="I9" t="str">
            <v>4A</v>
          </cell>
          <cell r="J9">
            <v>0.25</v>
          </cell>
          <cell r="K9">
            <v>0.3</v>
          </cell>
          <cell r="L9">
            <v>0.2</v>
          </cell>
          <cell r="M9">
            <v>0.1</v>
          </cell>
          <cell r="N9">
            <v>0</v>
          </cell>
          <cell r="O9">
            <v>8</v>
          </cell>
          <cell r="P9">
            <v>0.15</v>
          </cell>
          <cell r="Q9" t="str">
            <v>N.A.</v>
          </cell>
          <cell r="R9" t="str">
            <v>N.A.</v>
          </cell>
          <cell r="T9">
            <v>0.15</v>
          </cell>
        </row>
        <row r="10">
          <cell r="I10" t="str">
            <v>4B</v>
          </cell>
          <cell r="J10">
            <v>0.15</v>
          </cell>
          <cell r="K10">
            <v>0.15</v>
          </cell>
          <cell r="L10">
            <v>0.2</v>
          </cell>
          <cell r="M10">
            <v>0.1</v>
          </cell>
          <cell r="N10">
            <v>0</v>
          </cell>
          <cell r="O10">
            <v>8</v>
          </cell>
          <cell r="P10">
            <v>0.15</v>
          </cell>
          <cell r="Q10" t="str">
            <v>N.A.</v>
          </cell>
          <cell r="R10" t="str">
            <v>N.A.</v>
          </cell>
          <cell r="T10">
            <v>0.15</v>
          </cell>
        </row>
        <row r="11">
          <cell r="I11" t="str">
            <v>5A</v>
          </cell>
          <cell r="J11">
            <v>0.25</v>
          </cell>
          <cell r="K11">
            <v>0.45</v>
          </cell>
          <cell r="L11">
            <v>0.2</v>
          </cell>
          <cell r="M11">
            <v>7.4999999999999997E-2</v>
          </cell>
          <cell r="N11">
            <v>1</v>
          </cell>
          <cell r="O11">
            <v>3.62</v>
          </cell>
          <cell r="P11" t="str">
            <v>N.A.</v>
          </cell>
          <cell r="Q11">
            <v>0.2</v>
          </cell>
          <cell r="R11">
            <v>0.15</v>
          </cell>
          <cell r="S11">
            <v>1350</v>
          </cell>
          <cell r="T11">
            <v>0.15</v>
          </cell>
        </row>
        <row r="12">
          <cell r="I12" t="str">
            <v>5B</v>
          </cell>
          <cell r="J12">
            <v>0.15</v>
          </cell>
          <cell r="K12">
            <v>0.15</v>
          </cell>
          <cell r="L12">
            <v>0.2</v>
          </cell>
          <cell r="M12">
            <v>7.4999999999999997E-2</v>
          </cell>
          <cell r="N12">
            <v>1</v>
          </cell>
          <cell r="O12">
            <v>3.62</v>
          </cell>
          <cell r="P12" t="str">
            <v>N.A.</v>
          </cell>
          <cell r="Q12">
            <v>0.2</v>
          </cell>
          <cell r="R12">
            <v>0.15</v>
          </cell>
          <cell r="S12">
            <v>1200</v>
          </cell>
          <cell r="T12">
            <v>0.15</v>
          </cell>
        </row>
        <row r="13">
          <cell r="I13" t="str">
            <v>6A</v>
          </cell>
          <cell r="J13">
            <v>0.3</v>
          </cell>
          <cell r="K13">
            <v>0.3</v>
          </cell>
          <cell r="L13">
            <v>0.2</v>
          </cell>
          <cell r="M13">
            <v>7.4999999999999997E-2</v>
          </cell>
          <cell r="N13">
            <v>1.1299999999999999</v>
          </cell>
          <cell r="O13">
            <v>4.54</v>
          </cell>
          <cell r="P13" t="str">
            <v>N.A.</v>
          </cell>
          <cell r="Q13">
            <v>0.2</v>
          </cell>
          <cell r="R13">
            <v>0.15</v>
          </cell>
          <cell r="S13">
            <v>1400</v>
          </cell>
          <cell r="T13">
            <v>0.15</v>
          </cell>
        </row>
        <row r="14">
          <cell r="I14" t="str">
            <v>6B</v>
          </cell>
          <cell r="J14">
            <v>0.15</v>
          </cell>
          <cell r="K14">
            <v>0.15</v>
          </cell>
          <cell r="L14">
            <v>0.2</v>
          </cell>
          <cell r="M14">
            <v>7.4999999999999997E-2</v>
          </cell>
          <cell r="N14">
            <v>1.1299999999999999</v>
          </cell>
          <cell r="O14">
            <v>4.54</v>
          </cell>
          <cell r="P14" t="str">
            <v>N.A.</v>
          </cell>
          <cell r="Q14">
            <v>0.2</v>
          </cell>
          <cell r="R14">
            <v>0.15</v>
          </cell>
          <cell r="S14">
            <v>1225</v>
          </cell>
          <cell r="T14">
            <v>0.15</v>
          </cell>
        </row>
        <row r="15">
          <cell r="I15" t="str">
            <v>7A</v>
          </cell>
          <cell r="J15">
            <v>0.3</v>
          </cell>
          <cell r="K15">
            <v>0.45</v>
          </cell>
          <cell r="L15">
            <v>0.2</v>
          </cell>
          <cell r="M15">
            <v>7.4999999999999997E-2</v>
          </cell>
          <cell r="N15">
            <v>1.1299999999999999</v>
          </cell>
          <cell r="O15">
            <v>6</v>
          </cell>
          <cell r="P15" t="str">
            <v>N.A.</v>
          </cell>
          <cell r="Q15">
            <v>0.2</v>
          </cell>
          <cell r="R15">
            <v>0.15</v>
          </cell>
          <cell r="S15">
            <v>1500</v>
          </cell>
          <cell r="T15">
            <v>0.15</v>
          </cell>
        </row>
        <row r="16">
          <cell r="I16" t="str">
            <v>7B</v>
          </cell>
          <cell r="J16">
            <v>0.15</v>
          </cell>
          <cell r="K16">
            <v>0.15</v>
          </cell>
          <cell r="L16">
            <v>0.2</v>
          </cell>
          <cell r="M16">
            <v>7.4999999999999997E-2</v>
          </cell>
          <cell r="N16">
            <v>1.1299999999999999</v>
          </cell>
          <cell r="O16">
            <v>6</v>
          </cell>
          <cell r="P16" t="str">
            <v>N.A.</v>
          </cell>
          <cell r="Q16">
            <v>0.2</v>
          </cell>
          <cell r="R16">
            <v>0.15</v>
          </cell>
          <cell r="S16">
            <v>1250</v>
          </cell>
          <cell r="T16">
            <v>0.15</v>
          </cell>
        </row>
        <row r="17">
          <cell r="I17" t="str">
            <v>8A</v>
          </cell>
          <cell r="J17">
            <v>0.3</v>
          </cell>
          <cell r="K17">
            <v>0.6</v>
          </cell>
          <cell r="L17">
            <v>0.2</v>
          </cell>
          <cell r="M17">
            <v>7.4999999999999997E-2</v>
          </cell>
          <cell r="N17">
            <v>1.6</v>
          </cell>
          <cell r="O17">
            <v>5.8</v>
          </cell>
          <cell r="P17" t="str">
            <v>N.A.</v>
          </cell>
          <cell r="Q17">
            <v>0.2</v>
          </cell>
          <cell r="R17">
            <v>0.15</v>
          </cell>
          <cell r="S17">
            <v>1800</v>
          </cell>
          <cell r="T17">
            <v>0.15</v>
          </cell>
        </row>
        <row r="18">
          <cell r="I18" t="str">
            <v>8B</v>
          </cell>
          <cell r="J18">
            <v>0.15</v>
          </cell>
          <cell r="K18">
            <v>0.15</v>
          </cell>
          <cell r="L18">
            <v>0.2</v>
          </cell>
          <cell r="M18">
            <v>7.4999999999999997E-2</v>
          </cell>
          <cell r="N18">
            <v>1.6</v>
          </cell>
          <cell r="O18">
            <v>5.8</v>
          </cell>
          <cell r="P18" t="str">
            <v>N.A.</v>
          </cell>
          <cell r="Q18">
            <v>0.2</v>
          </cell>
          <cell r="R18">
            <v>0.15</v>
          </cell>
          <cell r="S18">
            <v>1650</v>
          </cell>
          <cell r="T18">
            <v>0.15</v>
          </cell>
        </row>
        <row r="19">
          <cell r="I19" t="str">
            <v>10A</v>
          </cell>
          <cell r="J19">
            <v>0.3</v>
          </cell>
          <cell r="K19">
            <v>0.6</v>
          </cell>
          <cell r="L19">
            <v>0.2</v>
          </cell>
          <cell r="M19">
            <v>0.1</v>
          </cell>
          <cell r="N19">
            <v>1.8</v>
          </cell>
          <cell r="O19">
            <v>8.0500000000000007</v>
          </cell>
          <cell r="P19" t="str">
            <v>N.A.</v>
          </cell>
          <cell r="Q19">
            <v>0.2</v>
          </cell>
          <cell r="R19">
            <v>0.15</v>
          </cell>
          <cell r="S19">
            <v>2200</v>
          </cell>
          <cell r="T19">
            <v>0.15</v>
          </cell>
        </row>
        <row r="20">
          <cell r="I20" t="str">
            <v>10B</v>
          </cell>
          <cell r="J20">
            <v>0.15</v>
          </cell>
          <cell r="K20">
            <v>0.15</v>
          </cell>
          <cell r="L20">
            <v>0.2</v>
          </cell>
          <cell r="M20">
            <v>0.1</v>
          </cell>
          <cell r="N20">
            <v>1.8</v>
          </cell>
          <cell r="O20">
            <v>8.0500000000000007</v>
          </cell>
          <cell r="P20" t="str">
            <v>N.A.</v>
          </cell>
          <cell r="Q20">
            <v>0.2</v>
          </cell>
          <cell r="R20">
            <v>0.15</v>
          </cell>
          <cell r="S20">
            <v>2000</v>
          </cell>
          <cell r="T20">
            <v>0.15</v>
          </cell>
        </row>
        <row r="21">
          <cell r="I21" t="str">
            <v>12A</v>
          </cell>
          <cell r="S21">
            <v>4500</v>
          </cell>
        </row>
        <row r="22">
          <cell r="I22" t="str">
            <v>12B</v>
          </cell>
          <cell r="J22">
            <v>0.3</v>
          </cell>
          <cell r="K22">
            <v>0.1</v>
          </cell>
          <cell r="L22">
            <v>0.15</v>
          </cell>
          <cell r="M22">
            <v>0.1</v>
          </cell>
          <cell r="N22">
            <v>2</v>
          </cell>
          <cell r="O22">
            <v>10</v>
          </cell>
          <cell r="Q22">
            <v>0.45</v>
          </cell>
          <cell r="R22">
            <v>0.35</v>
          </cell>
          <cell r="S22">
            <v>4100</v>
          </cell>
          <cell r="T22">
            <v>0.2</v>
          </cell>
        </row>
      </sheetData>
      <sheetData sheetId="42"/>
      <sheetData sheetId="43"/>
      <sheetData sheetId="44"/>
      <sheetData sheetId="45"/>
      <sheetData sheetId="46"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GF I-BEAM.F"/>
      <sheetName val="labour coeff"/>
    </sheetNames>
    <sheetDataSet>
      <sheetData sheetId="0"/>
      <sheetData sheetId="1"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A "/>
      <sheetName val="GA Comp.. "/>
      <sheetName val="GF SB Ok "/>
      <sheetName val="FF SB Ok"/>
      <sheetName val="SF SB Ok"/>
      <sheetName val="WS (Sch) Ok "/>
      <sheetName val="ele. Est. SB Ok"/>
      <sheetName val="GF DB Ok"/>
      <sheetName val="FF DB Ok"/>
      <sheetName val="SF DB  Ok"/>
      <sheetName val="WS DB  Ok "/>
      <sheetName val="Ele-Dor Ok "/>
      <sheetName val="GF KD  Ok"/>
      <sheetName val="WS - KD  Ok "/>
      <sheetName val="Ele K&amp; D Ok"/>
      <sheetName val="GF PQ Ok "/>
      <sheetName val="WS - PQ Ok "/>
      <sheetName val="Ele Prl Q Ok"/>
      <sheetName val="GF SQ Ok "/>
      <sheetName val="FF SQ Ok "/>
      <sheetName val="SF SQ Ok"/>
      <sheetName val="TF SQ Ok"/>
      <sheetName val="WS - SQ Ok "/>
      <sheetName val="Ele. SQ.  Ok"/>
      <sheetName val="Septic Tank 200U RR Ok"/>
      <sheetName val="Septic tank RCC 200 Users Ok"/>
      <sheetName val="Septic Tank 100 U Ok"/>
      <sheetName val="SUMP Ok "/>
      <sheetName val="CW  Ok"/>
      <sheetName val="OHSR Ok"/>
      <sheetName val="External Ele.  Ok"/>
      <sheetName val="Ext-Drainage"/>
      <sheetName val="B-WELL"/>
      <sheetName val="Site development"/>
      <sheetName val="Gas system"/>
      <sheetName val="CS SB Civil  Ok"/>
      <sheetName val="SB WS CS Ok"/>
      <sheetName val="SB Ele CS  Ok"/>
      <sheetName val="CS Civil DB Ok"/>
      <sheetName val="CS WS DB   Ok"/>
      <sheetName val="CS  Ele  DB  Ok"/>
      <sheetName val="CS Civil KD Ok"/>
      <sheetName val="CS KD WS  Ok"/>
      <sheetName val="CS Ele. KD "/>
      <sheetName val="CS Civil PQ Ok"/>
      <sheetName val="CS WS PQ  Ok"/>
      <sheetName val="CS Ele. PQ  Ok "/>
      <sheetName val="CS Civil SQ Ok"/>
      <sheetName val="CS WS SQ Ok "/>
      <sheetName val="CS Ele SQ Ok"/>
      <sheetName val="CS 200 users RR Ok "/>
      <sheetName val="CS Septic tank RCC 200 users"/>
      <sheetName val="CS 100 users "/>
      <sheetName val="CS SUMP"/>
      <sheetName val="CS CW oK"/>
      <sheetName val="CS OHSR  Ok"/>
      <sheetName val="CS External Ele. "/>
      <sheetName val="CS Ext. drainage "/>
      <sheetName val="CS Borewell "/>
      <sheetName val="CS SD "/>
      <sheetName val="LEAD"/>
      <sheetName val="Suppl. C-data"/>
      <sheetName val="Data"/>
      <sheetName val="leads"/>
      <sheetName val="labour coeff"/>
      <sheetName val="MRATES"/>
      <sheetName val="DATA-2005-06"/>
      <sheetName val="DataInput"/>
      <sheetName val="DataInput-1"/>
      <sheetName val="DI Rate Analysis"/>
      <sheetName val="Economic RisingMain  Ph-I"/>
      <sheetName val="maya"/>
      <sheetName val="Labour"/>
      <sheetName val="Material"/>
      <sheetName val="Fill this out first..."/>
    </sheetNames>
    <sheetDataSet>
      <sheetData sheetId="0" refreshError="1"/>
      <sheetData sheetId="1" refreshError="1"/>
      <sheetData sheetId="2" refreshError="1">
        <row r="1611">
          <cell r="F1611" t="str">
            <v xml:space="preserve">APEWIDC,  Proddatur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S"/>
      <sheetName val="PumpHouse1.50X1.20"/>
      <sheetName val="PumpHouse1.20X0.90"/>
      <sheetName val="Sheet1"/>
      <sheetName val="maya"/>
      <sheetName val="PumpHouse 0.90X0.90"/>
      <sheetName val="CR"/>
      <sheetName val="Specification report"/>
      <sheetName val="Data"/>
      <sheetName val="GF SB Ok "/>
      <sheetName val="Leads"/>
      <sheetName val="Lead"/>
      <sheetName val="MTC-estimate"/>
      <sheetName val="r"/>
      <sheetName val="FF WRK"/>
      <sheetName val="Labour"/>
      <sheetName val="Material"/>
      <sheetName val="Plant &amp;  Machinery"/>
      <sheetName val="DATA_PRG"/>
      <sheetName val="Abs"/>
      <sheetName val="m1"/>
      <sheetName val="RMR"/>
      <sheetName val="Road data"/>
      <sheetName val="Sheet9"/>
      <sheetName val="segments-details"/>
      <sheetName val="int-Dia-hdpe"/>
      <sheetName val="habs-list"/>
      <sheetName val="int-Dia-pvc"/>
      <sheetName val="final abstract"/>
      <sheetName val="Cover"/>
      <sheetName val="Common "/>
      <sheetName val="labour coeff"/>
      <sheetName val="DATA-BASE"/>
      <sheetName val="DATA-ABSTRACT"/>
      <sheetName val="Lead statement"/>
      <sheetName val="Sheet2"/>
      <sheetName val="Ind_plumb_det"/>
      <sheetName val="detls"/>
      <sheetName val="hdpe weights"/>
      <sheetName val="PVC weights"/>
      <sheetName val="data existing_do not delete"/>
      <sheetName val="Sheet5"/>
      <sheetName val="Lead statement ss5"/>
      <sheetName val="Bridge Data 2005-06"/>
      <sheetName val="Usage"/>
      <sheetName val="General"/>
      <sheetName val="MRATES"/>
      <sheetName val="m"/>
      <sheetName val="C-data"/>
      <sheetName val="Data rough"/>
      <sheetName val="pvc_basic"/>
      <sheetName val="v"/>
      <sheetName val="Data.F8.BTR"/>
      <sheetName val="Bitumen trunk"/>
      <sheetName val="Feeder"/>
      <sheetName val="R99 etc"/>
      <sheetName val="Trunk unpaved"/>
      <sheetName val="HDPE"/>
      <sheetName val="DI"/>
      <sheetName val="pvc"/>
      <sheetName val="ssr-rates"/>
      <sheetName val="HP"/>
      <sheetName val="ewst"/>
      <sheetName val="Data-2010-11"/>
      <sheetName val="Annex- 6 - Delinator"/>
      <sheetName val="Global factors"/>
      <sheetName val="stone"/>
      <sheetName val="index"/>
      <sheetName val="0000000000000"/>
      <sheetName val="C.D.Data (Morth)"/>
      <sheetName val="Rd.Det.Est"/>
      <sheetName val="Rd.Data"/>
      <sheetName val="rdamdata"/>
      <sheetName val="Levels"/>
    </sheetNames>
    <sheetDataSet>
      <sheetData sheetId="0">
        <row r="69">
          <cell r="A69" t="str">
            <v xml:space="preserve">Earth work excation and depositing on bank with initial lead and lift in loamy and clayee soils as per ss301 for foundations </v>
          </cell>
        </row>
      </sheetData>
      <sheetData sheetId="1"/>
      <sheetData sheetId="2"/>
      <sheetData sheetId="3"/>
      <sheetData sheetId="4" refreshError="1">
        <row r="69">
          <cell r="A69" t="str">
            <v xml:space="preserve">Earth work excation and depositing on bank with initial lead and lift in loamy and clayee soils as per ss301 for foundations </v>
          </cell>
        </row>
        <row r="71">
          <cell r="A71" t="str">
            <v>Labour Charges</v>
          </cell>
        </row>
        <row r="72">
          <cell r="A72" t="str">
            <v>C.C (1:6:10 ) Mix for Foundation Concrete to ISOLATED works using 40mm H.B.Q metal including cost &amp; conveyance of materials and labour charges seigniorage charges etc complete .</v>
          </cell>
        </row>
        <row r="73">
          <cell r="A73">
            <v>0</v>
          </cell>
        </row>
        <row r="74">
          <cell r="A74" t="str">
            <v>C.C (1:4:8 ) Mix for Foundation Concrete to ISOLATED works using 40mm H.B.G metal including cost &amp; conveyance of materials and labour charges seigniorage charges etc complete .</v>
          </cell>
        </row>
        <row r="75">
          <cell r="A75" t="str">
            <v>Country brick Masonary in CM(1:6)Mix for Superstructure including  cost &amp; conveyance of all materials labour charges,seigniorage chargec,curing etc complete .</v>
          </cell>
        </row>
        <row r="76">
          <cell r="A76" t="str">
            <v xml:space="preserve">Country brick Masonary in CM(1:6)Mix for foundation &amp; basement to VALVE CHAMBERS including  cost &amp; conveyance of all materials labour charges,seigniorage chargec,curing etc complete. </v>
          </cell>
        </row>
        <row r="77">
          <cell r="A77" t="str">
            <v xml:space="preserve">C.C (1:2:4) Mix using 20mm  H.B.G metal including cost &amp; conveyance of all materials and labour charges seigniorage charges etc complete for R.C.C items </v>
          </cell>
        </row>
        <row r="78">
          <cell r="A78" t="str">
            <v>Country brick Masonary in CM(1:6)Mix for Superstructure to VALVE CHABERS including  cost &amp; conveyance of all materials labour charges,seigniorage chargec,curing etc complete .</v>
          </cell>
        </row>
        <row r="79">
          <cell r="A79">
            <v>0</v>
          </cell>
        </row>
        <row r="80">
          <cell r="A80" t="str">
            <v>C.C.(1:2:4)mix</v>
          </cell>
        </row>
        <row r="81">
          <cell r="A81">
            <v>0</v>
          </cell>
        </row>
        <row r="82">
          <cell r="A82" t="str">
            <v>R.C.C.(1:2:4) mix for Side walls to VALVE CHAMBERS using 20mm HBG chips with necessary Qty of steel per 1 cum of concrete including C &amp; C of all materials and labour charges seig charges, centering , curing etc complete but excluding cost of steel and fab</v>
          </cell>
        </row>
        <row r="83">
          <cell r="A83" t="str">
            <v>Sand for mortor</v>
          </cell>
        </row>
        <row r="84">
          <cell r="A84" t="str">
            <v>R.C.C.(1:2:4) mix for Cover slab to VALVE CHAMBERS using 20mm HBG chips with necessary Qty of steel per 1 cum of concrete including C &amp; C of all materials and labour charges seig charges, centering , curing etc complete but excluding cost of steel and fab</v>
          </cell>
        </row>
        <row r="85">
          <cell r="A85" t="str">
            <v>Sand for mortor</v>
          </cell>
        </row>
        <row r="86">
          <cell r="A86" t="str">
            <v>R.C.C.(1:2:4) mix for Bottom slab to VALVE CHAMBERS using 20mm HBG chips with necessary Qty of steel per 1 cum of concrete including C &amp; C of all materials and labour charges seig charges, centering , curing etc complete but excluding cost of steel and fa</v>
          </cell>
        </row>
        <row r="87">
          <cell r="A87" t="str">
            <v>C.C (1:3:6) Mix  using 40mm  H.B.G metal including cost &amp; conveyance of all materials and labour charges seigniorage charges etc complete.</v>
          </cell>
        </row>
        <row r="88">
          <cell r="A88">
            <v>0</v>
          </cell>
        </row>
        <row r="89">
          <cell r="A89" t="str">
            <v xml:space="preserve">C.C (1:3:6) Mix using 20mm  H.B.G metal including cost &amp; conveyance of all materials and labour charges seigniorage charges etc complete.  </v>
          </cell>
        </row>
        <row r="90">
          <cell r="A90">
            <v>0</v>
          </cell>
        </row>
        <row r="91">
          <cell r="A91">
            <v>0</v>
          </cell>
        </row>
        <row r="92">
          <cell r="A92" t="str">
            <v>Labour Charges</v>
          </cell>
        </row>
        <row r="93">
          <cell r="A93">
            <v>0</v>
          </cell>
        </row>
        <row r="94">
          <cell r="A94">
            <v>0</v>
          </cell>
        </row>
        <row r="95">
          <cell r="A95">
            <v>0</v>
          </cell>
        </row>
        <row r="96">
          <cell r="A96" t="str">
            <v xml:space="preserve">Sanding filling in foundation and basement for ISOLATED works including cost &amp; conveyance of all materials and labour charges seig charges , wtering and tamping etc, complete  </v>
          </cell>
        </row>
        <row r="97">
          <cell r="A97">
            <v>0</v>
          </cell>
        </row>
        <row r="98">
          <cell r="A98">
            <v>0</v>
          </cell>
        </row>
      </sheetData>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mpRoaddam"/>
      <sheetName val="rdamdata"/>
      <sheetName val="CDdata (2)"/>
      <sheetName val="1v600stone"/>
      <sheetName val="2v900stone"/>
      <sheetName val="3v900stone"/>
      <sheetName val="CDdata"/>
      <sheetName val="F7hp600"/>
      <sheetName val="1v900"/>
      <sheetName val="cwaydata (2)"/>
      <sheetName val="LLCWay"/>
      <sheetName val="1v900stone"/>
      <sheetName val="lead-st"/>
      <sheetName val="CDdata (3)"/>
      <sheetName val="F7hp1v900"/>
      <sheetName val="F7hp2v900"/>
      <sheetName val="F7hp3v900"/>
      <sheetName val="Hydra"/>
      <sheetName val="leads"/>
      <sheetName val="v"/>
      <sheetName val="r"/>
      <sheetName val="#REF"/>
      <sheetName val="Lead statement ss5"/>
      <sheetName val="CDdata_(2)"/>
      <sheetName val="cwaydata_(2)"/>
      <sheetName val="CDdata_(3)"/>
      <sheetName val="Lead_statement_ss5"/>
      <sheetName val="#REF!"/>
      <sheetName val="Sheet1"/>
      <sheetName val="CDdata_(2)1"/>
      <sheetName val="cwaydata_(2)1"/>
      <sheetName val="CDdata_(3)1"/>
      <sheetName val="DATA"/>
      <sheetName val="lead_st"/>
      <sheetName val="data-WC"/>
      <sheetName val="Rates"/>
      <sheetName val="Road data"/>
      <sheetName val="CDdata_(2)5"/>
      <sheetName val="cwaydata_(2)5"/>
      <sheetName val="CDdata_(3)5"/>
      <sheetName val="Lead_statement_ss53"/>
      <sheetName val="CDdata_(2)3"/>
      <sheetName val="cwaydata_(2)3"/>
      <sheetName val="CDdata_(3)3"/>
      <sheetName val="CDdata_(2)2"/>
      <sheetName val="cwaydata_(2)2"/>
      <sheetName val="CDdata_(3)2"/>
      <sheetName val="Lead_statement_ss51"/>
      <sheetName val="CDdata_(2)4"/>
      <sheetName val="cwaydata_(2)4"/>
      <sheetName val="CDdata_(3)4"/>
      <sheetName val="Lead_statement_ss52"/>
      <sheetName val="Common "/>
      <sheetName val="Data-ELSR"/>
      <sheetName val="Mortars"/>
      <sheetName val="Usage"/>
      <sheetName val="General"/>
      <sheetName val="Lead statement"/>
      <sheetName val="hdpe_basic"/>
      <sheetName val="pvc_basic"/>
      <sheetName val="HDPE"/>
      <sheetName val="DI"/>
      <sheetName val="pvc"/>
      <sheetName val="CD works"/>
      <sheetName val="Labour"/>
      <sheetName val="MRATES"/>
      <sheetName val="1V800"/>
      <sheetName val="Lead"/>
      <sheetName val="RMR"/>
      <sheetName val="Summary"/>
      <sheetName val="DATA_PRG"/>
      <sheetName val="Material"/>
      <sheetName val="DATA-BASE"/>
      <sheetName val="DATA-ABSTRACT"/>
      <sheetName val="ABS"/>
      <sheetName val="Data.F8.BTR"/>
      <sheetName val="mlead"/>
      <sheetName val="BALAN1"/>
      <sheetName val="SUMP1420KL@HW"/>
      <sheetName val="Sheet2"/>
      <sheetName val="0000"/>
      <sheetName val="Start"/>
      <sheetName val="1. Add"/>
      <sheetName val="2. Fill"/>
      <sheetName val="3. Split"/>
      <sheetName val="4. Transpose"/>
      <sheetName val="5. Sort &amp; filter"/>
      <sheetName val="6. Tables"/>
      <sheetName val="7. Drop-downs"/>
      <sheetName val="8. Analyze"/>
      <sheetName val="9. Charts"/>
      <sheetName val="10. PivotTables"/>
      <sheetName val="Learn more"/>
      <sheetName val="Cover Page"/>
      <sheetName val="Sp. Rep."/>
      <sheetName val="Sp.Rep.2"/>
      <sheetName val="CC est 3.00 lakhs"/>
      <sheetName val="Drain est"/>
      <sheetName val="Input Sheet 3.00 L"/>
      <sheetName val="Sp. Rep. (wrk dne)"/>
      <sheetName val="CC est 80+20 (work done)"/>
      <sheetName val="CC est 80+20"/>
      <sheetName val="Input Sheet 80+20"/>
      <sheetName val="comp report"/>
      <sheetName val="CC Road data"/>
      <sheetName val="Drain DATA"/>
      <sheetName val="Sheet11"/>
      <sheetName val="Conveyance"/>
      <sheetName val="Sp. Rep. (2)"/>
      <sheetName val="Work done"/>
      <sheetName val="Completion"/>
      <sheetName val="Conv"/>
      <sheetName val="New lead2"/>
      <sheetName val="CD-DAta"/>
      <sheetName val="Base Course "/>
      <sheetName val="Sheet3"/>
      <sheetName val="Sheet5"/>
      <sheetName val="Sheet18"/>
      <sheetName val="Sheet19"/>
      <sheetName val="coverpage"/>
      <sheetName val="work_sheet"/>
      <sheetName val="Main sheet"/>
      <sheetName val="Quotes"/>
      <sheetName val="sand"/>
      <sheetName val="stone"/>
      <sheetName val="index"/>
      <sheetName val="abs road"/>
      <sheetName val="Levels"/>
      <sheetName val="Boq"/>
      <sheetName val="BS8007"/>
      <sheetName val="Deck Slab"/>
      <sheetName val="CDdata_(2)6"/>
      <sheetName val="cwaydata_(2)6"/>
      <sheetName val="CDdata_(3)6"/>
      <sheetName val="Lead_statement_ss54"/>
      <sheetName val="Common_"/>
      <sheetName val="Lead_statement"/>
      <sheetName val="CD_works"/>
      <sheetName val="Road_data"/>
      <sheetName val="INPUT"/>
      <sheetName val="Quarry"/>
      <sheetName val="final abstract"/>
      <sheetName val="maya"/>
      <sheetName val="SSR 2014-15 Rates"/>
      <sheetName val="Detailed Estimate"/>
      <sheetName val="Cover"/>
      <sheetName val="segments-details"/>
      <sheetName val="habs-list"/>
      <sheetName val="int-Dia-hdpe"/>
      <sheetName val="int-Dia-pvc"/>
      <sheetName val="Plant &amp;  Machinery"/>
      <sheetName val="clvrt_data"/>
      <sheetName val="m"/>
      <sheetName val="bom"/>
      <sheetName val="MRoad data"/>
      <sheetName val="Valves"/>
      <sheetName val="MS Rates"/>
      <sheetName val="t_prsr"/>
      <sheetName val="id"/>
      <sheetName val="C.D.Abs.Est."/>
      <sheetName val="PRECAST lightconc-II"/>
      <sheetName val="ONLINE DUMP"/>
      <sheetName val="sancdump"/>
      <sheetName val="wh"/>
      <sheetName val="PVC_dia"/>
      <sheetName val="Rate"/>
      <sheetName val="BTR"/>
      <sheetName val="DISCOUNT"/>
      <sheetName val="Road Detail Est."/>
      <sheetName val="wh_data"/>
      <sheetName val="CPHEEO"/>
      <sheetName val="wh_data_R"/>
    </sheetNames>
    <sheetDataSet>
      <sheetData sheetId="0">
        <row r="6">
          <cell r="J6">
            <v>336.1</v>
          </cell>
        </row>
      </sheetData>
      <sheetData sheetId="1" refreshError="1">
        <row r="6">
          <cell r="J6">
            <v>336.1</v>
          </cell>
        </row>
        <row r="7">
          <cell r="J7">
            <v>640.6</v>
          </cell>
        </row>
        <row r="8">
          <cell r="J8">
            <v>528.1</v>
          </cell>
        </row>
        <row r="9">
          <cell r="J9">
            <v>181.1</v>
          </cell>
        </row>
        <row r="10">
          <cell r="J10">
            <v>226.1</v>
          </cell>
        </row>
        <row r="11">
          <cell r="J11">
            <v>90.1</v>
          </cell>
        </row>
        <row r="12">
          <cell r="J12">
            <v>94.4</v>
          </cell>
        </row>
      </sheetData>
      <sheetData sheetId="2"/>
      <sheetData sheetId="3"/>
      <sheetData sheetId="4"/>
      <sheetData sheetId="5"/>
      <sheetData sheetId="6"/>
      <sheetData sheetId="7"/>
      <sheetData sheetId="8"/>
      <sheetData sheetId="9"/>
      <sheetData sheetId="10"/>
      <sheetData sheetId="11"/>
      <sheetData sheetId="12" refreshError="1">
        <row r="6">
          <cell r="J6">
            <v>336.1</v>
          </cell>
        </row>
        <row r="7">
          <cell r="L7">
            <v>470</v>
          </cell>
        </row>
        <row r="8">
          <cell r="L8">
            <v>774.5</v>
          </cell>
        </row>
        <row r="9">
          <cell r="L9">
            <v>662</v>
          </cell>
        </row>
        <row r="10">
          <cell r="L10">
            <v>252.79999999999998</v>
          </cell>
        </row>
        <row r="11">
          <cell r="L11">
            <v>315</v>
          </cell>
        </row>
        <row r="12">
          <cell r="L12">
            <v>360</v>
          </cell>
        </row>
        <row r="13">
          <cell r="L13">
            <v>162.1</v>
          </cell>
        </row>
      </sheetData>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sheetData sheetId="24"/>
      <sheetData sheetId="25"/>
      <sheetData sheetId="26" refreshError="1"/>
      <sheetData sheetId="27"/>
      <sheetData sheetId="28"/>
      <sheetData sheetId="29" refreshError="1"/>
      <sheetData sheetId="30" refreshError="1"/>
      <sheetData sheetId="31" refreshError="1"/>
      <sheetData sheetId="32" refreshError="1"/>
      <sheetData sheetId="33" refreshError="1"/>
      <sheetData sheetId="34">
        <row r="1">
          <cell r="B1">
            <v>0</v>
          </cell>
        </row>
      </sheetData>
      <sheetData sheetId="35">
        <row r="1">
          <cell r="B1">
            <v>0</v>
          </cell>
        </row>
      </sheetData>
      <sheetData sheetId="36">
        <row r="1">
          <cell r="B1">
            <v>0</v>
          </cell>
        </row>
      </sheetData>
      <sheetData sheetId="37">
        <row r="1">
          <cell r="B1">
            <v>0</v>
          </cell>
        </row>
      </sheetData>
      <sheetData sheetId="38">
        <row r="1">
          <cell r="B1">
            <v>0</v>
          </cell>
        </row>
      </sheetData>
      <sheetData sheetId="39">
        <row r="1">
          <cell r="B1">
            <v>0</v>
          </cell>
        </row>
      </sheetData>
      <sheetData sheetId="40">
        <row r="1">
          <cell r="B1">
            <v>0</v>
          </cell>
        </row>
      </sheetData>
      <sheetData sheetId="41">
        <row r="1">
          <cell r="B1">
            <v>0</v>
          </cell>
        </row>
      </sheetData>
      <sheetData sheetId="42">
        <row r="1">
          <cell r="B1">
            <v>0</v>
          </cell>
        </row>
      </sheetData>
      <sheetData sheetId="43">
        <row r="1">
          <cell r="B1">
            <v>0</v>
          </cell>
        </row>
      </sheetData>
      <sheetData sheetId="44" refreshError="1"/>
      <sheetData sheetId="45" refreshError="1"/>
      <sheetData sheetId="46">
        <row r="1">
          <cell r="B1">
            <v>0</v>
          </cell>
        </row>
      </sheetData>
      <sheetData sheetId="47">
        <row r="1">
          <cell r="B1">
            <v>0</v>
          </cell>
        </row>
      </sheetData>
      <sheetData sheetId="48" refreshError="1"/>
      <sheetData sheetId="49" refreshError="1"/>
      <sheetData sheetId="50">
        <row r="1">
          <cell r="B1">
            <v>0</v>
          </cell>
        </row>
      </sheetData>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s"/>
      <sheetName val="pvc_basic"/>
      <sheetName val="maya"/>
      <sheetName val="p&amp;m"/>
      <sheetName val="labour coeff"/>
      <sheetName val="GF SB Ok "/>
      <sheetName val="Sheet3"/>
    </sheetNames>
    <sheetDataSet>
      <sheetData sheetId="0" refreshError="1"/>
      <sheetData sheetId="1" refreshError="1"/>
      <sheetData sheetId="2" refreshError="1">
        <row r="4">
          <cell r="G4" t="str">
            <v>Input Rate</v>
          </cell>
        </row>
        <row r="13">
          <cell r="G13" t="str">
            <v>Input Rate</v>
          </cell>
        </row>
      </sheetData>
      <sheetData sheetId="3" refreshError="1">
        <row r="5">
          <cell r="D5">
            <v>137</v>
          </cell>
        </row>
      </sheetData>
      <sheetData sheetId="4" refreshError="1">
        <row r="130">
          <cell r="D130">
            <v>26000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Hystmnt (2)"/>
      <sheetName val="Sheet2"/>
      <sheetName val="title"/>
      <sheetName val="spec"/>
      <sheetName val="need"/>
      <sheetName val="design"/>
      <sheetName val="estimate"/>
      <sheetName val="estPM"/>
      <sheetName val="distrib"/>
      <sheetName val="VC99"/>
      <sheetName val="VC96"/>
      <sheetName val="SP"/>
      <sheetName val="Pumproom"/>
      <sheetName val="ltrt"/>
      <sheetName val="pipe_data"/>
      <sheetName val="SPData"/>
      <sheetName val="hs"/>
      <sheetName val="pps"/>
      <sheetName val="map"/>
      <sheetName val="m_est"/>
      <sheetName val="feature"/>
      <sheetName val="glance"/>
      <sheetName val="master"/>
      <sheetName val="exec"/>
      <sheetName val="LBD"/>
      <sheetName val="CR"/>
      <sheetName val="MRATES"/>
      <sheetName val="Hystmnt_(2)"/>
      <sheetName val="Global factors"/>
      <sheetName val="00000"/>
      <sheetName val="AAAAAAAAAAAAA"/>
      <sheetName val="Revised rates(SSR 2014-15)"/>
      <sheetName val="ew OG"/>
      <sheetName val="ew-DiMs"/>
      <sheetName val="PVC"/>
      <sheetName val="HDPE"/>
      <sheetName val="AC"/>
      <sheetName val="DI"/>
      <sheetName val="CI"/>
      <sheetName val="GRP"/>
      <sheetName val="BWSCP"/>
      <sheetName val="MS data"/>
      <sheetName val="MS "/>
      <sheetName val="PSC"/>
      <sheetName val="MS"/>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PSC -pv"/>
      <sheetName val="GRP-pv"/>
      <sheetName val="index"/>
      <sheetName val="GAJWEL SEC EST"/>
      <sheetName val="Sheet6"/>
      <sheetName val="maya"/>
      <sheetName val="Specification report"/>
      <sheetName val="C-data"/>
      <sheetName val="rdamdata"/>
      <sheetName val="lead-st"/>
      <sheetName val="t_prsr"/>
      <sheetName val="id"/>
      <sheetName val="wh"/>
      <sheetName val="DataInput"/>
      <sheetName val="DataInput-1"/>
      <sheetName val="DI Rate Analysis"/>
      <sheetName val="Economic RisingMain  Ph-I"/>
      <sheetName val="DATA_PRG"/>
      <sheetName val="Data rough"/>
      <sheetName val="Data.F8.BTR"/>
      <sheetName val="Plant &amp;  Machinery"/>
      <sheetName val="Labour"/>
      <sheetName val="Material"/>
      <sheetName val="pvc_basic"/>
      <sheetName val="SUMP1420KL@HW"/>
      <sheetName val="GF SB Ok "/>
      <sheetName val="DATA-BASE"/>
      <sheetName val="segments-details"/>
      <sheetName val="int-Dia-hdpe"/>
      <sheetName val="habs-list"/>
      <sheetName val="Di_gate-HDPE"/>
      <sheetName val="DATA-ABSTRACT"/>
      <sheetName val="sand"/>
      <sheetName val="stone"/>
      <sheetName val="Sheet9"/>
      <sheetName val="WATER-HAMMER"/>
      <sheetName val="m"/>
      <sheetName val="PUMP_DATA"/>
      <sheetName val="detls"/>
      <sheetName val="Common "/>
      <sheetName val="BWSCPlt"/>
      <sheetName val="G.R.P"/>
      <sheetName val="PSC REVISED"/>
      <sheetName val="int-Dia"/>
      <sheetName val="nodes"/>
      <sheetName val="BM-HOOP"/>
      <sheetName val="boredetails"/>
      <sheetName val="3405-2014"/>
      <sheetName val="Watersoft (2)"/>
      <sheetName val="hdpe_basic"/>
      <sheetName val="water-hammar-strenght"/>
      <sheetName val="AV-HDPE"/>
      <sheetName val="census91"/>
      <sheetName val="Lead"/>
      <sheetName val="Lead statement ss5"/>
      <sheetName val="Habcodes"/>
      <sheetName val="p&amp;m"/>
      <sheetName val="SSR 2014-15 Rates"/>
      <sheetName val="Lead statement"/>
      <sheetName val="FF WRK"/>
      <sheetName val="Works"/>
      <sheetName val="RMR"/>
      <sheetName val="General"/>
      <sheetName val="Estimate "/>
      <sheetName val="RAFT"/>
      <sheetName val="Main sheet"/>
      <sheetName val="Revised rates(SSR 2015-16)"/>
      <sheetName val="Sump_cal"/>
      <sheetName val="11.Habitations"/>
      <sheetName val="SEGMENTS-nodes"/>
      <sheetName val="wh_data"/>
      <sheetName val="wh_data_R"/>
      <sheetName val="CPHEEO"/>
      <sheetName val="input"/>
      <sheetName val="v"/>
      <sheetName val="ww-march-02"/>
      <sheetName val="Staff Acco."/>
      <sheetName val="Data-2010-11"/>
      <sheetName val="table"/>
      <sheetName val="sg-clay(d)"/>
      <sheetName val="Analy_7-10"/>
      <sheetName val="CABLE"/>
      <sheetName val="number"/>
      <sheetName val="zone-8"/>
      <sheetName val="MHNO_LEV"/>
      <sheetName val="Sheet3"/>
      <sheetName val="Sheet1 (2)"/>
      <sheetName val="wt of CID joint"/>
      <sheetName val="AC DAta"/>
      <sheetName val="Pipe Pilne MAch"/>
      <sheetName val="Sheet4"/>
      <sheetName val="Indurhty"/>
      <sheetName val="Indurhty 2016-17"/>
      <sheetName val="RAtes"/>
      <sheetName val="Sheet5"/>
      <sheetName val="Rate"/>
      <sheetName val="GA"/>
      <sheetName val="ABS"/>
      <sheetName val="Basicdata-f"/>
      <sheetName val="Scour-f"/>
      <sheetName val="data existing_do not delete"/>
      <sheetName val="1V800"/>
      <sheetName val="final abstract"/>
      <sheetName val="Wall W3"/>
      <sheetName val="Cover"/>
      <sheetName val="Work_sheet"/>
      <sheetName val="Levels"/>
      <sheetName val="JAWAHAR-hyd-original"/>
      <sheetName val="POP"/>
      <sheetName val="Part-A"/>
      <sheetName val="Hystmnt_(2)1"/>
      <sheetName val="Global_factors"/>
      <sheetName val="Revised_rates(SSR_2014-15)"/>
      <sheetName val="ew_OG"/>
      <sheetName val="MS_data"/>
      <sheetName val="MS_"/>
      <sheetName val="DI_Weights"/>
      <sheetName val="Wt_of_HDPE"/>
      <sheetName val="hdpe_weights"/>
      <sheetName val="PVC_weights"/>
      <sheetName val="PSC_-pv"/>
      <sheetName val="GAJWEL_SEC_EST"/>
      <sheetName val="Specification_report"/>
      <sheetName val="Data_rough"/>
      <sheetName val="DI_Rate_Analysis"/>
      <sheetName val="Economic_RisingMain__Ph-I"/>
      <sheetName val="Data_F8_BTR"/>
      <sheetName val="Plant_&amp;__Machinery"/>
      <sheetName val="GF_SB_Ok_"/>
      <sheetName val="PRECAST lightconc-II"/>
      <sheetName val="Road data"/>
      <sheetName val="DISCOUNT"/>
      <sheetName val="r"/>
      <sheetName val="Comp OHSR EST-1"/>
      <sheetName val="Abstract"/>
      <sheetName val="Comp HDPE"/>
      <sheetName val="Comp OFC"/>
      <sheetName val="Comp HH"/>
      <sheetName val="Rate Calc-1"/>
      <sheetName val="OHSR-1 RC EST"/>
      <sheetName val="SSR 17-18"/>
      <sheetName val="Design of two-way slab"/>
      <sheetName val="Data Road"/>
      <sheetName val="Hystmnt_(2)2"/>
      <sheetName val="Revised_rates(SSR_2014-15)1"/>
      <sheetName val="ew_OG1"/>
      <sheetName val="MS_data1"/>
      <sheetName val="MS_1"/>
      <sheetName val="DI_Weights1"/>
      <sheetName val="Wt_of_HDPE1"/>
      <sheetName val="hdpe_weights1"/>
      <sheetName val="PVC_weights1"/>
      <sheetName val="PSC_-pv1"/>
      <sheetName val="GAJWEL_SEC_EST1"/>
      <sheetName val="Global_factors1"/>
      <sheetName val="Specification_report1"/>
      <sheetName val="DI_Rate_Analysis1"/>
      <sheetName val="Economic_RisingMain__Ph-I1"/>
      <sheetName val="Data_Base"/>
      <sheetName val="HS final-2"/>
      <sheetName val="int-dia-pvc"/>
      <sheetName val="_5wgdhabfinal00_01"/>
      <sheetName val="Nspt-smp-final-ORIGINAL"/>
      <sheetName val="직매22kv"/>
      <sheetName val="Data-2011-12"/>
      <sheetName val="GM&amp;PM EST- final "/>
      <sheetName val="SPC"/>
      <sheetName val="Pipe line"/>
      <sheetName val="DATA SHEET (6)"/>
      <sheetName val="Lead ST (3)"/>
      <sheetName val="DATA SHEET (7)"/>
      <sheetName val="Intro"/>
      <sheetName val="dlvoid"/>
      <sheetName val="REL"/>
      <sheetName val="Iocount"/>
      <sheetName val="clvrt_data"/>
      <sheetName val="m1"/>
      <sheetName val="labour rates"/>
      <sheetName val="ewst"/>
      <sheetName val="FORM7"/>
      <sheetName val="I-CO"/>
      <sheetName val="leads-c"/>
      <sheetName val=" data sheet "/>
      <sheetName val="pvc-pipe-rates"/>
      <sheetName val="coverpage"/>
      <sheetName val="Bridge Data 2005-06"/>
      <sheetName val="Common_"/>
      <sheetName val="G_R_P"/>
      <sheetName val="PSC_REVISED"/>
      <sheetName val="Watersoft_(2)"/>
      <sheetName val="Lead_statement_ss5"/>
      <sheetName val="SSR_2014-15_Rates"/>
      <sheetName val="Lead_statement"/>
      <sheetName val="FF_WRK"/>
      <sheetName val="Estimate_"/>
      <sheetName val="Main_sheet"/>
      <sheetName val="Revised_rates(SSR_2015-16)"/>
      <sheetName val="11_Habitations"/>
      <sheetName val="final_abstract"/>
      <sheetName val="Staff_Acco_"/>
      <sheetName val="Sheet1_(2)"/>
      <sheetName val="wt_of_CID_joint"/>
      <sheetName val="AC_DAta"/>
      <sheetName val="Pipe_Pilne_MAch"/>
      <sheetName val="Indurhty_2016-17"/>
      <sheetName val="data_existing_do_not_delete"/>
      <sheetName val="Wall_W3"/>
      <sheetName val="sup dat"/>
      <sheetName val="HDPE-pipe-rates"/>
      <sheetName val="Process"/>
      <sheetName val="ssr-rates"/>
      <sheetName val="epm-tsb"/>
      <sheetName val="id_whmr"/>
      <sheetName val="0000000000000"/>
      <sheetName val="l"/>
      <sheetName val="PVC_dia"/>
      <sheetName val="Data_"/>
      <sheetName val="Cul_detail"/>
      <sheetName val="CD Data"/>
      <sheetName val="mas_hab"/>
      <sheetName val="LEAD (2)"/>
      <sheetName val="economic PM"/>
      <sheetName val="PM&amp;GM"/>
      <sheetName val="DI gate-DI"/>
      <sheetName val="DIgate_PVC "/>
      <sheetName val="DetEst"/>
      <sheetName val="Bitumen trunk"/>
      <sheetName val="Feeder"/>
      <sheetName val="R99 etc"/>
      <sheetName val="Trunk unpaved"/>
      <sheetName val="INPUT SHEET"/>
      <sheetName val="RES-PLANNING"/>
      <sheetName val="Macro1"/>
      <sheetName val="AV-BWSC&amp;MS"/>
      <sheetName val="AV_AC"/>
      <sheetName val="pumping main"/>
      <sheetName val="LABOUR RATE"/>
      <sheetName val="Material Rate"/>
      <sheetName val="di_Gate_AC"/>
      <sheetName val="Digate-BWSCP-MS"/>
      <sheetName val="DI_gate_di"/>
      <sheetName val="mlead"/>
      <sheetName val="lable I"/>
      <sheetName val="General Abs"/>
      <sheetName val="VCH-SLC"/>
      <sheetName val="Supplier"/>
      <sheetName val="R_Det"/>
      <sheetName val="DI_sluice_PVC"/>
      <sheetName val="SLAB  DATA"/>
      <sheetName val="Output"/>
      <sheetName val="Sector Estimate _ Mylapur"/>
      <sheetName val="sheeet7"/>
      <sheetName val="CT"/>
      <sheetName val="PT"/>
      <sheetName val="SILICATE"/>
      <sheetName val="other rates"/>
      <sheetName val="Qty"/>
      <sheetName val="MRoad data"/>
      <sheetName val="quarry"/>
      <sheetName val="Road Detail Est."/>
      <sheetName val="bundqty"/>
      <sheetName val="ITB COST"/>
      <sheetName val="PANEL ANNEXURE"/>
      <sheetName val="Detailed"/>
      <sheetName val="hdpe_rates"/>
      <sheetName val="hdpe_wt-r"/>
      <sheetName val="DIgate_PVC"/>
      <sheetName val="K.AV-HDPE"/>
      <sheetName val="scour-DI"/>
      <sheetName val="CI-scour-pvc-hdpe-psc-bwsc"/>
      <sheetName val="soft-HDPE"/>
      <sheetName val="soft-PVC"/>
      <sheetName val="DI-AV-DI-final"/>
      <sheetName val="DI-AV-HDPE- Final "/>
      <sheetName val="DI- Final"/>
      <sheetName val="DI_scour-DI-final"/>
      <sheetName val="DI_scour-pvc-hdpe-psc-bwsc"/>
      <sheetName val="DI SV on DI-final "/>
      <sheetName val="DI Sluice_HDPE"/>
      <sheetName val="HDPE-Final "/>
      <sheetName val="Rohsr"/>
      <sheetName val="Rppl"/>
      <sheetName val="Rofc"/>
      <sheetName val="Rhhc"/>
    </sheetNames>
    <sheetDataSet>
      <sheetData sheetId="0" refreshError="1"/>
      <sheetData sheetId="1" refreshError="1"/>
      <sheetData sheetId="2" refreshError="1">
        <row r="1">
          <cell r="A1" t="str">
            <v>Dia of Pipe(PVC)</v>
          </cell>
          <cell r="B1" t="str">
            <v>Interal Dia</v>
          </cell>
        </row>
        <row r="2">
          <cell r="A2">
            <v>63</v>
          </cell>
          <cell r="B2">
            <v>59.2</v>
          </cell>
        </row>
        <row r="3">
          <cell r="A3">
            <v>75</v>
          </cell>
          <cell r="B3">
            <v>70.599999999999994</v>
          </cell>
        </row>
        <row r="4">
          <cell r="A4">
            <v>90</v>
          </cell>
          <cell r="B4">
            <v>84.8</v>
          </cell>
        </row>
        <row r="5">
          <cell r="A5">
            <v>110</v>
          </cell>
          <cell r="B5">
            <v>104</v>
          </cell>
        </row>
        <row r="6">
          <cell r="A6">
            <v>125</v>
          </cell>
          <cell r="B6">
            <v>118.2</v>
          </cell>
        </row>
        <row r="7">
          <cell r="A7">
            <v>140</v>
          </cell>
          <cell r="B7">
            <v>132.4</v>
          </cell>
        </row>
        <row r="8">
          <cell r="A8">
            <v>160</v>
          </cell>
          <cell r="B8">
            <v>151.4</v>
          </cell>
        </row>
        <row r="9">
          <cell r="A9">
            <v>180</v>
          </cell>
          <cell r="B9">
            <v>170.2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efreshError="1"/>
      <sheetData sheetId="64" refreshError="1"/>
      <sheetData sheetId="65" refreshError="1"/>
      <sheetData sheetId="66" refreshError="1"/>
      <sheetData sheetId="67"/>
      <sheetData sheetId="68" refreshError="1"/>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amp;m"/>
      <sheetName val="pvc_basic"/>
      <sheetName val="sup dat"/>
      <sheetName val="Lead"/>
      <sheetName val="ABS"/>
      <sheetName val="Leads"/>
      <sheetName val="Data.F8.BTR"/>
      <sheetName val="MRATES"/>
    </sheetNames>
    <sheetDataSet>
      <sheetData sheetId="0" refreshError="1"/>
      <sheetData sheetId="1" refreshError="1"/>
      <sheetData sheetId="2" refreshError="1">
        <row r="4">
          <cell r="G4" t="str">
            <v>Input Rate</v>
          </cell>
        </row>
        <row r="13">
          <cell r="G13" t="str">
            <v>Input Rate</v>
          </cell>
        </row>
      </sheetData>
      <sheetData sheetId="3" refreshError="1">
        <row r="5">
          <cell r="D5">
            <v>137</v>
          </cell>
        </row>
        <row r="19">
          <cell r="D19">
            <v>156</v>
          </cell>
        </row>
      </sheetData>
      <sheetData sheetId="4" refreshError="1">
        <row r="47">
          <cell r="D47" t="str">
            <v>Input Rate</v>
          </cell>
        </row>
        <row r="51">
          <cell r="D51">
            <v>2400</v>
          </cell>
        </row>
        <row r="70">
          <cell r="D70" t="str">
            <v>Input Rate</v>
          </cell>
        </row>
        <row r="79">
          <cell r="D79" t="str">
            <v>Input Rate</v>
          </cell>
        </row>
        <row r="126">
          <cell r="D126" t="str">
            <v>Input Rate</v>
          </cell>
        </row>
        <row r="129">
          <cell r="D129">
            <v>27000</v>
          </cell>
        </row>
        <row r="130">
          <cell r="D130">
            <v>26000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Lead"/>
      <sheetName val="0000000000000"/>
      <sheetName val="XXXXXXXXXXXXX"/>
      <sheetName val="XXXXXXXXXXXX0"/>
      <sheetName val="Leadstatement "/>
      <sheetName val="exe"/>
      <sheetName val="insp"/>
      <sheetName val="sp"/>
      <sheetName val="Sheet3"/>
      <sheetName val="sub-est"/>
      <sheetName val="ann-b"/>
      <sheetName val="EWCal"/>
      <sheetName val="Sheet4"/>
      <sheetName val="COR.EST"/>
      <sheetName val="Abstrct-Part A"/>
      <sheetName val="leads"/>
      <sheetName val="r"/>
      <sheetName val="Data_Base"/>
      <sheetName val="maya"/>
      <sheetName val="Factory_rates"/>
      <sheetName val="lead-st"/>
      <sheetName val="rdamdata"/>
      <sheetName val="DATA-BASE"/>
      <sheetName val="Labour"/>
      <sheetName val="Material"/>
      <sheetName val="Levels"/>
      <sheetName val="Plant_&amp;__Machinery"/>
      <sheetName val="quarry"/>
      <sheetName val="v"/>
      <sheetName val="DATA-ABSTRACT"/>
      <sheetName val="Plant &amp;  Machinery"/>
      <sheetName val="Bridge Data 2005-06"/>
      <sheetName val="Abstrct "/>
      <sheetName val="Abstrct  CD works"/>
      <sheetName val="est"/>
      <sheetName val="Slab cul-2m span 1"/>
      <sheetName val="Slab cul-3m span 2"/>
      <sheetName val="Slab cul-2m span 3"/>
      <sheetName val="Slab cul-2m span 4"/>
      <sheetName val="CC over pitching"/>
      <sheetName val="Data CD"/>
      <sheetName val="Lead Statement"/>
      <sheetName val="package summary"/>
      <sheetName val="Nindugerla"/>
      <sheetName val="cc pavement(b)"/>
      <sheetName val="foundations (b)"/>
      <sheetName val="est  (mord)"/>
      <sheetName val="Check Slip"/>
      <sheetName val="Sub Estiamte (2)"/>
      <sheetName val="Field Data"/>
      <sheetName val="Field Data (2)"/>
      <sheetName val="Field Data (3)"/>
      <sheetName val="3day Count"/>
      <sheetName val="Gen. Abstract"/>
      <sheetName val="Common "/>
      <sheetName val="sup dat"/>
      <sheetName val="Nspt-smp-final-ORIGINAL"/>
      <sheetName val="Work_sheet"/>
      <sheetName val="Sheet1 (2)"/>
      <sheetName val="GN-ST-10"/>
      <sheetName val="Class IV Qtr. Ele"/>
      <sheetName val="data existing_do not delete"/>
      <sheetName val="habs-list"/>
      <sheetName val="nodes"/>
      <sheetName val="other rates"/>
      <sheetName val="Sheet2"/>
      <sheetName val="in Put sheet"/>
      <sheetName val="Part-A"/>
      <sheetName val="Data.F8.BTR"/>
      <sheetName val="Bitumen trunk"/>
      <sheetName val="R99 etc"/>
      <sheetName val="Trunk unpaved"/>
      <sheetName val="mas_hab"/>
      <sheetName val="RMR"/>
      <sheetName val="Specification report"/>
      <sheetName val="ssr-rates"/>
      <sheetName val="clvrt_data"/>
      <sheetName val="Sheet9"/>
      <sheetName val="Plant_㫨__Machinery"/>
      <sheetName val="Plant 㫨  Machinery"/>
      <sheetName val="l"/>
      <sheetName val="HDPE"/>
      <sheetName val="DI"/>
      <sheetName val="pvc"/>
      <sheetName val="hdpe_basic"/>
      <sheetName val="pvc_basic"/>
      <sheetName val="Fie,d Data"/>
      <sheetName val="final abstract"/>
      <sheetName val="Estimate "/>
      <sheetName val="hdpe-rates"/>
      <sheetName val="hdpe weights"/>
      <sheetName val="pvc-rates"/>
      <sheetName val="PVC weights"/>
      <sheetName val="MRATES"/>
      <sheetName val="DATA_ENTRY"/>
      <sheetName val="BTLeads"/>
      <sheetName val="GF SB Ok "/>
      <sheetName val="GN_ST_10"/>
      <sheetName val="pvc-pipe-rates"/>
      <sheetName val="LEAD S 10-11"/>
      <sheetName val="Rates2"/>
      <sheetName val="Rates"/>
      <sheetName val="Usage"/>
      <sheetName val="General"/>
      <sheetName val="PRECAST lightconc-II"/>
      <sheetName val="Gen Abs"/>
      <sheetName val="CD_Data"/>
      <sheetName val="sch"/>
      <sheetName val="water-hammar-strenght"/>
      <sheetName val="AV-HDPE"/>
      <sheetName val="Di_gate-HDPE"/>
      <sheetName val="index"/>
      <sheetName val="entitlements"/>
      <sheetName val="Road data"/>
      <sheetName val="Conv. 13-14"/>
      <sheetName val="GEN-ABS Del"/>
      <sheetName val="BTR"/>
      <sheetName val="Line"/>
      <sheetName val="1V800"/>
      <sheetName val="fnote"/>
      <sheetName val="QDTS"/>
      <sheetName val="int-Dia"/>
      <sheetName val="Road Detail Est."/>
      <sheetName val="Rates SSR 2008-09"/>
      <sheetName val="sand"/>
      <sheetName val="stone"/>
      <sheetName val="Usage "/>
      <sheetName val="GBW"/>
      <sheetName val="Boq"/>
      <sheetName val="ESTIMATE"/>
      <sheetName val="Masonry"/>
      <sheetName val="COVER"/>
      <sheetName val="Convey"/>
      <sheetName val="Suppl-data"/>
      <sheetName val="abs road"/>
      <sheetName val="dlvoid"/>
      <sheetName val="hdpe_rates"/>
      <sheetName val="hdpe_wt-r"/>
      <sheetName val="DATA_PRG"/>
      <sheetName val="Rate"/>
      <sheetName val="Data rough"/>
      <sheetName val="Habcodes"/>
      <sheetName val="segments-details"/>
      <sheetName val="Main"/>
      <sheetName val="detls"/>
      <sheetName val="Material "/>
      <sheetName val="C.D.Abs.Est."/>
      <sheetName val="Cover page  for Lead "/>
      <sheetName val="V.N.Pur 0.60MPGF"/>
      <sheetName val="B.W. BC COMMUNITY HALL"/>
      <sheetName val="AWB YALAL"/>
      <sheetName val="DOULAPUR "/>
      <sheetName val="Modal Estimate 2"/>
      <sheetName val="Modal Estimate "/>
      <sheetName val=" Ramp"/>
      <sheetName val="PS KOKAT"/>
      <sheetName val="Elec Estimate"/>
      <sheetName val="Sanitory Estimate"/>
      <sheetName val="Septic tank"/>
      <sheetName val="Bore &amp; Pumpset"/>
      <sheetName val="Furniture "/>
      <sheetName val="20 TNs Detailed Est "/>
      <sheetName val="Bar Bending Schedule"/>
      <sheetName val="Flush Door  Shutter Country"/>
      <sheetName val=" Compound wall  "/>
      <sheetName val="Datas"/>
      <sheetName val="Datas  Side wall "/>
      <sheetName val="Veternory  Desponsory  BLDG"/>
      <sheetName val="Rural Live stock"/>
      <sheetName val="Ele data "/>
      <sheetName val="Sanitary&amp;water supply DATA "/>
      <sheetName val=" Doors window- Country 2.0- 1.2"/>
      <sheetName val=" Doors window- Sal Wood "/>
      <sheetName val=" Doors window- Teak 17-18"/>
      <sheetName val=" Doors window- Country "/>
      <sheetName val=" Doors window- Country  -2.0 m"/>
      <sheetName val=" Doors and windows "/>
      <sheetName val="Conveyance"/>
      <sheetName val="MRoad data"/>
      <sheetName val="Sheet5"/>
      <sheetName val="QTY"/>
      <sheetName val="BM-HOOP"/>
      <sheetName val="id"/>
      <sheetName val="LOCAL RATES"/>
      <sheetName val="COVERPAGE"/>
      <sheetName val="mlead"/>
      <sheetName val="road est"/>
      <sheetName val="CRUST"/>
      <sheetName val="Door&amp;Window data"/>
      <sheetName val="Main sheet"/>
      <sheetName val="Detailed"/>
      <sheetName val="Rates-May-14"/>
      <sheetName val="GM&amp;PM EST- final "/>
      <sheetName val="int-dia-hdpe"/>
      <sheetName val="SCHEDULE"/>
      <sheetName val="Database"/>
      <sheetName val="schedule nos"/>
      <sheetName val="Summary"/>
      <sheetName val="JAWAHAR-hyd-original"/>
      <sheetName val="Pop"/>
      <sheetName val="DATA SHEET"/>
      <sheetName val="PUMP_DATA"/>
      <sheetName val="Lead statement ss5"/>
      <sheetName val="SSR"/>
      <sheetName val="RAM"/>
      <sheetName val="Data-all"/>
      <sheetName val="ewst"/>
      <sheetName val="datas slabs, beams"/>
      <sheetName val="VKB-Sump-20-Kotalguda-wd"/>
      <sheetName val="VKB-60-12.95-Burgply-wd"/>
      <sheetName val="VKB60-12.95-Brgply-Specials"/>
      <sheetName val="steel price variation"/>
      <sheetName val="DI Wt"/>
      <sheetName val="VKB-60-30-Enkepally-we4"/>
      <sheetName val="ESSR"/>
      <sheetName val="tax sheet"/>
      <sheetName val="Steel &amp; PV"/>
      <sheetName val="CEMENT - PV"/>
      <sheetName val="Watersoft (2)"/>
      <sheetName val="HDPE-pipe-rates"/>
      <sheetName val="sectorwise"/>
      <sheetName val="R_Det"/>
      <sheetName val="Input Sheet"/>
      <sheetName val="cover page"/>
      <sheetName val="Specification Repoer"/>
      <sheetName val="DETAILED ESTIMATE (2)"/>
      <sheetName val="Data (2)"/>
      <sheetName val="DETAILED ESTIMATE"/>
      <sheetName val="detailed dt22.10.2014"/>
      <sheetName val="PSet(1Ph)"/>
      <sheetName val="comparative"/>
      <sheetName val="seigniorage"/>
      <sheetName val="electrification"/>
      <sheetName val="ELEC datas"/>
      <sheetName val="san data"/>
      <sheetName val="SEIGNORAGE"/>
      <sheetName val="SCHEDULE."/>
      <sheetName val="Est (2)"/>
      <sheetName val="report"/>
      <sheetName val="C-data"/>
      <sheetName val="Lead  RATES"/>
      <sheetName val="CI"/>
      <sheetName val="DATA HM KM NB"/>
      <sheetName val="M5 900"/>
      <sheetName val="M7"/>
      <sheetName val="A.O.R."/>
      <sheetName val="Leadstatement_"/>
      <sheetName val="COR_EST"/>
      <sheetName val="Abstrct-Part_A"/>
      <sheetName val="Bridge_Data_2005-06"/>
      <sheetName val="Plant_&amp;__Machinery1"/>
      <sheetName val="Abstrct_"/>
      <sheetName val="Abstrct__CD_works"/>
      <sheetName val="Slab_cul-2m_span_1"/>
      <sheetName val="Slab_cul-3m_span_2"/>
      <sheetName val="Slab_cul-2m_span_3"/>
      <sheetName val="Slab_cul-2m_span_4"/>
      <sheetName val="CC_over_pitching"/>
      <sheetName val="Data_CD"/>
      <sheetName val="Lead_Statement"/>
      <sheetName val="package_summary"/>
      <sheetName val="cc_pavement(b)"/>
      <sheetName val="foundations_(b)"/>
      <sheetName val="est__(mord)"/>
      <sheetName val="Check_Slip"/>
      <sheetName val="Sub_Estiamte_(2)"/>
      <sheetName val="Field_Data"/>
      <sheetName val="Field_Data_(2)"/>
      <sheetName val="Field_Data_(3)"/>
      <sheetName val="3day_Count"/>
      <sheetName val="Gen__Abstract"/>
      <sheetName val="sup_dat"/>
      <sheetName val="Common_"/>
      <sheetName val="Specification_report"/>
      <sheetName val="Sheet1_(2)"/>
      <sheetName val="Class_IV_Qtr__Ele"/>
      <sheetName val="data_existing_do_not_delete"/>
      <sheetName val="other_rates"/>
      <sheetName val="in_Put_sheet"/>
      <sheetName val="Bitumen_trunk"/>
      <sheetName val="R99_etc"/>
      <sheetName val="Trunk_unpaved"/>
      <sheetName val="final_abstract"/>
      <sheetName val="Data_F8_BTR"/>
      <sheetName val="PRECAST_lightconc-II"/>
      <sheetName val="Plant_㫨__Machinery1"/>
      <sheetName val="Estimate_"/>
      <sheetName val="Conv__13-14"/>
      <sheetName val="GEN-ABS_Del"/>
      <sheetName val="Road_data"/>
      <sheetName val="Fie,d_Data"/>
      <sheetName val="hdpe_weights"/>
      <sheetName val="PVC_weights"/>
      <sheetName val="GF_SB_Ok_"/>
      <sheetName val="LEAD_S_10-11"/>
      <sheetName val="Gen_Abs"/>
      <sheetName val="Road_Detail_Est_"/>
      <sheetName val="Rates_SSR_2008-09"/>
      <sheetName val="InputData"/>
      <sheetName val="Spec"/>
      <sheetName val="evaluate"/>
      <sheetName val="_5wgdhabfinal00_01"/>
      <sheetName val="basic-data"/>
      <sheetName val="Data o"/>
      <sheetName val="hyperstatic-3"/>
      <sheetName val="Stability"/>
      <sheetName val="Data_Bit_I"/>
      <sheetName val="leads-11-12"/>
      <sheetName val="PVC_dia"/>
      <sheetName val="Conveayance charges"/>
      <sheetName val="Hire"/>
      <sheetName val="SSR 2010-11 Rates"/>
      <sheetName val="TBAL9697 -group wise  sdpl"/>
      <sheetName val="Variables"/>
      <sheetName val="calcul"/>
      <sheetName val="zone-8"/>
      <sheetName val="MHNO_LEV"/>
      <sheetName val="Sump_cal"/>
      <sheetName val="pumping main"/>
      <sheetName val="co_5"/>
      <sheetName val="p&amp;m"/>
      <sheetName val="Feeder"/>
      <sheetName val="slab"/>
      <sheetName val="Staff Acco."/>
      <sheetName val="t_prsr"/>
      <sheetName val="wh"/>
      <sheetName val="ultmom"/>
      <sheetName val="INPUT-DATA"/>
      <sheetName val="Flanged Beams"/>
      <sheetName val="SALIENT"/>
      <sheetName val="Rectangular Beam"/>
      <sheetName val="Input"/>
      <sheetName val="section"/>
      <sheetName val="P "/>
      <sheetName val="iocount"/>
      <sheetName val="FORM7"/>
      <sheetName val="wh_data_R"/>
      <sheetName val="#REF"/>
      <sheetName val="Global factors"/>
      <sheetName val="Design"/>
      <sheetName val="BWSCPlt"/>
      <sheetName val="G.R.P"/>
      <sheetName val="PSC REVISED"/>
      <sheetName val="boredetails"/>
      <sheetName val="Sorted"/>
      <sheetName val="int-Dia-pvc"/>
      <sheetName val="DET R"/>
      <sheetName val="BOQ Distribution"/>
      <sheetName val="Lead- Input sheet "/>
      <sheetName val="GA"/>
      <sheetName val="Dn LF Sluice"/>
      <sheetName val="c.d.data (morth)"/>
      <sheetName val="rd.det.est"/>
      <sheetName val="rd.data"/>
      <sheetName val="mlead "/>
      <sheetName val="cert"/>
      <sheetName val="data-WC"/>
      <sheetName val="cover (2)"/>
      <sheetName val="Ghanapur to Suraram jn. det"/>
      <sheetName val="civ data"/>
      <sheetName val="Mp-team 1"/>
      <sheetName val="TOP SLAB-beams"/>
      <sheetName val="GM&amp;PM WE1 EST"/>
      <sheetName val="airvalve-AC PN 1.60"/>
      <sheetName val="Soft-sluice-AC,GRP PN 1.6"/>
      <sheetName val="soft-sluice-BWSC-MS"/>
      <sheetName val="DI sluice valve"/>
      <sheetName val="20KL-12m"/>
      <sheetName val="PS1"/>
      <sheetName val="Basicrates"/>
      <sheetName val="Rd.Est"/>
      <sheetName val="Leads Entry"/>
      <sheetName val="Data-ELSR"/>
      <sheetName val="Mortars"/>
      <sheetName val=" Data -Valves"/>
      <sheetName val="Results"/>
      <sheetName val="leads-c"/>
      <sheetName val="LEAD LOOKUP"/>
    </sheetNames>
    <sheetDataSet>
      <sheetData sheetId="0" refreshError="1"/>
      <sheetData sheetId="1" refreshError="1"/>
      <sheetData sheetId="2" refreshError="1"/>
      <sheetData sheetId="3" refreshError="1"/>
      <sheetData sheetId="4" refreshError="1"/>
      <sheetData sheetId="5" refreshError="1"/>
      <sheetData sheetId="6" refreshError="1">
        <row r="3">
          <cell r="M3">
            <v>117</v>
          </cell>
        </row>
        <row r="149">
          <cell r="B149" t="str">
            <v>Bijnepally</v>
          </cell>
          <cell r="D149" t="str">
            <v>Bijnepally</v>
          </cell>
        </row>
      </sheetData>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1000000000000"/>
      <sheetName val="Day1"/>
      <sheetName val="Day2"/>
      <sheetName val="Day3"/>
      <sheetName val="Sheet1 (2)"/>
      <sheetName val="pav-des"/>
      <sheetName val="ccdes"/>
      <sheetName val="key"/>
      <sheetName val="Sheet11"/>
      <sheetName val="Spe"/>
      <sheetName val="cert"/>
      <sheetName val="curve"/>
      <sheetName val="Sheet10"/>
      <sheetName val="Sheet16"/>
      <sheetName val="Sheet15"/>
      <sheetName val="Sheet6"/>
      <sheetName val="rdamdata"/>
      <sheetName val="m"/>
      <sheetName val="sup dat"/>
      <sheetName val="leads"/>
      <sheetName val="Boq"/>
      <sheetName val="Levels"/>
      <sheetName val="Iocount"/>
      <sheetName val="mas_hab"/>
      <sheetName val="Class IV Qtr. Ele"/>
      <sheetName val="t_prsr"/>
      <sheetName val="id"/>
      <sheetName val="Bridge Data 2005-06"/>
      <sheetName val="m1"/>
      <sheetName val="RMR"/>
      <sheetName val="maya"/>
      <sheetName val="Works"/>
      <sheetName val="General"/>
      <sheetName val="MRATES"/>
      <sheetName val="Road data"/>
      <sheetName val="habs-list"/>
      <sheetName val="nodes"/>
      <sheetName val="hdpe-rates"/>
      <sheetName val="hdpe weights"/>
      <sheetName val="ssr-rates"/>
      <sheetName val="pvc-rates"/>
      <sheetName val="PVC weights"/>
      <sheetName val="rates"/>
      <sheetName val="DISCOUNT"/>
      <sheetName val="Sheet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13">
          <cell r="D113">
            <v>4304.08</v>
          </cell>
        </row>
        <row r="117">
          <cell r="D117">
            <v>918.77</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ew_OG"/>
      <sheetName val="DI_Weights"/>
      <sheetName val="Wt_of_HDPE"/>
      <sheetName val="hdpe_weights"/>
      <sheetName val="PVC_weights"/>
      <sheetName val="Plant &amp;  Machinery"/>
      <sheetName val="Material"/>
      <sheetName val="Labour"/>
      <sheetName val="Bridge Data 2005-06"/>
      <sheetName val="Sheet2"/>
      <sheetName val="detls"/>
      <sheetName val="DATA-BASE"/>
      <sheetName val="DATA-ABSTRACT"/>
      <sheetName val="m"/>
      <sheetName val="MRATES"/>
      <sheetName val="MRoad data"/>
      <sheetName val="Summary"/>
      <sheetName val="Road data"/>
      <sheetName val="Boq"/>
      <sheetName val="Sheet9"/>
      <sheetName val="GF SB Ok "/>
      <sheetName val="Iocount"/>
      <sheetName val="Sheet5"/>
      <sheetName val="Sheet3"/>
      <sheetName val="Class IV Qtr. Ele"/>
      <sheetName val="r"/>
      <sheetName val="pvc_basic"/>
      <sheetName val="final abstract"/>
      <sheetName val="DATA_PRG"/>
      <sheetName val="sup dat"/>
      <sheetName val="labour coeff"/>
      <sheetName val="v"/>
      <sheetName val="lead-st"/>
      <sheetName val="rdamdata"/>
      <sheetName val="RMR"/>
      <sheetName val="Lead statement"/>
      <sheetName val="Weightage-Sub Sht"/>
      <sheetName val="GBW"/>
      <sheetName val="R_Det"/>
      <sheetName val="C-data"/>
      <sheetName val="PRECAST lightconc-II"/>
      <sheetName val="ewst"/>
      <sheetName val="Data_Bit_I"/>
      <sheetName val="Road Detail Est."/>
      <sheetName val="Cover"/>
      <sheetName val="m1"/>
      <sheetName val="1"/>
      <sheetName val="Data.F8.BTR"/>
      <sheetName val="Cost summary"/>
      <sheetName val="Rates"/>
      <sheetName val="BTR"/>
      <sheetName val="Common "/>
      <sheetName val="HDPE-pipe-rates"/>
      <sheetName val="pvc-pipe-rates"/>
      <sheetName val="Mp-team 1"/>
      <sheetName val="Main sheet"/>
      <sheetName val="Specification"/>
      <sheetName val="Specification report"/>
      <sheetName val="quarry"/>
      <sheetName val="Data 07-08 "/>
      <sheetName val="calcul"/>
      <sheetName val="Sheet1 (2)"/>
      <sheetName val="Nspt-smp-final-ORIGINAL"/>
      <sheetName val="ESTIMATE"/>
      <sheetName val="bom"/>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SPECIFICATION"/>
      <sheetName val="m"/>
      <sheetName val="M2"/>
      <sheetName val="m1"/>
      <sheetName val="ESTT_FINAL"/>
      <sheetName val="LEAD_CHART"/>
      <sheetName val="SCHEDULE_A"/>
      <sheetName val="Sheet9"/>
      <sheetName val="Bridge Data 2005-06"/>
      <sheetName val="leads"/>
      <sheetName val="RMR"/>
      <sheetName val="Road data"/>
      <sheetName val="bundqty"/>
      <sheetName val="r"/>
      <sheetName val="GF SB Ok "/>
      <sheetName val="HDPE-pipe-rates"/>
      <sheetName val="pvc-pipe-rates"/>
      <sheetName val="MRATES"/>
      <sheetName val="Labour"/>
      <sheetName val="Material"/>
      <sheetName val="Data"/>
      <sheetName val="BWSCPlt"/>
      <sheetName val="CI"/>
      <sheetName val="DI"/>
      <sheetName val="G.R.P"/>
      <sheetName val="HDPE"/>
      <sheetName val="PSC REVISED"/>
      <sheetName val="pvc"/>
      <sheetName val="data existing_do not delete"/>
      <sheetName val="Nspt-smp-final-ORIGINAL"/>
      <sheetName val="Plant &amp;  Machinery"/>
      <sheetName val="ewst"/>
      <sheetName val="DATA-BASE"/>
      <sheetName val="DATA-ABSTRACT"/>
      <sheetName val="Common "/>
      <sheetName val="Mp-team 1"/>
      <sheetName val="0000000000000"/>
      <sheetName val="Lead"/>
      <sheetName val="Main sheet"/>
      <sheetName val="wh_data"/>
      <sheetName val="wh_data_R"/>
      <sheetName val="CPHEEO"/>
      <sheetName val="input"/>
      <sheetName val="table"/>
      <sheetName val="GBW"/>
      <sheetName val="Lead statement"/>
      <sheetName val="MRoad data"/>
      <sheetName val="Road Detail Est."/>
      <sheetName val="water-hammar-strenght"/>
      <sheetName val="Rate Analysis"/>
      <sheetName val="concrete"/>
      <sheetName val="Drawing status-1"/>
      <sheetName val="Notes"/>
      <sheetName val="data_prg"/>
      <sheetName val="Sheet1"/>
      <sheetName val="Boq"/>
      <sheetName val="Levels"/>
      <sheetName val="Rates"/>
      <sheetName val="Bitumen trunk"/>
      <sheetName val="Feeder"/>
      <sheetName val="R99 etc"/>
      <sheetName val="Trunk unpaved"/>
      <sheetName val="C-data"/>
      <sheetName val="Cover"/>
      <sheetName val="C &amp; G RHS"/>
      <sheetName val="labour coeff"/>
      <sheetName val="Sheet2"/>
      <sheetName val="Bridge_Data_2005-06"/>
      <sheetName val="Road_data"/>
      <sheetName val="GF_SB_Ok_"/>
      <sheetName val="G_R_P"/>
      <sheetName val="PSC_REVISED"/>
      <sheetName val="data_existing_do_not_delete"/>
      <sheetName val="Plant_&amp;__Machinery"/>
      <sheetName val="Common_"/>
      <sheetName val="Mp-team_1"/>
      <sheetName val="Main_sheet"/>
      <sheetName val="MRoad_data"/>
      <sheetName val="Road_Detail_Est_"/>
      <sheetName val="Lead_statement"/>
      <sheetName val="Rate_Analysis"/>
      <sheetName val="mlead"/>
      <sheetName val="abs road"/>
      <sheetName val="R_Det"/>
      <sheetName val="Iocount"/>
      <sheetName val="Variables"/>
      <sheetName val="pvc_basic"/>
      <sheetName val="PVC_dia"/>
      <sheetName val="detls"/>
      <sheetName val="NGKL_SPLRRM_ ROAD_MODEL"/>
      <sheetName val="sup dat"/>
      <sheetName val="Sheet1 (2)"/>
      <sheetName val="Sheet3"/>
      <sheetName val="l"/>
      <sheetName val="Data_Bit_I"/>
      <sheetName val="Data.F8.BTR"/>
      <sheetName val="C.D.Abs.Est."/>
      <sheetName val="Data o"/>
    </sheetNames>
    <sheetDataSet>
      <sheetData sheetId="0" refreshError="1"/>
      <sheetData sheetId="1" refreshError="1"/>
      <sheetData sheetId="2"/>
      <sheetData sheetId="3"/>
      <sheetData sheetId="4">
        <row r="9">
          <cell r="D9">
            <v>249.47</v>
          </cell>
        </row>
        <row r="30">
          <cell r="D30">
            <v>101</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sheetData sheetId="74"/>
      <sheetData sheetId="75"/>
      <sheetData sheetId="76"/>
      <sheetData sheetId="77"/>
      <sheetData sheetId="78"/>
      <sheetData sheetId="79"/>
      <sheetData sheetId="80"/>
      <sheetData sheetId="8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ised BOQ week"/>
      <sheetName val="Revised BOQ week Samp"/>
      <sheetName val="BOQ week"/>
      <sheetName val="BOQ week Samp"/>
      <sheetName val="Labour week"/>
      <sheetName val="Labour week Samp"/>
      <sheetName val="labour coeff"/>
      <sheetName val="Material week"/>
      <sheetName val="Job Cost - month"/>
      <sheetName val="JCR Revised Format - month"/>
      <sheetName val="Bulk Samp"/>
      <sheetName val="Bulk Top"/>
      <sheetName val="Claim Vs Cert"/>
      <sheetName val="Sc Recon"/>
      <sheetName val="RMC"/>
      <sheetName val="Steel"/>
      <sheetName val="S7A-Fort Empty"/>
      <sheetName val="S7A-Fort Samp"/>
      <sheetName val="Staffmonthly"/>
      <sheetName val="Scaff - Fort"/>
      <sheetName val="Scaff - Req"/>
      <sheetName val="F3"/>
      <sheetName val="F3-Samp1"/>
      <sheetName val="F3-Samp2"/>
      <sheetName val="F3-Samp3"/>
      <sheetName val="F3-Samp4"/>
      <sheetName val="F3-Samp5"/>
      <sheetName val="Sheet1"/>
      <sheetName val="Sheet2"/>
      <sheetName val="Sheet3"/>
      <sheetName val="TBAL9697 -group wise  sdpl"/>
      <sheetName val="p&amp;m"/>
      <sheetName val="data existing_do not delete"/>
      <sheetName val="comp-st(GEN)"/>
      <sheetName val="Detailed"/>
      <sheetName val="m1"/>
      <sheetName val="DATA"/>
      <sheetName val="Road Detail Est."/>
      <sheetName val="Labour"/>
      <sheetName val="FIRE ESTIMATE"/>
      <sheetName val="Fill this out first..."/>
      <sheetName val="Build-up"/>
      <sheetName val="FORM7"/>
      <sheetName val="PRECAST lightconc-II"/>
      <sheetName val="VCH-SLC"/>
      <sheetName val="Supplier"/>
      <sheetName val="Boq"/>
      <sheetName val="dBase"/>
      <sheetName val="Pile cap"/>
      <sheetName val="Costing"/>
      <sheetName val="Meas.-Hotel Part"/>
      <sheetName val="RA-markate"/>
      <sheetName val="Tender Summary"/>
      <sheetName val="factors"/>
      <sheetName val="storm water1"/>
      <sheetName val="Download DATA"/>
      <sheetName val="Driveway Beams"/>
      <sheetName val="Inputs"/>
      <sheetName val="Quantities"/>
      <sheetName val="Mat_Cost"/>
      <sheetName val="TEXT"/>
      <sheetName val="Headings"/>
      <sheetName val="Flooring"/>
      <sheetName val="ELEC_BOQ"/>
      <sheetName val="Staff Acco."/>
      <sheetName val="2nd "/>
      <sheetName val="INPUT SHEET"/>
      <sheetName val="RES-PLANNING"/>
      <sheetName val="Macro1"/>
      <sheetName val="Civil Boq"/>
      <sheetName val="환율"/>
      <sheetName val="재1"/>
      <sheetName val="HEAD"/>
      <sheetName val="Contract Night Staff"/>
      <sheetName val="Contract Day Staff"/>
      <sheetName val="Day Shift"/>
      <sheetName val="Night Shift"/>
      <sheetName val="월선수금"/>
      <sheetName val="Basic Rates"/>
      <sheetName val="COST"/>
      <sheetName val="M.S."/>
      <sheetName val="SILICATE"/>
      <sheetName val="HVAC"/>
      <sheetName val="RA"/>
      <sheetName val="Boq- Civil"/>
      <sheetName val="Name List"/>
      <sheetName val="Cost Basis"/>
      <sheetName val="Civil-Mat."/>
      <sheetName val="BOQ Distribution"/>
      <sheetName val="SITE OVERHEADS"/>
      <sheetName val="Pacakges split"/>
      <sheetName val="Brand"/>
      <sheetName val="Location"/>
      <sheetName val="PackSize"/>
      <sheetName val="PackagingType"/>
      <sheetName val="Plant"/>
      <sheetName val="ProductHierarchy"/>
      <sheetName val="PurchGroup"/>
      <sheetName val="Sub-brand"/>
      <sheetName val="UOM"/>
      <sheetName val="Variant"/>
      <sheetName val="Excavation (2)"/>
      <sheetName val="Plum Concrete"/>
      <sheetName val="RMC  DO Till (CEDAR)"/>
      <sheetName val="STEEL DO TILL BANYAN"/>
      <sheetName val="RMC  DO Till BANYAN"/>
      <sheetName val="Cost summary"/>
      <sheetName val="RCC,Ret. Wall"/>
      <sheetName val="GN-ST-10"/>
      <sheetName val="ITB COST"/>
      <sheetName val="concrete"/>
      <sheetName val="beam-reinft-IIInd floor"/>
      <sheetName val="L+M"/>
      <sheetName val="gen"/>
      <sheetName val="Parameter"/>
      <sheetName val="FITZ MORT 94"/>
      <sheetName val="Lead"/>
      <sheetName val="Income Statement"/>
      <sheetName val="Intro."/>
      <sheetName val="St.co.91.5lvl"/>
      <sheetName val="WORK TABLE"/>
      <sheetName val="inWords"/>
      <sheetName val="Fill this out first___"/>
      <sheetName val="PMS"/>
      <sheetName val="DISTRIBUTION"/>
      <sheetName val="BOQ LT"/>
      <sheetName val="A.O.R r1Str"/>
      <sheetName val="A.O.R r1"/>
      <sheetName val="A.O.R (2)"/>
      <sheetName val="DOOR-WIND"/>
      <sheetName val="zone-8"/>
      <sheetName val="MHNO_LEV"/>
      <sheetName val="co_5"/>
      <sheetName val="zone-2"/>
      <sheetName val="Z1_DATA"/>
      <sheetName val="D2_CO"/>
      <sheetName val="D1_CO"/>
      <sheetName val="Structure Bills Qty"/>
      <sheetName val="Revised_BOQ_week"/>
      <sheetName val="Revised_BOQ_week_Samp"/>
      <sheetName val="BOQ_week"/>
      <sheetName val="BOQ_week_Samp"/>
      <sheetName val="Labour_week"/>
      <sheetName val="Labour_week_Samp"/>
      <sheetName val="labour_coeff"/>
      <sheetName val="Material_week"/>
      <sheetName val="Job_Cost_-_month"/>
      <sheetName val="JCR_Revised_Format_-_month"/>
      <sheetName val="Bulk_Samp"/>
      <sheetName val="Bulk_Top"/>
      <sheetName val="Claim_Vs_Cert"/>
      <sheetName val="Sc_Recon"/>
      <sheetName val="S7A-Fort_Empty"/>
      <sheetName val="S7A-Fort_Samp"/>
      <sheetName val="Scaff_-_Fort"/>
      <sheetName val="Scaff_-_Req"/>
      <sheetName val="Tender_Summary"/>
      <sheetName val="Civil-Mat_"/>
      <sheetName val="PRECAST_lightconc-II"/>
      <sheetName val="BOQ_Distribution"/>
      <sheetName val="TBAL9697_-group_wise__sdpl"/>
      <sheetName val="Fill_this_out_first___"/>
      <sheetName val="2nd_"/>
      <sheetName val="Pile_cap"/>
      <sheetName val="Name_List"/>
      <sheetName val="Driveway_Beams"/>
      <sheetName val="INPUT_SHEET"/>
      <sheetName val="Civil_Boq"/>
      <sheetName val="Contract_Night_Staff"/>
      <sheetName val="Contract_Day_Staff"/>
      <sheetName val="Day_Shift"/>
      <sheetName val="Night_Shift"/>
      <sheetName val="Basic_Rates"/>
      <sheetName val="M_S_"/>
      <sheetName val="Staff_Acco_"/>
      <sheetName val="Meas_-Hotel_Part"/>
      <sheetName val="Revised_BOQ_week1"/>
      <sheetName val="Revised_BOQ_week_Samp1"/>
      <sheetName val="BOQ_week1"/>
      <sheetName val="BOQ_week_Samp1"/>
      <sheetName val="Labour_week1"/>
      <sheetName val="Labour_week_Samp1"/>
      <sheetName val="labour_coeff1"/>
      <sheetName val="Material_week1"/>
      <sheetName val="Job_Cost_-_month1"/>
      <sheetName val="JCR_Revised_Format_-_month1"/>
      <sheetName val="Bulk_Samp1"/>
      <sheetName val="Bulk_Top1"/>
      <sheetName val="Claim_Vs_Cert1"/>
      <sheetName val="Sc_Recon1"/>
      <sheetName val="S7A-Fort_Empty1"/>
      <sheetName val="S7A-Fort_Samp1"/>
      <sheetName val="Scaff_-_Fort1"/>
      <sheetName val="Scaff_-_Req1"/>
      <sheetName val="Tender_Summary1"/>
      <sheetName val="Civil-Mat_1"/>
      <sheetName val="PRECAST_lightconc-II1"/>
      <sheetName val="BOQ_Distribution1"/>
      <sheetName val="TBAL9697_-group_wise__sdpl1"/>
      <sheetName val="Fill_this_out_first___1"/>
      <sheetName val="2nd_1"/>
      <sheetName val="Pile_cap1"/>
      <sheetName val="Name_List1"/>
      <sheetName val="Driveway_Beams1"/>
      <sheetName val="INPUT_SHEET1"/>
      <sheetName val="Civil_Boq1"/>
      <sheetName val="Contract_Night_Staff1"/>
      <sheetName val="Contract_Day_Staff1"/>
      <sheetName val="Day_Shift1"/>
      <sheetName val="Night_Shift1"/>
      <sheetName val="Basic_Rates1"/>
      <sheetName val="M_S_1"/>
      <sheetName val="Staff_Acco_1"/>
      <sheetName val="Meas_-Hotel_Part1"/>
      <sheetName val="Revised_BOQ_week2"/>
      <sheetName val="Revised_BOQ_week_Samp2"/>
      <sheetName val="BOQ_week2"/>
      <sheetName val="BOQ_week_Samp2"/>
      <sheetName val="Labour_week2"/>
      <sheetName val="Labour_week_Samp2"/>
      <sheetName val="labour_coeff2"/>
      <sheetName val="Material_week2"/>
      <sheetName val="Job_Cost_-_month2"/>
      <sheetName val="JCR_Revised_Format_-_month2"/>
      <sheetName val="Bulk_Samp2"/>
      <sheetName val="Bulk_Top2"/>
      <sheetName val="Claim_Vs_Cert2"/>
      <sheetName val="Sc_Recon2"/>
      <sheetName val="S7A-Fort_Empty2"/>
      <sheetName val="S7A-Fort_Samp2"/>
      <sheetName val="Scaff_-_Fort2"/>
      <sheetName val="Scaff_-_Req2"/>
      <sheetName val="Tender_Summary2"/>
      <sheetName val="Civil-Mat_2"/>
      <sheetName val="PRECAST_lightconc-II2"/>
      <sheetName val="BOQ_Distribution2"/>
      <sheetName val="TBAL9697_-group_wise__sdpl2"/>
      <sheetName val="Fill_this_out_first___2"/>
      <sheetName val="2nd_2"/>
      <sheetName val="Pile_cap2"/>
      <sheetName val="Name_List2"/>
      <sheetName val="Driveway_Beams2"/>
      <sheetName val="INPUT_SHEET2"/>
      <sheetName val="Civil_Boq2"/>
      <sheetName val="Contract_Night_Staff2"/>
      <sheetName val="Contract_Day_Staff2"/>
      <sheetName val="Day_Shift2"/>
      <sheetName val="Night_Shift2"/>
      <sheetName val="Basic_Rates2"/>
      <sheetName val="M_S_2"/>
      <sheetName val="Staff_Acco_2"/>
      <sheetName val="Meas_-Hotel_Part2"/>
      <sheetName val="Revised_BOQ_week3"/>
      <sheetName val="Revised_BOQ_week_Samp3"/>
      <sheetName val="BOQ_week3"/>
      <sheetName val="BOQ_week_Samp3"/>
      <sheetName val="Labour_week3"/>
      <sheetName val="Labour_week_Samp3"/>
      <sheetName val="labour_coeff3"/>
      <sheetName val="Material_week3"/>
      <sheetName val="Job_Cost_-_month3"/>
      <sheetName val="JCR_Revised_Format_-_month3"/>
      <sheetName val="Bulk_Samp3"/>
      <sheetName val="Bulk_Top3"/>
      <sheetName val="Claim_Vs_Cert3"/>
      <sheetName val="Sc_Recon3"/>
      <sheetName val="S7A-Fort_Empty3"/>
      <sheetName val="S7A-Fort_Samp3"/>
      <sheetName val="Scaff_-_Fort3"/>
      <sheetName val="Scaff_-_Req3"/>
      <sheetName val="Tender_Summary3"/>
      <sheetName val="Civil-Mat_3"/>
      <sheetName val="PRECAST_lightconc-II3"/>
      <sheetName val="BOQ_Distribution3"/>
      <sheetName val="TBAL9697_-group_wise__sdpl3"/>
      <sheetName val="Fill_this_out_first___3"/>
      <sheetName val="2nd_3"/>
      <sheetName val="Pile_cap3"/>
      <sheetName val="Name_List3"/>
      <sheetName val="Driveway_Beams3"/>
      <sheetName val="INPUT_SHEET3"/>
      <sheetName val="Civil_Boq3"/>
      <sheetName val="Contract_Night_Staff3"/>
      <sheetName val="Contract_Day_Staff3"/>
      <sheetName val="Day_Shift3"/>
      <sheetName val="Night_Shift3"/>
      <sheetName val="Basic_Rates3"/>
      <sheetName val="M_S_3"/>
      <sheetName val="Staff_Acco_3"/>
      <sheetName val="Meas_-Hotel_Part3"/>
      <sheetName val="Revised_BOQ_week4"/>
      <sheetName val="Revised_BOQ_week_Samp4"/>
      <sheetName val="BOQ_week4"/>
      <sheetName val="BOQ_week_Samp4"/>
      <sheetName val="Labour_week4"/>
      <sheetName val="Labour_week_Samp4"/>
      <sheetName val="labour_coeff4"/>
      <sheetName val="Material_week4"/>
      <sheetName val="Job_Cost_-_month4"/>
      <sheetName val="JCR_Revised_Format_-_month4"/>
      <sheetName val="Bulk_Samp4"/>
      <sheetName val="Bulk_Top4"/>
      <sheetName val="Claim_Vs_Cert4"/>
      <sheetName val="Sc_Recon4"/>
      <sheetName val="S7A-Fort_Empty4"/>
      <sheetName val="S7A-Fort_Samp4"/>
      <sheetName val="Scaff_-_Fort4"/>
      <sheetName val="Scaff_-_Req4"/>
      <sheetName val="Tender_Summary4"/>
      <sheetName val="Civil-Mat_4"/>
      <sheetName val="PRECAST_lightconc-II4"/>
      <sheetName val="BOQ_Distribution4"/>
      <sheetName val="TBAL9697_-group_wise__sdpl4"/>
      <sheetName val="Fill_this_out_first___4"/>
      <sheetName val="2nd_4"/>
      <sheetName val="Pile_cap4"/>
      <sheetName val="Name_List4"/>
      <sheetName val="Driveway_Beams4"/>
      <sheetName val="INPUT_SHEET4"/>
      <sheetName val="Civil_Boq4"/>
      <sheetName val="Contract_Night_Staff4"/>
      <sheetName val="Contract_Day_Staff4"/>
      <sheetName val="Day_Shift4"/>
      <sheetName val="Night_Shift4"/>
      <sheetName val="Basic_Rates4"/>
      <sheetName val="M_S_4"/>
      <sheetName val="Staff_Acco_4"/>
      <sheetName val="Meas_-Hotel_Part4"/>
      <sheetName val="Revised_BOQ_week5"/>
      <sheetName val="Revised_BOQ_week_Samp5"/>
      <sheetName val="BOQ_week5"/>
      <sheetName val="BOQ_week_Samp5"/>
      <sheetName val="Labour_week5"/>
      <sheetName val="Labour_week_Samp5"/>
      <sheetName val="labour_coeff5"/>
      <sheetName val="Material_week5"/>
      <sheetName val="Job_Cost_-_month5"/>
      <sheetName val="JCR_Revised_Format_-_month5"/>
      <sheetName val="Bulk_Samp5"/>
      <sheetName val="Bulk_Top5"/>
      <sheetName val="Claim_Vs_Cert5"/>
      <sheetName val="Sc_Recon5"/>
      <sheetName val="S7A-Fort_Empty5"/>
      <sheetName val="S7A-Fort_Samp5"/>
      <sheetName val="Scaff_-_Fort5"/>
      <sheetName val="Scaff_-_Req5"/>
      <sheetName val="Tender_Summary5"/>
      <sheetName val="Civil-Mat_5"/>
      <sheetName val="PRECAST_lightconc-II5"/>
      <sheetName val="BOQ_Distribution5"/>
      <sheetName val="TBAL9697_-group_wise__sdpl5"/>
      <sheetName val="Fill_this_out_first___5"/>
      <sheetName val="2nd_5"/>
      <sheetName val="Pile_cap5"/>
      <sheetName val="Name_List5"/>
      <sheetName val="Driveway_Beams5"/>
      <sheetName val="INPUT_SHEET5"/>
      <sheetName val="Civil_Boq5"/>
      <sheetName val="Contract_Night_Staff5"/>
      <sheetName val="Contract_Day_Staff5"/>
      <sheetName val="Day_Shift5"/>
      <sheetName val="Night_Shift5"/>
      <sheetName val="Basic_Rates5"/>
      <sheetName val="M_S_5"/>
      <sheetName val="Staff_Acco_5"/>
      <sheetName val="Meas_-Hotel_Part5"/>
      <sheetName val="Revised_BOQ_week6"/>
      <sheetName val="Revised_BOQ_week_Samp6"/>
      <sheetName val="BOQ_week6"/>
      <sheetName val="BOQ_week_Samp6"/>
      <sheetName val="Labour_week6"/>
      <sheetName val="Labour_week_Samp6"/>
      <sheetName val="labour_coeff6"/>
      <sheetName val="Material_week6"/>
      <sheetName val="Job_Cost_-_month6"/>
      <sheetName val="JCR_Revised_Format_-_month6"/>
      <sheetName val="Bulk_Samp6"/>
      <sheetName val="Bulk_Top6"/>
      <sheetName val="Claim_Vs_Cert6"/>
      <sheetName val="Sc_Recon6"/>
      <sheetName val="S7A-Fort_Empty6"/>
      <sheetName val="S7A-Fort_Samp6"/>
      <sheetName val="Scaff_-_Fort6"/>
      <sheetName val="Scaff_-_Req6"/>
      <sheetName val="Tender_Summary6"/>
      <sheetName val="Civil-Mat_6"/>
      <sheetName val="PRECAST_lightconc-II6"/>
      <sheetName val="BOQ_Distribution6"/>
      <sheetName val="TBAL9697_-group_wise__sdpl6"/>
      <sheetName val="Fill_this_out_first___6"/>
      <sheetName val="2nd_6"/>
      <sheetName val="Pile_cap6"/>
      <sheetName val="Name_List6"/>
      <sheetName val="Driveway_Beams6"/>
      <sheetName val="INPUT_SHEET6"/>
      <sheetName val="Civil_Boq6"/>
      <sheetName val="Contract_Night_Staff6"/>
      <sheetName val="Contract_Day_Staff6"/>
      <sheetName val="Day_Shift6"/>
      <sheetName val="Night_Shift6"/>
      <sheetName val="Basic_Rates6"/>
      <sheetName val="M_S_6"/>
      <sheetName val="Staff_Acco_6"/>
      <sheetName val="Meas_-Hotel_Part6"/>
      <sheetName val="Boq-_Civil"/>
      <sheetName val="SITE_OVERHEADS"/>
      <sheetName val="Pacakges_split"/>
      <sheetName val="Excavation_(2)"/>
      <sheetName val="Plum_Concrete"/>
      <sheetName val="RMC__DO_Till_(CEDAR)"/>
      <sheetName val="STEEL_DO_TILL_BANYAN"/>
      <sheetName val="RMC__DO_Till_BANYAN"/>
      <sheetName val="storm_water1"/>
      <sheetName val="beam-reinft-IIInd_floor"/>
      <sheetName val="ITB_COST"/>
      <sheetName val="Boq (Main Building)"/>
      <sheetName val="Config"/>
      <sheetName val="Break Dw"/>
      <sheetName val="Fin Sum"/>
      <sheetName val="COOLTREAT"/>
      <sheetName val="Buying Schedule"/>
      <sheetName val="CRF Register"/>
      <sheetName val="Labor abs-NMR"/>
      <sheetName val="Back filling"/>
      <sheetName val="NT items summary"/>
      <sheetName val="Footings"/>
      <sheetName val="sheeet7"/>
      <sheetName val="Item- Compact"/>
      <sheetName val="SEMINAR"/>
      <sheetName val="INTSHEET"/>
      <sheetName val="INTSHEET3"/>
      <sheetName val="FORM-0"/>
      <sheetName val="Actuals"/>
      <sheetName val="Cement"/>
      <sheetName val="Norms"/>
      <sheetName val="BOQ-Part1"/>
      <sheetName val="Input"/>
      <sheetName val="DATA SHEET"/>
      <sheetName val="Basic Resources"/>
      <sheetName val="A-CompanyInfo"/>
      <sheetName val="TrialBalance"/>
      <sheetName val="Basic"/>
      <sheetName val="BWSCPlt"/>
      <sheetName val="CI"/>
      <sheetName val="DI"/>
      <sheetName val="G.R.P"/>
      <sheetName val="HDPE"/>
      <sheetName val="PSC REVISED"/>
      <sheetName val="pvc"/>
      <sheetName val="DATA_PRG"/>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data_existing_do_not_delete"/>
      <sheetName val="Road_Detail_Est_"/>
      <sheetName val="FIRE_ESTIMATE"/>
      <sheetName val="m"/>
      <sheetName val="Mactan"/>
      <sheetName val="Mandaue"/>
      <sheetName val="Data-Road "/>
      <sheetName val="Side Drains"/>
      <sheetName val="DATA-CD "/>
      <sheetName val="Retaining walls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sheetData sheetId="275"/>
      <sheetData sheetId="276"/>
      <sheetData sheetId="277"/>
      <sheetData sheetId="278"/>
      <sheetData sheetId="279"/>
      <sheetData sheetId="280"/>
      <sheetData sheetId="281"/>
      <sheetData sheetId="282"/>
      <sheetData sheetId="283"/>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sheetData sheetId="399"/>
      <sheetData sheetId="400"/>
      <sheetData sheetId="401"/>
      <sheetData sheetId="402"/>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sheetData sheetId="427"/>
      <sheetData sheetId="428"/>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pipe-water"/>
      <sheetName val="habs-details"/>
      <sheetName val="hab-details"/>
      <sheetName val="int-Dia"/>
      <sheetName val="water-pros-pros-rate-empty"/>
      <sheetName val="water-pros-Ultim-rate-empty"/>
      <sheetName val="water-Ultimate-empty"/>
      <sheetName val="Nspt-smp-final-apprd"/>
      <sheetName val="water-pros-pros-rate"/>
      <sheetName val="water-pros-Ultimate-rate"/>
      <sheetName val="water-ultimate"/>
      <sheetName val="water-JPTsump-in&amp;out"/>
      <sheetName val="water-JPTsump-Balance"/>
      <sheetName val="jpt-ohbr-out-flow(U)"/>
      <sheetName val="jpt-ohbr-out-flow(P)"/>
      <sheetName val="jpt-ohbr-out-flow(P)-Ult"/>
      <sheetName val="water"/>
      <sheetName val="Nspt-smp-final-ORIGINAL"/>
      <sheetName val="piv-smp-n1"/>
      <sheetName val="Nspt-smp-final-ORIGINAL-(2)"/>
      <sheetName val="Nspt-final-Ultimate(mwl)"/>
      <sheetName val="Nspt-final-Ultimate"/>
      <sheetName val="Nspt-final-pros"/>
      <sheetName val="Nspt-final-Ultimate-21m"/>
      <sheetName val="Nspt-final-at-18.5mstg"/>
      <sheetName val="Nspt-final-pros-14m"/>
      <sheetName val="Nspt-final-pros-12m"/>
      <sheetName val="Nspt-final-pros-10m"/>
      <sheetName val="Nspt-final-pros-7m"/>
      <sheetName val="Nspt-final-pros-4m"/>
      <sheetName val="Nspt-final-empy-258m"/>
      <sheetName val="Nspt-final-empy-254m"/>
      <sheetName val="Nspt-final-empy-249.5m"/>
      <sheetName val="Nspt-final-empy-252m"/>
      <sheetName val="Nspt-final-empy-248m"/>
      <sheetName val="Nspt-final-empy-244m"/>
      <sheetName val="final-smp-pipes"/>
      <sheetName val="Chart1-U and P"/>
      <sheetName val="Chart1-Actual-Flow"/>
      <sheetName val="chart-Jpt-Girnibai-OUT-flow"/>
      <sheetName val="Chart1"/>
      <sheetName val="jpt to Girnibai-Out Flow"/>
      <sheetName val="chart-Jpt-Girnibai-OUT-flow (2)"/>
      <sheetName val="chart-Jpt-Girnibai-OUT-flow (3)"/>
      <sheetName val="leads"/>
      <sheetName val="Nspt-final-at-18_5mstg"/>
      <sheetName val="Nspt-final-empy-249_5m"/>
      <sheetName val="Chart1-U_and_P"/>
      <sheetName val="jpt_to_Girnibai-Out_Flow"/>
      <sheetName val="chart-Jpt-Girnibai-OUT-flow_(2)"/>
      <sheetName val="chart-Jpt-Girnibai-OUT-flow_(3)"/>
      <sheetName val="pvc-pipe-rates"/>
      <sheetName val="Material"/>
      <sheetName val="Labour"/>
      <sheetName val="BWSCPlt"/>
      <sheetName val="CI"/>
      <sheetName val="DI"/>
      <sheetName val="G.R.P"/>
      <sheetName val="HDPE"/>
      <sheetName val="PSC REVISED"/>
      <sheetName val="pvc"/>
      <sheetName val="ssr-rates"/>
      <sheetName val="Sheet9"/>
      <sheetName val="sectorwise"/>
      <sheetName val="data"/>
      <sheetName val="MRATES"/>
      <sheetName val="Data.F8.BTR"/>
      <sheetName val="Plant &amp;  Machinery"/>
      <sheetName val="r"/>
      <sheetName val="data existing_do not delete"/>
      <sheetName val="Det. Secty bld"/>
      <sheetName val="v"/>
      <sheetName val="TBAL9697 -group wise  sdpl"/>
      <sheetName val="wh_data_R"/>
      <sheetName val="Rates SSR 2008-09"/>
      <sheetName val="m1"/>
      <sheetName val="Marteru"/>
      <sheetName val="beam-reinft"/>
      <sheetName val="Sheet1 (2)"/>
      <sheetName val="Lead"/>
      <sheetName val="Dormitory"/>
      <sheetName val="maya"/>
      <sheetName val="Lookup"/>
      <sheetName val="Specification report"/>
      <sheetName val="GROUND FLOOR"/>
      <sheetName val="coverpage"/>
      <sheetName val="Road data"/>
      <sheetName val="Road Detail Est."/>
      <sheetName val="PANEL ANNEXURE"/>
      <sheetName val="Newabstract"/>
      <sheetName val="p&amp;m"/>
      <sheetName val="m"/>
      <sheetName val="l"/>
      <sheetName val="Rates"/>
      <sheetName val="RMR"/>
      <sheetName val="Sheet1"/>
      <sheetName val="Lead statement"/>
      <sheetName val="Data o"/>
      <sheetName val="Rubber Gaskets"/>
      <sheetName val="Usage "/>
      <sheetName val="detls"/>
      <sheetName val="Nspt-final-at-18_5mstg1"/>
      <sheetName val="Nspt-final-empy-249_5m1"/>
      <sheetName val="Chart1-U_and_P1"/>
      <sheetName val="jpt_to_Girnibai-Out_Flow1"/>
      <sheetName val="chart-Jpt-Girnibai-OUT-flow_(21"/>
      <sheetName val="chart-Jpt-Girnibai-OUT-flow_(31"/>
      <sheetName val="G_R_P"/>
      <sheetName val="PSC_REVISED"/>
      <sheetName val="data_existing_do_not_delete"/>
      <sheetName val="Plant_&amp;__Machinery"/>
      <sheetName val="Det__Secty_bld"/>
      <sheetName val="DISCHARGE"/>
      <sheetName val="elec-data"/>
      <sheetName val="OverviewBarmer"/>
      <sheetName val="GL"/>
      <sheetName val="Co-eff"/>
      <sheetName val="Detailed"/>
      <sheetName val="General"/>
      <sheetName val="DATA_PRG"/>
      <sheetName val="Specification"/>
      <sheetName val="GEN-ABS Del"/>
      <sheetName val="Rates_SSR_2008-09"/>
      <sheetName val="Data_F8_BTR"/>
      <sheetName val="TBAL9697_-group_wise__sdpl"/>
      <sheetName val="Sheet1_(2)"/>
      <sheetName val="Specification_report"/>
      <sheetName val="GROUND_FLOOR"/>
      <sheetName val="Road_data"/>
      <sheetName val="Road_Detail_Est_"/>
      <sheetName val="PANEL_ANNEXURE"/>
      <sheetName val="Lead_statement"/>
      <sheetName val="Rubber_Gaskets"/>
      <sheetName val="Data_o"/>
      <sheetName val="road est"/>
      <sheetName val="Data_Bit_I"/>
      <sheetName val="ewst"/>
      <sheetName val="Input"/>
      <sheetName val="HDPE-pipe-rates"/>
      <sheetName val="bom"/>
      <sheetName val="C-data"/>
      <sheetName val="Cover"/>
      <sheetName val="hdpe_basic"/>
      <sheetName val="pvc_basic"/>
      <sheetName val="Global factors"/>
      <sheetName val="hdpe-rates"/>
      <sheetName val="hdpe weights"/>
      <sheetName val="pvc-rates"/>
      <sheetName val="PVC weights"/>
      <sheetName val="concrete"/>
      <sheetName val="mlead"/>
      <sheetName val="comp-st(GEN)"/>
      <sheetName val="Iocount"/>
      <sheetName val="INDIGINEOUS ITEMS "/>
      <sheetName val="CPHEEO"/>
      <sheetName val="Data rough"/>
      <sheetName val="Main sheet"/>
      <sheetName val="Sheet5"/>
      <sheetName val="habs-list"/>
      <sheetName val="nodes"/>
    </sheetNames>
    <sheetDataSet>
      <sheetData sheetId="0">
        <row r="8">
          <cell r="C8" t="str">
            <v>A</v>
          </cell>
        </row>
      </sheetData>
      <sheetData sheetId="1"/>
      <sheetData sheetId="2"/>
      <sheetData sheetId="3"/>
      <sheetData sheetId="4"/>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ow r="8">
          <cell r="C8" t="str">
            <v>A</v>
          </cell>
          <cell r="U8">
            <v>99.27</v>
          </cell>
        </row>
        <row r="9">
          <cell r="U9">
            <v>102.81</v>
          </cell>
        </row>
        <row r="10">
          <cell r="U10">
            <v>102.81</v>
          </cell>
        </row>
        <row r="11">
          <cell r="U11">
            <v>102.81</v>
          </cell>
          <cell r="X11">
            <v>17.600000000000001</v>
          </cell>
        </row>
        <row r="12">
          <cell r="U12">
            <v>105.67</v>
          </cell>
        </row>
        <row r="13">
          <cell r="U13">
            <v>105.67</v>
          </cell>
          <cell r="X13">
            <v>14.450000000000001</v>
          </cell>
        </row>
        <row r="14">
          <cell r="U14">
            <v>101.18</v>
          </cell>
        </row>
        <row r="15">
          <cell r="U15">
            <v>101.18</v>
          </cell>
          <cell r="X15">
            <v>17.600000000000001</v>
          </cell>
        </row>
        <row r="16">
          <cell r="U16">
            <v>104.62</v>
          </cell>
        </row>
        <row r="17">
          <cell r="U17">
            <v>109.06</v>
          </cell>
          <cell r="X17">
            <v>14.450000000000001</v>
          </cell>
        </row>
        <row r="18">
          <cell r="U18">
            <v>108.06</v>
          </cell>
        </row>
        <row r="19">
          <cell r="U19">
            <v>114</v>
          </cell>
        </row>
        <row r="20">
          <cell r="U20">
            <v>116.86</v>
          </cell>
          <cell r="X20">
            <v>8.15</v>
          </cell>
        </row>
        <row r="21">
          <cell r="U21">
            <v>116</v>
          </cell>
        </row>
        <row r="22">
          <cell r="U22">
            <v>120</v>
          </cell>
          <cell r="X22">
            <v>4.2</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refreshError="1"/>
      <sheetData sheetId="41" refreshError="1"/>
      <sheetData sheetId="42"/>
      <sheetData sheetId="43" refreshError="1"/>
      <sheetData sheetId="44" refreshError="1"/>
      <sheetData sheetId="45" refreshError="1"/>
      <sheetData sheetId="46"/>
      <sheetData sheetId="47"/>
      <sheetData sheetId="48" refreshError="1"/>
      <sheetData sheetId="49"/>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sheetData sheetId="124"/>
      <sheetData sheetId="125"/>
      <sheetData sheetId="126"/>
      <sheetData sheetId="127"/>
      <sheetData sheetId="128"/>
      <sheetData sheetId="129"/>
      <sheetData sheetId="130"/>
      <sheetData sheetId="13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sheetData sheetId="146"/>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r"/>
      <sheetName val="Bridge Data 2005-06"/>
      <sheetName val="Sheet1"/>
      <sheetName val="HDPE"/>
      <sheetName val="DI"/>
      <sheetName val="pvc"/>
      <sheetName val="Lead"/>
      <sheetName val="rdamdata"/>
      <sheetName val="lead-st"/>
      <sheetName val="Rate"/>
      <sheetName val="maya"/>
      <sheetName val="leads"/>
      <sheetName val="Bridge_Data_2005-06"/>
      <sheetName val="bom"/>
      <sheetName val="MRATES"/>
      <sheetName val="Lead statement"/>
      <sheetName val="Material"/>
      <sheetName val="Plant &amp;  Machinery"/>
      <sheetName val="Cover"/>
      <sheetName val="Lookup"/>
      <sheetName val="Conv"/>
      <sheetName val="RMR"/>
      <sheetName val="coverpage"/>
      <sheetName val="R_Det"/>
      <sheetName val="Road data"/>
      <sheetName val="Staff Acco_"/>
      <sheetName val="Staff Acco."/>
      <sheetName val="m"/>
      <sheetName val="GROUND FLOOR"/>
      <sheetName val="Data.F8.BTR"/>
      <sheetName val="C-data"/>
      <sheetName val="Usage"/>
      <sheetName val="Common "/>
      <sheetName val="General"/>
      <sheetName val="mlead"/>
      <sheetName val="abs road"/>
      <sheetName val="t_prsr"/>
      <sheetName val="id"/>
      <sheetName val="sch"/>
      <sheetName val="BWSCPlt"/>
      <sheetName val="CI"/>
      <sheetName val="G.R.P"/>
      <sheetName val="PSC REVISED"/>
      <sheetName val="Main sheet"/>
      <sheetName val="Legal Risk Analysis"/>
      <sheetName val="CC Road"/>
      <sheetName val="hdpe_basic"/>
      <sheetName val="DATA_PRG"/>
      <sheetName val="mas_hab"/>
      <sheetName val="v"/>
      <sheetName val="pvc_basic"/>
      <sheetName val="MRoad data"/>
      <sheetName val="final abstract"/>
    </sheetNames>
    <sheetDataSet>
      <sheetData sheetId="0" refreshError="1">
        <row r="2">
          <cell r="D2" t="str">
            <v>CONST.OF 2V RCC SLAB CULVERT AT 6/1 to 6/2 KM</v>
          </cell>
        </row>
        <row r="3">
          <cell r="B3" t="str">
            <v>PWD ROAD VATTEM TO PALEM (VIA) JAWAHARNAVODAYA SCHOOL,KARKONDA</v>
          </cell>
        </row>
        <row r="17">
          <cell r="H17">
            <v>2350</v>
          </cell>
        </row>
        <row r="32">
          <cell r="H32">
            <v>282.88</v>
          </cell>
        </row>
        <row r="37">
          <cell r="H37">
            <v>258.95999999999998</v>
          </cell>
        </row>
        <row r="59">
          <cell r="I59" t="str">
            <v>/cum</v>
          </cell>
        </row>
        <row r="67">
          <cell r="H67">
            <v>1410.4611040000002</v>
          </cell>
        </row>
        <row r="97">
          <cell r="H97">
            <v>2314.9090639999999</v>
          </cell>
        </row>
        <row r="113">
          <cell r="H113">
            <v>2836.9890640000003</v>
          </cell>
        </row>
        <row r="182">
          <cell r="H182">
            <v>382.90917600000006</v>
          </cell>
        </row>
        <row r="189">
          <cell r="H189">
            <v>88.4</v>
          </cell>
        </row>
        <row r="199">
          <cell r="H199">
            <v>4.16</v>
          </cell>
        </row>
        <row r="215">
          <cell r="H215">
            <v>389.89599999999996</v>
          </cell>
        </row>
        <row r="233">
          <cell r="H233">
            <v>131.04</v>
          </cell>
        </row>
        <row r="245">
          <cell r="H245">
            <v>30.16</v>
          </cell>
        </row>
        <row r="250">
          <cell r="H250" t="str">
            <v>Nagerkurnool</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lobal factors"/>
      <sheetName val="Global_factors"/>
      <sheetName val="Nspt-smp-final-ORIGINAL"/>
      <sheetName val="leads"/>
      <sheetName val="Dormitory"/>
      <sheetName val="Staff Acco."/>
      <sheetName val="MRATES"/>
      <sheetName val="r"/>
      <sheetName val="data existing_do not delete"/>
      <sheetName val="Usage"/>
      <sheetName val="Plant &amp;  Machinery"/>
      <sheetName val="Material"/>
      <sheetName val="Labour"/>
      <sheetName val="pvc_basic"/>
      <sheetName val="Sheet1 (2)"/>
      <sheetName val="data"/>
      <sheetName val="Lookup"/>
      <sheetName val="maya"/>
      <sheetName val="Road data"/>
      <sheetName val="Data.F8.BTR"/>
      <sheetName val="Specification report"/>
      <sheetName val="segments-details"/>
      <sheetName val="int-Dia-hdpe"/>
      <sheetName val="int-Dia-pvc"/>
      <sheetName val="BWSCPlt"/>
      <sheetName val="CI"/>
      <sheetName val="DI"/>
      <sheetName val="G.R.P"/>
      <sheetName val="HDPE"/>
      <sheetName val="PSC REVISED"/>
      <sheetName val="pvc"/>
      <sheetName val="HDPE-pipe-rates"/>
      <sheetName val="pvc-pipe-rates"/>
      <sheetName val="RMR"/>
      <sheetName val="Sheet1"/>
      <sheetName val="mlead"/>
      <sheetName val="Sheet5"/>
      <sheetName val="nodes"/>
      <sheetName val="wh_data_R"/>
      <sheetName val="beam-reinft"/>
      <sheetName val="m1"/>
      <sheetName val="rates"/>
      <sheetName val="m"/>
      <sheetName val="DATA_PRG"/>
      <sheetName val="Rates SSR 2008-09"/>
      <sheetName val="Marteru"/>
      <sheetName val="Sheet3"/>
      <sheetName val="hdpe-rates"/>
      <sheetName val="hdpe weights"/>
      <sheetName val="ssr-rates"/>
      <sheetName val="pvc-rates"/>
      <sheetName val="PVC weights"/>
      <sheetName val="concrete"/>
      <sheetName val="STAFFSCHED "/>
      <sheetName val="detls"/>
      <sheetName val="Usage "/>
      <sheetName val="comp-st(GEN)"/>
      <sheetName val="abs road"/>
      <sheetName val="coverpage"/>
      <sheetName val="R_Det"/>
      <sheetName val="v"/>
      <sheetName val="ww-march-02"/>
      <sheetName val="BOQ"/>
      <sheetName val="hdpe_basic"/>
      <sheetName val="ewst"/>
      <sheetName val="GF Columns"/>
      <sheetName val="New33KVSS_E3"/>
      <sheetName val="Prop aug of Ex 33KVSS_E3a"/>
      <sheetName val="Global_factors1"/>
      <sheetName val="Staff_Acco_"/>
      <sheetName val="data_existing_do_not_delete"/>
      <sheetName val="Plant_&amp;__Machinery"/>
      <sheetName val="Sheet1_(2)"/>
      <sheetName val="Road_data"/>
      <sheetName val="Data_F8_BTR"/>
      <sheetName val="Specification_report"/>
      <sheetName val="G_R_P"/>
      <sheetName val="PSC_REVISED"/>
      <sheetName val="Rates_SSR_2008-09"/>
      <sheetName val="p&amp;m"/>
      <sheetName val="Pop"/>
      <sheetName val="mp-team 1"/>
      <sheetName val="habs-list"/>
      <sheetName val="Data_Bit_I"/>
      <sheetName val="Sheet9"/>
      <sheetName val="Estimate"/>
      <sheetName val="TBAL9697 -group wise  sdpl"/>
      <sheetName val="Lead"/>
      <sheetName val="WATER-HAMMER"/>
      <sheetName val="Sheet2"/>
      <sheetName val="bom"/>
      <sheetName val="pumping main"/>
      <sheetName val="HS 30.04.2015.Final"/>
      <sheetName val="ID"/>
      <sheetName val="Sorted"/>
      <sheetName val="Detailed"/>
      <sheetName val="nandipet intra"/>
      <sheetName val="HS final-2"/>
      <sheetName val="Z1_DATA"/>
      <sheetName val="MHNO_LEV"/>
      <sheetName val="t_prsr"/>
      <sheetName val="Road Detail Est."/>
      <sheetName val="Detailed Estimate"/>
      <sheetName val="C-data"/>
      <sheetName val="comparative"/>
      <sheetName val="road est"/>
      <sheetName val="General"/>
    </sheetNames>
    <sheetDataSet>
      <sheetData sheetId="0">
        <row r="2">
          <cell r="B2">
            <v>0.4</v>
          </cell>
        </row>
        <row r="3">
          <cell r="B3">
            <v>0.5</v>
          </cell>
        </row>
        <row r="5">
          <cell r="B5">
            <v>0.5</v>
          </cell>
        </row>
        <row r="7">
          <cell r="B7">
            <v>0.26666666666666666</v>
          </cell>
        </row>
        <row r="8">
          <cell r="B8">
            <v>0.5</v>
          </cell>
        </row>
        <row r="10">
          <cell r="B10">
            <v>0.5</v>
          </cell>
        </row>
      </sheetData>
      <sheetData sheetId="1">
        <row r="2">
          <cell r="B2">
            <v>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OHSRCAP"/>
      <sheetName val="PIPES-FINAL"/>
      <sheetName val="covered-habs"/>
      <sheetName val="covered-habs-nss"/>
      <sheetName val="NEW-ohsr list"/>
      <sheetName val="habs-list"/>
      <sheetName val="nodes"/>
      <sheetName val="abstract ohsr&amp;bpt"/>
      <sheetName val="list"/>
      <sheetName val="int-Dia"/>
      <sheetName val="JAWAHAR-hyd-original"/>
      <sheetName val="3200"/>
      <sheetName val="2750"/>
      <sheetName val="2500"/>
      <sheetName val="2200"/>
      <sheetName val="1800"/>
      <sheetName val="1500"/>
      <sheetName val="GL1"/>
      <sheetName val="GL2"/>
      <sheetName val="200"/>
      <sheetName val="100"/>
      <sheetName val="50"/>
      <sheetName val="water-pros-ultimate-rate"/>
      <sheetName val="water-ultimater"/>
      <sheetName val="A'rangapur-Out Flow"/>
      <sheetName val="chart-A'rangapur-OUT-flow"/>
      <sheetName val="water"/>
      <sheetName val="Chart2-habs"/>
      <sheetName val="Chart2-total"/>
      <sheetName val="Global factors"/>
      <sheetName val="Data.F8.BTR"/>
      <sheetName val="beam-reinft"/>
      <sheetName val="Sheet1"/>
      <sheetName val="sup dat"/>
      <sheetName val="Plant &amp;  Machinery"/>
      <sheetName val="Labour"/>
      <sheetName val="DATA"/>
    </sheetNames>
    <sheetDataSet>
      <sheetData sheetId="0"/>
      <sheetData sheetId="1"/>
      <sheetData sheetId="2"/>
      <sheetData sheetId="3"/>
      <sheetData sheetId="4"/>
      <sheetData sheetId="5"/>
      <sheetData sheetId="6" refreshError="1">
        <row r="5">
          <cell r="C5">
            <v>140</v>
          </cell>
          <cell r="D5">
            <v>182</v>
          </cell>
          <cell r="E5" t="str">
            <v xml:space="preserve">Lingapur ohsr </v>
          </cell>
          <cell r="F5" t="str">
            <v>new</v>
          </cell>
          <cell r="G5">
            <v>9</v>
          </cell>
          <cell r="H5">
            <v>20</v>
          </cell>
          <cell r="I5">
            <v>0</v>
          </cell>
          <cell r="J5">
            <v>340</v>
          </cell>
        </row>
        <row r="6">
          <cell r="C6">
            <v>141</v>
          </cell>
          <cell r="D6">
            <v>184</v>
          </cell>
          <cell r="E6" t="str">
            <v xml:space="preserve">Machapur ohsr </v>
          </cell>
          <cell r="F6" t="str">
            <v>new</v>
          </cell>
          <cell r="G6">
            <v>16</v>
          </cell>
          <cell r="H6">
            <v>60</v>
          </cell>
          <cell r="I6">
            <v>0</v>
          </cell>
          <cell r="J6">
            <v>800</v>
          </cell>
        </row>
        <row r="7">
          <cell r="C7">
            <v>142</v>
          </cell>
          <cell r="D7">
            <v>170</v>
          </cell>
          <cell r="E7" t="str">
            <v xml:space="preserve">Bussapur ohsr </v>
          </cell>
          <cell r="F7" t="str">
            <v>new</v>
          </cell>
          <cell r="G7">
            <v>12</v>
          </cell>
          <cell r="H7">
            <v>40</v>
          </cell>
          <cell r="I7">
            <v>0</v>
          </cell>
          <cell r="J7">
            <v>823</v>
          </cell>
        </row>
        <row r="8">
          <cell r="C8">
            <v>143</v>
          </cell>
          <cell r="D8">
            <v>165.5</v>
          </cell>
          <cell r="E8" t="str">
            <v>Chelvai ohsr</v>
          </cell>
          <cell r="F8">
            <v>0</v>
          </cell>
          <cell r="G8">
            <v>15</v>
          </cell>
          <cell r="H8">
            <v>150</v>
          </cell>
          <cell r="I8">
            <v>0</v>
          </cell>
          <cell r="J8">
            <v>3846</v>
          </cell>
        </row>
        <row r="9">
          <cell r="C9">
            <v>144</v>
          </cell>
          <cell r="D9">
            <v>166</v>
          </cell>
          <cell r="E9" t="str">
            <v>Chelvai new ohsr</v>
          </cell>
          <cell r="F9" t="str">
            <v>new</v>
          </cell>
          <cell r="G9">
            <v>13</v>
          </cell>
          <cell r="H9">
            <v>90</v>
          </cell>
          <cell r="I9">
            <v>0</v>
          </cell>
          <cell r="J9">
            <v>2184</v>
          </cell>
        </row>
        <row r="10">
          <cell r="C10">
            <v>145</v>
          </cell>
          <cell r="D10">
            <v>184</v>
          </cell>
          <cell r="E10" t="str">
            <v>Machapur BPT</v>
          </cell>
          <cell r="F10" t="str">
            <v>new</v>
          </cell>
          <cell r="G10">
            <v>27</v>
          </cell>
          <cell r="H10">
            <v>90</v>
          </cell>
          <cell r="I10">
            <v>0</v>
          </cell>
          <cell r="J10">
            <v>32860</v>
          </cell>
        </row>
        <row r="11">
          <cell r="C11">
            <v>146</v>
          </cell>
          <cell r="D11">
            <v>165</v>
          </cell>
          <cell r="E11" t="str">
            <v xml:space="preserve">Dubbagudem  ohsr </v>
          </cell>
          <cell r="F11" t="str">
            <v>new</v>
          </cell>
          <cell r="G11">
            <v>9</v>
          </cell>
          <cell r="H11">
            <v>20</v>
          </cell>
          <cell r="I11">
            <v>0</v>
          </cell>
          <cell r="J11">
            <v>362</v>
          </cell>
        </row>
        <row r="12">
          <cell r="C12">
            <v>147</v>
          </cell>
          <cell r="D12">
            <v>151</v>
          </cell>
          <cell r="E12" t="str">
            <v xml:space="preserve">Somlagadda ohsr </v>
          </cell>
          <cell r="F12" t="str">
            <v>new</v>
          </cell>
          <cell r="G12">
            <v>12</v>
          </cell>
          <cell r="H12">
            <v>40</v>
          </cell>
          <cell r="I12">
            <v>0</v>
          </cell>
          <cell r="J12">
            <v>679</v>
          </cell>
        </row>
        <row r="13">
          <cell r="C13">
            <v>148</v>
          </cell>
          <cell r="D13">
            <v>154</v>
          </cell>
          <cell r="E13" t="str">
            <v>Govinderaopet BPT</v>
          </cell>
          <cell r="F13" t="str">
            <v>new</v>
          </cell>
          <cell r="G13">
            <v>30</v>
          </cell>
          <cell r="H13">
            <v>90</v>
          </cell>
          <cell r="I13">
            <v>0</v>
          </cell>
          <cell r="J13">
            <v>16971</v>
          </cell>
        </row>
        <row r="14">
          <cell r="C14">
            <v>149</v>
          </cell>
          <cell r="D14">
            <v>148</v>
          </cell>
          <cell r="E14" t="str">
            <v xml:space="preserve">Rangapur  ohsr </v>
          </cell>
          <cell r="F14" t="str">
            <v>new</v>
          </cell>
          <cell r="G14">
            <v>13</v>
          </cell>
          <cell r="H14">
            <v>90</v>
          </cell>
          <cell r="I14">
            <v>0</v>
          </cell>
          <cell r="J14">
            <v>2318</v>
          </cell>
        </row>
        <row r="15">
          <cell r="C15">
            <v>150</v>
          </cell>
          <cell r="D15">
            <v>154.16999999999999</v>
          </cell>
          <cell r="E15" t="str">
            <v>Govindarao pet ohsr</v>
          </cell>
          <cell r="F15">
            <v>0</v>
          </cell>
          <cell r="G15">
            <v>15</v>
          </cell>
          <cell r="H15">
            <v>150</v>
          </cell>
          <cell r="I15">
            <v>0</v>
          </cell>
          <cell r="J15">
            <v>3539</v>
          </cell>
        </row>
        <row r="16">
          <cell r="C16">
            <v>151</v>
          </cell>
          <cell r="D16">
            <v>155</v>
          </cell>
          <cell r="E16" t="str">
            <v>Govindarao pet new ohsr</v>
          </cell>
          <cell r="F16" t="str">
            <v>new</v>
          </cell>
          <cell r="G16">
            <v>13</v>
          </cell>
          <cell r="H16">
            <v>60</v>
          </cell>
          <cell r="I16">
            <v>0</v>
          </cell>
          <cell r="J16">
            <v>1262</v>
          </cell>
        </row>
        <row r="17">
          <cell r="C17">
            <v>152</v>
          </cell>
          <cell r="D17">
            <v>165.07</v>
          </cell>
          <cell r="E17" t="str">
            <v>Dumpelli gudem ohsr</v>
          </cell>
          <cell r="F17">
            <v>0</v>
          </cell>
          <cell r="G17">
            <v>12.3</v>
          </cell>
          <cell r="H17">
            <v>60</v>
          </cell>
          <cell r="I17">
            <v>0</v>
          </cell>
          <cell r="J17">
            <v>1570</v>
          </cell>
        </row>
        <row r="18">
          <cell r="C18">
            <v>153</v>
          </cell>
          <cell r="D18">
            <v>166</v>
          </cell>
          <cell r="E18" t="str">
            <v xml:space="preserve">LB nager Ohsr </v>
          </cell>
          <cell r="F18" t="str">
            <v>new</v>
          </cell>
          <cell r="G18">
            <v>9</v>
          </cell>
          <cell r="H18">
            <v>20</v>
          </cell>
          <cell r="I18">
            <v>0</v>
          </cell>
          <cell r="J18">
            <v>641</v>
          </cell>
        </row>
        <row r="19">
          <cell r="C19">
            <v>154</v>
          </cell>
          <cell r="D19">
            <v>164</v>
          </cell>
          <cell r="E19" t="str">
            <v>Papaiahpally ohsr</v>
          </cell>
          <cell r="F19" t="str">
            <v>new</v>
          </cell>
          <cell r="G19">
            <v>9</v>
          </cell>
          <cell r="H19">
            <v>20</v>
          </cell>
          <cell r="I19">
            <v>0</v>
          </cell>
          <cell r="J19">
            <v>319</v>
          </cell>
        </row>
        <row r="20">
          <cell r="C20">
            <v>155</v>
          </cell>
          <cell r="D20">
            <v>167.57499999999999</v>
          </cell>
          <cell r="E20" t="str">
            <v xml:space="preserve">Sandragudem ohsr </v>
          </cell>
          <cell r="F20" t="str">
            <v>new</v>
          </cell>
          <cell r="G20">
            <v>12</v>
          </cell>
          <cell r="H20">
            <v>40</v>
          </cell>
          <cell r="I20">
            <v>0</v>
          </cell>
          <cell r="J20">
            <v>691</v>
          </cell>
        </row>
        <row r="21">
          <cell r="C21">
            <v>156</v>
          </cell>
          <cell r="D21">
            <v>0</v>
          </cell>
          <cell r="E21" t="str">
            <v xml:space="preserve">Balazi nager </v>
          </cell>
        </row>
        <row r="22">
          <cell r="C22">
            <v>157</v>
          </cell>
          <cell r="D22">
            <v>142.375</v>
          </cell>
          <cell r="E22" t="str">
            <v xml:space="preserve">Ragavapatnam  ohsr </v>
          </cell>
          <cell r="F22" t="str">
            <v>new</v>
          </cell>
          <cell r="G22">
            <v>12</v>
          </cell>
          <cell r="H22">
            <v>40</v>
          </cell>
          <cell r="I22">
            <v>0</v>
          </cell>
          <cell r="J22">
            <v>600</v>
          </cell>
        </row>
        <row r="23">
          <cell r="C23">
            <v>158</v>
          </cell>
          <cell r="D23">
            <v>155.38499999999999</v>
          </cell>
          <cell r="E23" t="str">
            <v xml:space="preserve">Lakanavaram  ohsr </v>
          </cell>
          <cell r="F23">
            <v>0</v>
          </cell>
          <cell r="G23">
            <v>12.5</v>
          </cell>
          <cell r="H23">
            <v>40</v>
          </cell>
          <cell r="I23">
            <v>0</v>
          </cell>
          <cell r="J23">
            <v>607</v>
          </cell>
        </row>
        <row r="24">
          <cell r="C24">
            <v>159</v>
          </cell>
          <cell r="D24">
            <v>148.22999999999999</v>
          </cell>
          <cell r="E24" t="str">
            <v xml:space="preserve">Pasra  ohsr </v>
          </cell>
          <cell r="F24">
            <v>0</v>
          </cell>
          <cell r="G24">
            <v>15</v>
          </cell>
          <cell r="H24">
            <v>150</v>
          </cell>
          <cell r="I24">
            <v>0</v>
          </cell>
          <cell r="J24">
            <v>4018</v>
          </cell>
        </row>
        <row r="25">
          <cell r="C25">
            <v>160</v>
          </cell>
          <cell r="D25">
            <v>148</v>
          </cell>
          <cell r="E25" t="str">
            <v xml:space="preserve">Pasra new ohsr </v>
          </cell>
          <cell r="F25" t="str">
            <v>new</v>
          </cell>
          <cell r="G25">
            <v>13</v>
          </cell>
          <cell r="H25">
            <v>90</v>
          </cell>
          <cell r="I25">
            <v>0</v>
          </cell>
          <cell r="J25">
            <v>2300</v>
          </cell>
        </row>
        <row r="26">
          <cell r="C26">
            <v>161</v>
          </cell>
          <cell r="D26">
            <v>142.53</v>
          </cell>
          <cell r="E26" t="str">
            <v xml:space="preserve">Pathanagaram ohsr </v>
          </cell>
          <cell r="F26" t="str">
            <v>new</v>
          </cell>
          <cell r="G26">
            <v>12</v>
          </cell>
          <cell r="H26">
            <v>40</v>
          </cell>
          <cell r="I26">
            <v>0</v>
          </cell>
          <cell r="J26">
            <v>706</v>
          </cell>
        </row>
        <row r="27">
          <cell r="C27">
            <v>162</v>
          </cell>
          <cell r="D27">
            <v>147.08500000000001</v>
          </cell>
          <cell r="E27" t="str">
            <v xml:space="preserve">Pathippalagadda  ohsr </v>
          </cell>
          <cell r="F27" t="str">
            <v>new</v>
          </cell>
          <cell r="G27">
            <v>9</v>
          </cell>
          <cell r="H27">
            <v>20</v>
          </cell>
          <cell r="I27">
            <v>0</v>
          </cell>
          <cell r="J27">
            <v>171</v>
          </cell>
        </row>
        <row r="28">
          <cell r="C28">
            <v>163</v>
          </cell>
          <cell r="D28">
            <v>138</v>
          </cell>
          <cell r="E28" t="str">
            <v xml:space="preserve">Projectnager ohsr </v>
          </cell>
          <cell r="F28" t="str">
            <v>new</v>
          </cell>
          <cell r="G28">
            <v>9</v>
          </cell>
          <cell r="H28">
            <v>20</v>
          </cell>
          <cell r="I28">
            <v>0</v>
          </cell>
          <cell r="J28">
            <v>182</v>
          </cell>
        </row>
        <row r="29">
          <cell r="C29">
            <v>164</v>
          </cell>
          <cell r="D29">
            <v>141.91499999999999</v>
          </cell>
          <cell r="E29" t="str">
            <v xml:space="preserve">Muthapur  ohsr </v>
          </cell>
          <cell r="F29" t="str">
            <v>new</v>
          </cell>
          <cell r="G29">
            <v>9</v>
          </cell>
          <cell r="H29">
            <v>20</v>
          </cell>
          <cell r="I29">
            <v>0</v>
          </cell>
          <cell r="J29">
            <v>408</v>
          </cell>
        </row>
        <row r="30">
          <cell r="C30">
            <v>165</v>
          </cell>
          <cell r="D30">
            <v>0</v>
          </cell>
          <cell r="E30" t="str">
            <v xml:space="preserve">Motlagudem </v>
          </cell>
        </row>
        <row r="31">
          <cell r="C31">
            <v>166</v>
          </cell>
          <cell r="D31">
            <v>140.565</v>
          </cell>
          <cell r="E31" t="str">
            <v>Tappamancha ohsr</v>
          </cell>
          <cell r="F31" t="str">
            <v>new</v>
          </cell>
          <cell r="G31">
            <v>9</v>
          </cell>
          <cell r="H31">
            <v>20</v>
          </cell>
          <cell r="I31">
            <v>0</v>
          </cell>
          <cell r="J31">
            <v>181</v>
          </cell>
        </row>
        <row r="32">
          <cell r="C32">
            <v>167</v>
          </cell>
          <cell r="D32">
            <v>161</v>
          </cell>
          <cell r="E32" t="str">
            <v xml:space="preserve">Gandinagaram  ohsr </v>
          </cell>
          <cell r="F32" t="str">
            <v>new</v>
          </cell>
          <cell r="G32">
            <v>16.5</v>
          </cell>
          <cell r="H32">
            <v>120</v>
          </cell>
          <cell r="I32">
            <v>0</v>
          </cell>
          <cell r="J32">
            <v>3118</v>
          </cell>
        </row>
        <row r="33">
          <cell r="C33">
            <v>168</v>
          </cell>
          <cell r="D33">
            <v>0</v>
          </cell>
          <cell r="E33" t="str">
            <v>Moddulagudem</v>
          </cell>
        </row>
        <row r="34">
          <cell r="C34">
            <v>169</v>
          </cell>
          <cell r="D34">
            <v>165</v>
          </cell>
          <cell r="E34" t="str">
            <v>Rampur ohsr</v>
          </cell>
          <cell r="F34" t="str">
            <v>new</v>
          </cell>
          <cell r="G34">
            <v>13</v>
          </cell>
          <cell r="H34">
            <v>90</v>
          </cell>
          <cell r="I34">
            <v>0</v>
          </cell>
          <cell r="J34">
            <v>1626</v>
          </cell>
        </row>
        <row r="35">
          <cell r="C35">
            <v>170</v>
          </cell>
          <cell r="D35">
            <v>0</v>
          </cell>
          <cell r="E35" t="str">
            <v>Amruthathanda</v>
          </cell>
        </row>
        <row r="36">
          <cell r="C36">
            <v>171</v>
          </cell>
          <cell r="D36">
            <v>0</v>
          </cell>
          <cell r="E36" t="str">
            <v>Laxmipur</v>
          </cell>
        </row>
        <row r="37">
          <cell r="C37">
            <v>172</v>
          </cell>
          <cell r="D37">
            <v>0</v>
          </cell>
          <cell r="E37" t="str">
            <v xml:space="preserve">Nethaganigudem </v>
          </cell>
        </row>
        <row r="38">
          <cell r="C38">
            <v>173</v>
          </cell>
          <cell r="D38">
            <v>0</v>
          </cell>
          <cell r="E38" t="str">
            <v>Purya thanda</v>
          </cell>
        </row>
        <row r="39">
          <cell r="C39">
            <v>174</v>
          </cell>
          <cell r="D39">
            <v>0</v>
          </cell>
          <cell r="E39" t="str">
            <v>Chandruthanda</v>
          </cell>
        </row>
        <row r="40">
          <cell r="C40">
            <v>175</v>
          </cell>
          <cell r="D40">
            <v>169</v>
          </cell>
          <cell r="E40" t="str">
            <v>Karlapally ohsr</v>
          </cell>
          <cell r="F40" t="str">
            <v>new</v>
          </cell>
          <cell r="G40">
            <v>12</v>
          </cell>
          <cell r="H40">
            <v>40</v>
          </cell>
          <cell r="I40">
            <v>0</v>
          </cell>
          <cell r="J40">
            <v>709</v>
          </cell>
        </row>
        <row r="42">
          <cell r="J42">
            <v>83831</v>
          </cell>
        </row>
        <row r="47">
          <cell r="E47">
            <v>823</v>
          </cell>
        </row>
        <row r="48">
          <cell r="E48">
            <v>4846</v>
          </cell>
        </row>
        <row r="49">
          <cell r="E49">
            <v>87</v>
          </cell>
        </row>
        <row r="50">
          <cell r="E50">
            <v>679</v>
          </cell>
        </row>
        <row r="51">
          <cell r="E51">
            <v>97</v>
          </cell>
        </row>
        <row r="52">
          <cell r="E52">
            <v>362</v>
          </cell>
        </row>
        <row r="53">
          <cell r="E53">
            <v>515</v>
          </cell>
        </row>
        <row r="54">
          <cell r="E54">
            <v>388</v>
          </cell>
        </row>
        <row r="55">
          <cell r="E55">
            <v>407</v>
          </cell>
        </row>
        <row r="56">
          <cell r="E56">
            <v>279</v>
          </cell>
        </row>
        <row r="57">
          <cell r="E57">
            <v>412</v>
          </cell>
        </row>
        <row r="58">
          <cell r="E58">
            <v>125</v>
          </cell>
        </row>
        <row r="59">
          <cell r="E59">
            <v>49</v>
          </cell>
        </row>
        <row r="60">
          <cell r="E60">
            <v>145</v>
          </cell>
        </row>
        <row r="61">
          <cell r="E61">
            <v>1850</v>
          </cell>
        </row>
        <row r="62">
          <cell r="E62">
            <v>30</v>
          </cell>
        </row>
        <row r="63">
          <cell r="E63">
            <v>641</v>
          </cell>
        </row>
        <row r="64">
          <cell r="E64">
            <v>1570</v>
          </cell>
        </row>
        <row r="65">
          <cell r="E65">
            <v>377</v>
          </cell>
        </row>
        <row r="66">
          <cell r="E66">
            <v>96</v>
          </cell>
        </row>
        <row r="67">
          <cell r="E67">
            <v>96</v>
          </cell>
        </row>
        <row r="68">
          <cell r="E68">
            <v>40</v>
          </cell>
        </row>
        <row r="69">
          <cell r="E69">
            <v>797</v>
          </cell>
        </row>
        <row r="70">
          <cell r="E70">
            <v>81</v>
          </cell>
        </row>
        <row r="71">
          <cell r="E71">
            <v>182</v>
          </cell>
        </row>
        <row r="72">
          <cell r="E72">
            <v>181</v>
          </cell>
        </row>
        <row r="73">
          <cell r="E73">
            <v>327</v>
          </cell>
        </row>
        <row r="74">
          <cell r="E74">
            <v>2235</v>
          </cell>
        </row>
        <row r="75">
          <cell r="E75">
            <v>2633</v>
          </cell>
        </row>
        <row r="76">
          <cell r="E76">
            <v>706</v>
          </cell>
        </row>
        <row r="77">
          <cell r="E77">
            <v>423</v>
          </cell>
        </row>
        <row r="78">
          <cell r="E78">
            <v>2695</v>
          </cell>
        </row>
        <row r="79">
          <cell r="E79">
            <v>319</v>
          </cell>
        </row>
        <row r="80">
          <cell r="E80">
            <v>2318</v>
          </cell>
        </row>
        <row r="81">
          <cell r="E81">
            <v>171</v>
          </cell>
        </row>
        <row r="82">
          <cell r="E82">
            <v>600</v>
          </cell>
        </row>
        <row r="83">
          <cell r="E83">
            <v>1689</v>
          </cell>
        </row>
        <row r="84">
          <cell r="D84">
            <v>29265</v>
          </cell>
          <cell r="E84">
            <v>29271</v>
          </cell>
          <cell r="F84">
            <v>0</v>
          </cell>
          <cell r="G84">
            <v>0</v>
          </cell>
        </row>
        <row r="85">
          <cell r="D85">
            <v>6</v>
          </cell>
        </row>
      </sheetData>
      <sheetData sheetId="7" refreshError="1">
        <row r="5">
          <cell r="C5" t="str">
            <v>Jawaharnagar BPT</v>
          </cell>
          <cell r="D5">
            <v>224</v>
          </cell>
        </row>
        <row r="6">
          <cell r="C6" t="str">
            <v>Jawaharnagar BPT foot</v>
          </cell>
          <cell r="D6">
            <v>200</v>
          </cell>
        </row>
        <row r="7">
          <cell r="C7" t="str">
            <v>LingapurX</v>
          </cell>
          <cell r="D7">
            <v>182</v>
          </cell>
        </row>
        <row r="8">
          <cell r="C8" t="str">
            <v>Lingapur ohsrx</v>
          </cell>
          <cell r="D8">
            <v>182</v>
          </cell>
        </row>
        <row r="9">
          <cell r="C9" t="str">
            <v>Lingapur ohsr</v>
          </cell>
          <cell r="D9">
            <v>182</v>
          </cell>
        </row>
        <row r="10">
          <cell r="C10" t="str">
            <v>MachapurX</v>
          </cell>
          <cell r="D10">
            <v>180</v>
          </cell>
        </row>
        <row r="11">
          <cell r="C11" t="str">
            <v>Machapur ohsrx</v>
          </cell>
          <cell r="D11">
            <v>184</v>
          </cell>
        </row>
        <row r="12">
          <cell r="C12" t="str">
            <v>Machapur ohsr</v>
          </cell>
          <cell r="D12">
            <v>184</v>
          </cell>
        </row>
        <row r="13">
          <cell r="C13" t="str">
            <v>Machapur BPTX</v>
          </cell>
          <cell r="D13">
            <v>184</v>
          </cell>
        </row>
        <row r="14">
          <cell r="C14" t="str">
            <v>Machapur BPT</v>
          </cell>
          <cell r="D14">
            <v>184</v>
          </cell>
        </row>
        <row r="15">
          <cell r="C15" t="str">
            <v>Machapur BPT LWL</v>
          </cell>
          <cell r="D15">
            <v>184</v>
          </cell>
        </row>
        <row r="16">
          <cell r="C16" t="str">
            <v>BussapurV MID</v>
          </cell>
          <cell r="D16">
            <v>165</v>
          </cell>
        </row>
        <row r="17">
          <cell r="C17" t="str">
            <v>BussapurX</v>
          </cell>
          <cell r="D17">
            <v>165</v>
          </cell>
        </row>
        <row r="18">
          <cell r="C18" t="str">
            <v>Bussapur ohsrx</v>
          </cell>
          <cell r="D18">
            <v>165</v>
          </cell>
        </row>
        <row r="19">
          <cell r="C19" t="str">
            <v>Bussapur ohsr</v>
          </cell>
          <cell r="D19">
            <v>165</v>
          </cell>
        </row>
        <row r="20">
          <cell r="C20" t="str">
            <v>Chelvai ENT</v>
          </cell>
          <cell r="D20">
            <v>165</v>
          </cell>
        </row>
        <row r="21">
          <cell r="C21" t="str">
            <v>Chelvai ohsrJN</v>
          </cell>
          <cell r="D21">
            <v>165</v>
          </cell>
        </row>
        <row r="22">
          <cell r="C22" t="str">
            <v>Chelvai ohsrx</v>
          </cell>
          <cell r="D22">
            <v>165</v>
          </cell>
        </row>
        <row r="23">
          <cell r="C23" t="str">
            <v>Chelvai ohsr</v>
          </cell>
          <cell r="D23">
            <v>165.5</v>
          </cell>
        </row>
        <row r="24">
          <cell r="C24" t="str">
            <v>Chelvai new ohsrx</v>
          </cell>
          <cell r="D24">
            <v>165</v>
          </cell>
        </row>
        <row r="25">
          <cell r="C25" t="str">
            <v>Chelvai new ohsr</v>
          </cell>
          <cell r="D25">
            <v>166</v>
          </cell>
        </row>
        <row r="26">
          <cell r="C26" t="str">
            <v>DubbagudemX</v>
          </cell>
          <cell r="D26">
            <v>160</v>
          </cell>
        </row>
        <row r="27">
          <cell r="C27" t="str">
            <v>Dubbagudem  ohsrx</v>
          </cell>
          <cell r="D27">
            <v>170</v>
          </cell>
        </row>
        <row r="28">
          <cell r="C28" t="str">
            <v xml:space="preserve">Dubbagudem  ohsr </v>
          </cell>
          <cell r="D28">
            <v>170</v>
          </cell>
        </row>
        <row r="29">
          <cell r="C29" t="str">
            <v>Govinderaopet BPTX</v>
          </cell>
          <cell r="D29">
            <v>154</v>
          </cell>
        </row>
        <row r="30">
          <cell r="C30" t="str">
            <v>Govinderaopet BPT</v>
          </cell>
          <cell r="D30">
            <v>154</v>
          </cell>
        </row>
        <row r="31">
          <cell r="C31" t="str">
            <v>Govinderaopet BPT LWL</v>
          </cell>
          <cell r="D31">
            <v>154</v>
          </cell>
        </row>
        <row r="32">
          <cell r="C32" t="str">
            <v>Govinderaopet BPT FOOT</v>
          </cell>
          <cell r="D32">
            <v>152</v>
          </cell>
        </row>
        <row r="33">
          <cell r="C33" t="str">
            <v>RangapurX</v>
          </cell>
          <cell r="D33">
            <v>154</v>
          </cell>
        </row>
        <row r="34">
          <cell r="C34" t="str">
            <v>Rangapur  ohsr x</v>
          </cell>
          <cell r="D34">
            <v>148</v>
          </cell>
        </row>
        <row r="35">
          <cell r="C35" t="str">
            <v xml:space="preserve">Rangapur  ohsr </v>
          </cell>
          <cell r="D35">
            <v>148</v>
          </cell>
        </row>
        <row r="36">
          <cell r="C36" t="str">
            <v>SomlagaddaX</v>
          </cell>
          <cell r="D36">
            <v>150</v>
          </cell>
        </row>
        <row r="37">
          <cell r="C37" t="str">
            <v>Somlagadda ohsr x</v>
          </cell>
          <cell r="D37">
            <v>150</v>
          </cell>
        </row>
        <row r="38">
          <cell r="C38" t="str">
            <v xml:space="preserve">Somlagadda ohsr </v>
          </cell>
          <cell r="D38">
            <v>151</v>
          </cell>
        </row>
        <row r="39">
          <cell r="C39" t="str">
            <v>GovindaraopetX</v>
          </cell>
          <cell r="D39">
            <v>152</v>
          </cell>
        </row>
        <row r="40">
          <cell r="C40" t="str">
            <v>Govindaraopet OHSRX</v>
          </cell>
          <cell r="D40">
            <v>152</v>
          </cell>
        </row>
        <row r="41">
          <cell r="C41" t="str">
            <v>Govindarao pet ohsrx</v>
          </cell>
          <cell r="D41">
            <v>154</v>
          </cell>
        </row>
        <row r="42">
          <cell r="C42" t="str">
            <v>Govindarao pet ohsr</v>
          </cell>
          <cell r="D42">
            <v>154.16999999999999</v>
          </cell>
        </row>
        <row r="43">
          <cell r="C43" t="str">
            <v>Govindarao pet new ohsrx</v>
          </cell>
          <cell r="D43">
            <v>155</v>
          </cell>
        </row>
        <row r="44">
          <cell r="C44" t="str">
            <v>Govindarao pet new ohsr</v>
          </cell>
          <cell r="D44">
            <v>155</v>
          </cell>
        </row>
        <row r="45">
          <cell r="C45" t="str">
            <v>Tataiah pallyXR&amp;B</v>
          </cell>
          <cell r="D45">
            <v>155.47999999999999</v>
          </cell>
        </row>
        <row r="46">
          <cell r="C46" t="str">
            <v>Tataiah pallyJN</v>
          </cell>
          <cell r="D46">
            <v>168.48</v>
          </cell>
        </row>
        <row r="47">
          <cell r="C47" t="str">
            <v>Dumpelli gudemX</v>
          </cell>
          <cell r="D47">
            <v>166</v>
          </cell>
        </row>
        <row r="48">
          <cell r="C48" t="str">
            <v>Dumpelli gudem ohsrx</v>
          </cell>
          <cell r="D48">
            <v>166</v>
          </cell>
        </row>
        <row r="49">
          <cell r="C49" t="str">
            <v>Dumpelli gudem ohsr</v>
          </cell>
          <cell r="D49">
            <v>165.07</v>
          </cell>
        </row>
        <row r="50">
          <cell r="C50" t="str">
            <v xml:space="preserve">LB nager Ohsrx </v>
          </cell>
          <cell r="D50">
            <v>166</v>
          </cell>
        </row>
        <row r="51">
          <cell r="C51" t="str">
            <v xml:space="preserve">LB nager Ohsr </v>
          </cell>
          <cell r="D51">
            <v>166</v>
          </cell>
        </row>
        <row r="52">
          <cell r="C52" t="str">
            <v>PapaiahpallyJN</v>
          </cell>
          <cell r="D52">
            <v>162.11000000000001</v>
          </cell>
        </row>
        <row r="53">
          <cell r="C53" t="str">
            <v>Papaiahpally ohsrx</v>
          </cell>
          <cell r="D53">
            <v>164</v>
          </cell>
        </row>
        <row r="54">
          <cell r="C54" t="str">
            <v>Papaiahpally ohsr</v>
          </cell>
          <cell r="D54">
            <v>164</v>
          </cell>
        </row>
        <row r="55">
          <cell r="C55" t="str">
            <v>Sandragudem ohsrx</v>
          </cell>
          <cell r="D55">
            <v>167</v>
          </cell>
        </row>
        <row r="56">
          <cell r="C56" t="str">
            <v xml:space="preserve">Sandragudem ohsr </v>
          </cell>
          <cell r="D56">
            <v>167.57499999999999</v>
          </cell>
        </row>
        <row r="57">
          <cell r="C57" t="str">
            <v>RagavapatnamX</v>
          </cell>
          <cell r="D57">
            <v>147</v>
          </cell>
        </row>
        <row r="58">
          <cell r="C58" t="str">
            <v xml:space="preserve">Ragavapatnam  ohsrx </v>
          </cell>
          <cell r="D58">
            <v>142</v>
          </cell>
        </row>
        <row r="59">
          <cell r="C59" t="str">
            <v xml:space="preserve">Ragavapatnam  ohsr </v>
          </cell>
          <cell r="D59">
            <v>142.375</v>
          </cell>
        </row>
        <row r="60">
          <cell r="C60" t="str">
            <v xml:space="preserve">LakanavaramX  </v>
          </cell>
          <cell r="D60">
            <v>150</v>
          </cell>
        </row>
        <row r="61">
          <cell r="C61" t="str">
            <v xml:space="preserve">Lakanavaram ohsrx </v>
          </cell>
          <cell r="D61">
            <v>155.5</v>
          </cell>
        </row>
        <row r="62">
          <cell r="C62" t="str">
            <v>Lakanavaram ohsr</v>
          </cell>
          <cell r="D62">
            <v>155.38499999999999</v>
          </cell>
        </row>
        <row r="63">
          <cell r="C63" t="str">
            <v>Pasra  JN</v>
          </cell>
          <cell r="D63">
            <v>148.41999999999999</v>
          </cell>
        </row>
        <row r="64">
          <cell r="C64" t="str">
            <v>PasraV</v>
          </cell>
          <cell r="D64">
            <v>148</v>
          </cell>
        </row>
        <row r="65">
          <cell r="C65" t="str">
            <v>Pasra  ohsr x</v>
          </cell>
          <cell r="D65">
            <v>148</v>
          </cell>
        </row>
        <row r="66">
          <cell r="C66" t="str">
            <v xml:space="preserve">Pasra  ohsr </v>
          </cell>
          <cell r="D66">
            <v>148.22999999999999</v>
          </cell>
        </row>
        <row r="67">
          <cell r="C67" t="str">
            <v xml:space="preserve">Pasra new ohsrx </v>
          </cell>
          <cell r="D67">
            <v>148</v>
          </cell>
        </row>
        <row r="68">
          <cell r="C68" t="str">
            <v xml:space="preserve">Pasra new ohsr </v>
          </cell>
          <cell r="D68">
            <v>148</v>
          </cell>
        </row>
        <row r="69">
          <cell r="C69" t="str">
            <v>PathanagaramJN</v>
          </cell>
          <cell r="D69">
            <v>142.53</v>
          </cell>
        </row>
        <row r="70">
          <cell r="C70" t="str">
            <v xml:space="preserve">Pathanagaram ohsrX </v>
          </cell>
          <cell r="D70">
            <v>142</v>
          </cell>
        </row>
        <row r="71">
          <cell r="C71" t="str">
            <v xml:space="preserve">Pathanagaram ohsr </v>
          </cell>
          <cell r="D71">
            <v>142.53</v>
          </cell>
        </row>
        <row r="72">
          <cell r="C72" t="str">
            <v>Pathippalagadda JN</v>
          </cell>
          <cell r="D72">
            <v>147.08500000000001</v>
          </cell>
        </row>
        <row r="73">
          <cell r="C73" t="str">
            <v>Pathippalagadda  ohsr X</v>
          </cell>
          <cell r="D73">
            <v>147</v>
          </cell>
        </row>
        <row r="74">
          <cell r="C74" t="str">
            <v xml:space="preserve">Pathippalagadda  ohsr </v>
          </cell>
          <cell r="D74">
            <v>147</v>
          </cell>
        </row>
        <row r="75">
          <cell r="C75" t="str">
            <v>Muthapur  JN</v>
          </cell>
          <cell r="D75">
            <v>141.91499999999999</v>
          </cell>
        </row>
        <row r="76">
          <cell r="C76" t="str">
            <v>Tappamancha ohsrX</v>
          </cell>
          <cell r="D76">
            <v>140.565</v>
          </cell>
        </row>
        <row r="77">
          <cell r="C77" t="str">
            <v>Tappamancha ohsr</v>
          </cell>
          <cell r="D77">
            <v>140.565</v>
          </cell>
        </row>
        <row r="78">
          <cell r="C78" t="str">
            <v>Muthapur  ohsrX</v>
          </cell>
          <cell r="D78">
            <v>141.91499999999999</v>
          </cell>
        </row>
        <row r="79">
          <cell r="C79" t="str">
            <v xml:space="preserve">Muthapur  ohsr </v>
          </cell>
          <cell r="D79">
            <v>141.91499999999999</v>
          </cell>
        </row>
        <row r="80">
          <cell r="C80" t="str">
            <v xml:space="preserve">Projectnager ohsrX </v>
          </cell>
          <cell r="D80">
            <v>137.80000000000001</v>
          </cell>
        </row>
        <row r="81">
          <cell r="C81" t="str">
            <v xml:space="preserve">Projectnager ohsr </v>
          </cell>
          <cell r="D81">
            <v>138</v>
          </cell>
        </row>
        <row r="82">
          <cell r="C82" t="str">
            <v>GandinagaramJN</v>
          </cell>
          <cell r="D82">
            <v>154.125</v>
          </cell>
        </row>
        <row r="83">
          <cell r="C83" t="str">
            <v>Gandinagaram  ohsr X</v>
          </cell>
          <cell r="D83">
            <v>160</v>
          </cell>
        </row>
        <row r="84">
          <cell r="C84" t="str">
            <v xml:space="preserve">Gandinagaram  ohsr </v>
          </cell>
          <cell r="D84">
            <v>161</v>
          </cell>
        </row>
        <row r="85">
          <cell r="C85" t="str">
            <v>SandragudemV</v>
          </cell>
          <cell r="D85">
            <v>162</v>
          </cell>
        </row>
        <row r="86">
          <cell r="C86" t="str">
            <v>RampurX</v>
          </cell>
          <cell r="D86">
            <v>162</v>
          </cell>
        </row>
        <row r="87">
          <cell r="C87" t="str">
            <v>Rampur ohsrX</v>
          </cell>
          <cell r="D87">
            <v>165</v>
          </cell>
        </row>
        <row r="88">
          <cell r="C88" t="str">
            <v>Rampur ohsr</v>
          </cell>
          <cell r="D88">
            <v>165</v>
          </cell>
        </row>
        <row r="89">
          <cell r="C89" t="str">
            <v>Karlapally ohsrx</v>
          </cell>
          <cell r="D89">
            <v>169</v>
          </cell>
        </row>
        <row r="90">
          <cell r="C90" t="str">
            <v>Karlapally ohsr</v>
          </cell>
          <cell r="D90">
            <v>169</v>
          </cell>
        </row>
      </sheetData>
      <sheetData sheetId="8"/>
      <sheetData sheetId="9"/>
      <sheetData sheetId="10" refreshError="1"/>
      <sheetData sheetId="11" refreshError="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pm"/>
      <sheetName val="GM"/>
      <sheetName val="SRs"/>
      <sheetName val="SRs-Rev"/>
      <sheetName val="detls"/>
      <sheetName val="Sheet1"/>
      <sheetName val="Data"/>
      <sheetName val="Summary"/>
      <sheetName val="ww-march-02"/>
      <sheetName val="Nspt-smp-final-ORIGINAL"/>
      <sheetName val="HDPE"/>
      <sheetName val="DI"/>
      <sheetName val="pvc"/>
      <sheetName val="hdpe_basic"/>
      <sheetName val="pvc_basic"/>
      <sheetName val="Dormitory"/>
      <sheetName val="RMR"/>
      <sheetName val="Sheet9"/>
      <sheetName val="habs-list"/>
      <sheetName val="nodes"/>
      <sheetName val="Data.F8.BTR"/>
      <sheetName val="Plant &amp;  Machinery"/>
      <sheetName val="Labour"/>
      <sheetName val="Material"/>
      <sheetName val="Data_Bit_I"/>
      <sheetName val="m"/>
      <sheetName val="Global factors"/>
      <sheetName val="Levels"/>
      <sheetName val="r"/>
      <sheetName val="Sheet3"/>
      <sheetName val="hdpe-rates"/>
      <sheetName val="hdpe weights"/>
      <sheetName val="ssr-rates"/>
      <sheetName val="pvc-rates"/>
      <sheetName val="PVC weights"/>
      <sheetName val="ewst"/>
      <sheetName val="sup dat"/>
      <sheetName val="Lead"/>
      <sheetName val="Lookup"/>
      <sheetName val="Sheet2"/>
      <sheetName val="Specification report"/>
      <sheetName val="Work_sheet"/>
      <sheetName val="Staff Acco."/>
      <sheetName val="Class IV Qtr. Ele"/>
      <sheetName val="Rates-May-14"/>
      <sheetName val="m1"/>
      <sheetName val="EDWise"/>
      <sheetName val="economic PM"/>
      <sheetName val="HDPE-pipe-rates"/>
      <sheetName val="int-Dia"/>
      <sheetName val="pvc-pipe-rates"/>
      <sheetName val="DATA_PRG"/>
      <sheetName val="water-hammar-strenght"/>
      <sheetName val="Data_"/>
      <sheetName val="Rate"/>
      <sheetName val="General"/>
      <sheetName val="Lead statement"/>
      <sheetName val="hab-details"/>
      <sheetName val="Rates"/>
      <sheetName val="Rates SSR 2008-09"/>
      <sheetName val="Iocount"/>
      <sheetName val="Mp-team 1"/>
      <sheetName val="GF Columns"/>
      <sheetName val="Global_factors"/>
      <sheetName val="Data_F8_BTR"/>
      <sheetName val="Bridge Data 2005-06"/>
      <sheetName val="Usage"/>
      <sheetName val="Common "/>
      <sheetName val="BWSCPlt"/>
      <sheetName val="CI"/>
      <sheetName val="G.R.P"/>
      <sheetName val="PSC REVISED"/>
      <sheetName val="leads"/>
      <sheetName val="sectorwise"/>
      <sheetName val="Usage "/>
      <sheetName val="G F  (2)"/>
      <sheetName val="Mortars"/>
      <sheetName val="Marteru"/>
      <sheetName val="0000000000000"/>
      <sheetName val="Plant_&amp;__Machinery"/>
      <sheetName val="hdpe_weights"/>
      <sheetName val="PVC_weights"/>
      <sheetName val="sup_dat"/>
      <sheetName val="Specification_report"/>
      <sheetName val="Staff_Acco_"/>
      <sheetName val="Class_IV_Qtr__Ele"/>
      <sheetName val="Lead_statement"/>
      <sheetName val="Rates_SSR_2008-09"/>
      <sheetName val="economic_PM"/>
      <sheetName val="wh_data_R"/>
      <sheetName val="Sheet5"/>
      <sheetName val="l"/>
      <sheetName val="3405-2014"/>
      <sheetName val="Qty"/>
      <sheetName val="GA"/>
      <sheetName val="WATER-HAMMER"/>
      <sheetName val="t_prsr"/>
      <sheetName val="wh"/>
      <sheetName val="MRATES"/>
      <sheetName val="R_Det"/>
      <sheetName val="Road data"/>
      <sheetName val="Specification"/>
      <sheetName val="Gnl_Abstrct"/>
      <sheetName val="index"/>
      <sheetName val="other rates"/>
      <sheetName val="b asic rates"/>
      <sheetName val="v"/>
      <sheetName val="JAWAHAR-hyd-original"/>
      <sheetName val="beam-reinft"/>
      <sheetName val="cover1"/>
      <sheetName val="RevenueInput"/>
      <sheetName val="inpro"/>
      <sheetName val="mdl"/>
      <sheetName val="comp"/>
      <sheetName val="comp-st(GEN)"/>
      <sheetName val="FORM7"/>
      <sheetName val="Labour &amp; Plant"/>
      <sheetName val="BM-HOOP"/>
      <sheetName val=" data sheet "/>
      <sheetName val="mas_hab"/>
      <sheetName val="SPT vs PHI"/>
      <sheetName val="Sorted"/>
      <sheetName val="PLAN_FEB97"/>
      <sheetName val="Abs"/>
      <sheetName val="labour &amp; Centering"/>
      <sheetName val="data-WC"/>
      <sheetName val="20kL-design-final"/>
      <sheetName val="zone-2"/>
      <sheetName val="co_5"/>
      <sheetName val="bundqty"/>
      <sheetName val="abs road"/>
      <sheetName val="coverpage"/>
      <sheetName val="estimate "/>
      <sheetName val="Detailed Estimate"/>
      <sheetName val="Road Detail Est."/>
      <sheetName val="mlead"/>
      <sheetName val="Quarry"/>
      <sheetName val="Detailed"/>
      <sheetName val="Bitumen trunk"/>
      <sheetName val="Feeder"/>
      <sheetName val="R99 etc"/>
      <sheetName val="Trunk unpaved"/>
      <sheetName val="DISCOUNT"/>
      <sheetName val="lead-st"/>
      <sheetName val="rdamdata"/>
      <sheetName val="LEAD (2)"/>
    </sheetNames>
    <sheetDataSet>
      <sheetData sheetId="0">
        <row r="3">
          <cell r="B3">
            <v>2.5</v>
          </cell>
        </row>
      </sheetData>
      <sheetData sheetId="1"/>
      <sheetData sheetId="2"/>
      <sheetData sheetId="3"/>
      <sheetData sheetId="4"/>
      <sheetData sheetId="5" refreshError="1">
        <row r="3">
          <cell r="B3">
            <v>2.5</v>
          </cell>
          <cell r="C3">
            <v>4</v>
          </cell>
          <cell r="D3">
            <v>6</v>
          </cell>
          <cell r="E3">
            <v>10</v>
          </cell>
          <cell r="F3">
            <v>0</v>
          </cell>
          <cell r="G3">
            <v>2.5</v>
          </cell>
          <cell r="H3">
            <v>4</v>
          </cell>
          <cell r="I3">
            <v>6</v>
          </cell>
          <cell r="J3">
            <v>0</v>
          </cell>
          <cell r="K3">
            <v>10</v>
          </cell>
          <cell r="L3">
            <v>2.5</v>
          </cell>
          <cell r="M3">
            <v>4</v>
          </cell>
          <cell r="N3">
            <v>6</v>
          </cell>
          <cell r="O3">
            <v>10</v>
          </cell>
        </row>
        <row r="4">
          <cell r="A4">
            <v>63</v>
          </cell>
          <cell r="B4">
            <v>2.4</v>
          </cell>
          <cell r="C4">
            <v>3.5</v>
          </cell>
          <cell r="D4">
            <v>4.2</v>
          </cell>
          <cell r="E4">
            <v>6.6</v>
          </cell>
          <cell r="F4">
            <v>0</v>
          </cell>
          <cell r="G4">
            <v>58.2</v>
          </cell>
          <cell r="H4">
            <v>56</v>
          </cell>
          <cell r="I4">
            <v>54.6</v>
          </cell>
          <cell r="J4">
            <v>0</v>
          </cell>
          <cell r="K4">
            <v>49.8</v>
          </cell>
          <cell r="L4">
            <v>0.12077586999999999</v>
          </cell>
          <cell r="M4">
            <v>0.15987581000000001</v>
          </cell>
          <cell r="N4">
            <v>0.18601166999999999</v>
          </cell>
          <cell r="O4">
            <v>0.29011769999999998</v>
          </cell>
        </row>
        <row r="5">
          <cell r="A5">
            <v>75</v>
          </cell>
          <cell r="B5">
            <v>2.7</v>
          </cell>
          <cell r="C5">
            <v>4.2</v>
          </cell>
          <cell r="D5">
            <v>4.9000000000000004</v>
          </cell>
          <cell r="E5">
            <v>7.8</v>
          </cell>
          <cell r="F5">
            <v>0</v>
          </cell>
          <cell r="G5">
            <v>69.599999999999994</v>
          </cell>
          <cell r="H5">
            <v>66.599999999999994</v>
          </cell>
          <cell r="I5">
            <v>65.2</v>
          </cell>
          <cell r="J5">
            <v>0</v>
          </cell>
          <cell r="K5">
            <v>59.4</v>
          </cell>
          <cell r="L5">
            <v>8.1953520000000002E-2</v>
          </cell>
          <cell r="M5">
            <v>0.11352882</v>
          </cell>
          <cell r="N5">
            <v>0.12898462999999999</v>
          </cell>
          <cell r="O5">
            <v>0.20303246</v>
          </cell>
        </row>
        <row r="6">
          <cell r="A6">
            <v>90</v>
          </cell>
          <cell r="B6">
            <v>3.2</v>
          </cell>
          <cell r="C6">
            <v>5</v>
          </cell>
          <cell r="D6">
            <v>5.8</v>
          </cell>
          <cell r="E6">
            <v>9.3000000000000007</v>
          </cell>
          <cell r="F6">
            <v>0</v>
          </cell>
          <cell r="G6">
            <v>83.6</v>
          </cell>
          <cell r="H6">
            <v>80</v>
          </cell>
          <cell r="I6">
            <v>78.400000000000006</v>
          </cell>
          <cell r="J6">
            <v>0</v>
          </cell>
          <cell r="K6">
            <v>71.400000000000006</v>
          </cell>
          <cell r="L6">
            <v>5.6430769999999998E-2</v>
          </cell>
          <cell r="M6">
            <v>7.8339149999999996E-2</v>
          </cell>
          <cell r="N6">
            <v>8.8529919999999998E-2</v>
          </cell>
          <cell r="O6">
            <v>0.13998290999999999</v>
          </cell>
        </row>
        <row r="7">
          <cell r="A7">
            <v>110</v>
          </cell>
          <cell r="B7">
            <v>3.9</v>
          </cell>
          <cell r="C7">
            <v>6</v>
          </cell>
          <cell r="D7">
            <v>7.1</v>
          </cell>
          <cell r="E7">
            <v>11.2</v>
          </cell>
          <cell r="F7">
            <v>0</v>
          </cell>
          <cell r="G7">
            <v>102.2</v>
          </cell>
          <cell r="H7">
            <v>98</v>
          </cell>
          <cell r="I7">
            <v>95.8</v>
          </cell>
          <cell r="J7">
            <v>0</v>
          </cell>
          <cell r="K7">
            <v>87.6</v>
          </cell>
          <cell r="L7">
            <v>3.7702720000000002E-2</v>
          </cell>
          <cell r="M7">
            <v>5.1682600000000002E-2</v>
          </cell>
          <cell r="N7">
            <v>5.9342989999999998E-2</v>
          </cell>
          <cell r="O7">
            <v>9.2181170000000007E-2</v>
          </cell>
        </row>
        <row r="8">
          <cell r="A8">
            <v>125</v>
          </cell>
          <cell r="B8">
            <v>4.4000000000000004</v>
          </cell>
          <cell r="C8">
            <v>6.8</v>
          </cell>
          <cell r="D8">
            <v>8</v>
          </cell>
          <cell r="E8">
            <v>12.8</v>
          </cell>
          <cell r="F8">
            <v>0</v>
          </cell>
          <cell r="G8">
            <v>116.2</v>
          </cell>
          <cell r="H8">
            <v>111.4</v>
          </cell>
          <cell r="I8">
            <v>109</v>
          </cell>
          <cell r="J8">
            <v>0</v>
          </cell>
          <cell r="K8">
            <v>99.4</v>
          </cell>
          <cell r="L8">
            <v>2.9054E-2</v>
          </cell>
          <cell r="M8">
            <v>3.993874E-2</v>
          </cell>
          <cell r="N8">
            <v>4.5624539999999998E-2</v>
          </cell>
          <cell r="O8">
            <v>7.1837349999999994E-2</v>
          </cell>
        </row>
        <row r="9">
          <cell r="A9">
            <v>140</v>
          </cell>
          <cell r="B9">
            <v>4.9000000000000004</v>
          </cell>
          <cell r="C9">
            <v>7.6</v>
          </cell>
          <cell r="D9">
            <v>9</v>
          </cell>
          <cell r="E9">
            <v>14.3</v>
          </cell>
          <cell r="F9">
            <v>0</v>
          </cell>
          <cell r="G9">
            <v>130.19999999999999</v>
          </cell>
          <cell r="H9">
            <v>124.8</v>
          </cell>
          <cell r="I9">
            <v>122</v>
          </cell>
          <cell r="J9">
            <v>0</v>
          </cell>
          <cell r="K9">
            <v>111.4</v>
          </cell>
          <cell r="L9">
            <v>2.307209E-2</v>
          </cell>
          <cell r="M9">
            <v>3.1786050000000003E-2</v>
          </cell>
          <cell r="N9">
            <v>3.6509600000000003E-2</v>
          </cell>
          <cell r="O9">
            <v>5.710875E-2</v>
          </cell>
        </row>
        <row r="10">
          <cell r="A10">
            <v>160</v>
          </cell>
          <cell r="B10">
            <v>5.6</v>
          </cell>
          <cell r="C10">
            <v>8.6</v>
          </cell>
          <cell r="D10">
            <v>10.199999999999999</v>
          </cell>
          <cell r="E10">
            <v>16.3</v>
          </cell>
          <cell r="F10">
            <v>0</v>
          </cell>
          <cell r="G10">
            <v>148.80000000000001</v>
          </cell>
          <cell r="H10">
            <v>142.80000000000001</v>
          </cell>
          <cell r="I10">
            <v>139.6</v>
          </cell>
          <cell r="J10">
            <v>0</v>
          </cell>
          <cell r="K10">
            <v>127.4</v>
          </cell>
          <cell r="L10">
            <v>1.7664570000000001E-2</v>
          </cell>
          <cell r="M10">
            <v>2.4146649999999999E-2</v>
          </cell>
          <cell r="N10">
            <v>2.7754689999999999E-2</v>
          </cell>
          <cell r="O10">
            <v>4.3596910000000003E-2</v>
          </cell>
        </row>
        <row r="11">
          <cell r="A11">
            <v>180</v>
          </cell>
          <cell r="B11">
            <v>6.2</v>
          </cell>
          <cell r="C11">
            <v>9.6999999999999993</v>
          </cell>
          <cell r="D11">
            <v>11.5</v>
          </cell>
          <cell r="E11">
            <v>18.3</v>
          </cell>
          <cell r="F11">
            <v>0</v>
          </cell>
          <cell r="G11">
            <v>167.6</v>
          </cell>
          <cell r="H11">
            <v>160.6</v>
          </cell>
          <cell r="I11">
            <v>157</v>
          </cell>
          <cell r="J11">
            <v>0</v>
          </cell>
          <cell r="K11">
            <v>143.4</v>
          </cell>
          <cell r="L11">
            <v>1.38066E-2</v>
          </cell>
          <cell r="M11">
            <v>1.911763E-2</v>
          </cell>
          <cell r="N11">
            <v>2.1970139999999999E-2</v>
          </cell>
          <cell r="O11">
            <v>3.4369049999999998E-2</v>
          </cell>
        </row>
        <row r="12">
          <cell r="A12">
            <v>200</v>
          </cell>
          <cell r="B12">
            <v>6.9</v>
          </cell>
          <cell r="C12">
            <v>10.7</v>
          </cell>
          <cell r="D12">
            <v>12.7</v>
          </cell>
          <cell r="E12">
            <v>20.3</v>
          </cell>
          <cell r="F12">
            <v>0</v>
          </cell>
          <cell r="G12">
            <v>186.2</v>
          </cell>
          <cell r="H12">
            <v>178.6</v>
          </cell>
          <cell r="I12">
            <v>174.6</v>
          </cell>
          <cell r="J12">
            <v>0</v>
          </cell>
          <cell r="K12">
            <v>159.4</v>
          </cell>
          <cell r="L12">
            <v>1.119555E-2</v>
          </cell>
          <cell r="M12">
            <v>1.5397320000000001E-2</v>
          </cell>
          <cell r="N12">
            <v>1.7703989999999999E-2</v>
          </cell>
          <cell r="O12">
            <v>2.7788529999999999E-2</v>
          </cell>
        </row>
        <row r="13">
          <cell r="A13">
            <v>225</v>
          </cell>
          <cell r="B13">
            <v>7.7</v>
          </cell>
          <cell r="C13">
            <v>12</v>
          </cell>
          <cell r="D13">
            <v>14.3</v>
          </cell>
          <cell r="E13">
            <v>22.8</v>
          </cell>
          <cell r="F13">
            <v>0</v>
          </cell>
          <cell r="G13">
            <v>209.6</v>
          </cell>
          <cell r="H13">
            <v>201</v>
          </cell>
          <cell r="I13">
            <v>196.4</v>
          </cell>
          <cell r="J13">
            <v>0</v>
          </cell>
          <cell r="K13">
            <v>179.4</v>
          </cell>
          <cell r="L13">
            <v>8.7976600000000005E-3</v>
          </cell>
          <cell r="M13">
            <v>1.2136030000000001E-2</v>
          </cell>
          <cell r="N13">
            <v>1.3998689999999999E-2</v>
          </cell>
          <cell r="O13">
            <v>2.1916600000000001E-2</v>
          </cell>
        </row>
        <row r="14">
          <cell r="A14">
            <v>250</v>
          </cell>
          <cell r="B14">
            <v>8.6</v>
          </cell>
          <cell r="C14">
            <v>13.3</v>
          </cell>
          <cell r="D14">
            <v>15.8</v>
          </cell>
          <cell r="E14">
            <v>25.3</v>
          </cell>
          <cell r="F14">
            <v>0</v>
          </cell>
          <cell r="G14">
            <v>232.8</v>
          </cell>
          <cell r="H14">
            <v>223.4</v>
          </cell>
          <cell r="I14">
            <v>218.4</v>
          </cell>
          <cell r="J14">
            <v>0</v>
          </cell>
          <cell r="K14">
            <v>199.4</v>
          </cell>
          <cell r="L14">
            <v>7.1510999999999996E-3</v>
          </cell>
          <cell r="M14">
            <v>9.8109100000000008E-3</v>
          </cell>
          <cell r="N14">
            <v>1.128529E-2</v>
          </cell>
          <cell r="O14">
            <v>1.7726700000000001E-2</v>
          </cell>
        </row>
        <row r="15">
          <cell r="A15">
            <v>280</v>
          </cell>
          <cell r="B15">
            <v>9.6</v>
          </cell>
          <cell r="C15">
            <v>14.9</v>
          </cell>
          <cell r="D15">
            <v>17.7</v>
          </cell>
          <cell r="E15">
            <v>28.3</v>
          </cell>
          <cell r="F15">
            <v>0</v>
          </cell>
          <cell r="G15">
            <v>260.8</v>
          </cell>
          <cell r="H15">
            <v>250.2</v>
          </cell>
          <cell r="I15">
            <v>244.6</v>
          </cell>
          <cell r="J15">
            <v>0</v>
          </cell>
          <cell r="K15">
            <v>223.4</v>
          </cell>
          <cell r="L15">
            <v>5.6880000000000003E-3</v>
          </cell>
          <cell r="M15">
            <v>7.8228499999999992E-3</v>
          </cell>
          <cell r="N15">
            <v>8.9982800000000009E-3</v>
          </cell>
          <cell r="O15">
            <v>1.411185E-2</v>
          </cell>
        </row>
        <row r="16">
          <cell r="A16">
            <v>315</v>
          </cell>
          <cell r="B16">
            <v>10.7</v>
          </cell>
          <cell r="C16">
            <v>16.7</v>
          </cell>
          <cell r="D16">
            <v>20</v>
          </cell>
          <cell r="E16">
            <v>31.8</v>
          </cell>
          <cell r="F16">
            <v>0</v>
          </cell>
          <cell r="G16">
            <v>293.60000000000002</v>
          </cell>
          <cell r="H16">
            <v>281.60000000000002</v>
          </cell>
          <cell r="I16">
            <v>275</v>
          </cell>
          <cell r="J16">
            <v>0</v>
          </cell>
          <cell r="K16">
            <v>251.4</v>
          </cell>
          <cell r="L16">
            <v>4.4609999999999997E-3</v>
          </cell>
          <cell r="M16">
            <v>6.1629600000000003E-3</v>
          </cell>
          <cell r="N16">
            <v>7.13615E-3</v>
          </cell>
          <cell r="O16">
            <v>1.113565E-2</v>
          </cell>
        </row>
        <row r="17">
          <cell r="A17">
            <v>355</v>
          </cell>
          <cell r="B17">
            <v>12.1</v>
          </cell>
          <cell r="C17">
            <v>18.8</v>
          </cell>
          <cell r="D17">
            <v>22.3</v>
          </cell>
          <cell r="E17">
            <v>35.799999999999997</v>
          </cell>
          <cell r="F17">
            <v>0</v>
          </cell>
          <cell r="G17">
            <v>330.8</v>
          </cell>
          <cell r="H17">
            <v>317.39999999999998</v>
          </cell>
          <cell r="I17">
            <v>310.39999999999998</v>
          </cell>
          <cell r="J17">
            <v>0</v>
          </cell>
          <cell r="K17">
            <v>283.39999999999998</v>
          </cell>
          <cell r="L17">
            <v>3.52447E-3</v>
          </cell>
          <cell r="M17">
            <v>4.8482100000000004E-3</v>
          </cell>
          <cell r="N17">
            <v>5.5681400000000001E-3</v>
          </cell>
          <cell r="O17">
            <v>8.7573400000000006E-3</v>
          </cell>
        </row>
        <row r="18">
          <cell r="A18">
            <v>400</v>
          </cell>
          <cell r="B18">
            <v>14.2</v>
          </cell>
          <cell r="C18">
            <v>22.1</v>
          </cell>
          <cell r="D18">
            <v>26.3</v>
          </cell>
          <cell r="E18">
            <v>42.1</v>
          </cell>
          <cell r="F18">
            <v>0</v>
          </cell>
          <cell r="G18">
            <v>371.6</v>
          </cell>
          <cell r="H18">
            <v>355.8</v>
          </cell>
          <cell r="I18">
            <v>347.4</v>
          </cell>
          <cell r="J18">
            <v>0</v>
          </cell>
          <cell r="K18">
            <v>315.8</v>
          </cell>
          <cell r="L18">
            <v>2.8537599999999999E-3</v>
          </cell>
          <cell r="M18">
            <v>3.9485299999999996E-3</v>
          </cell>
          <cell r="N18">
            <v>4.5594399999999997E-3</v>
          </cell>
          <cell r="O18">
            <v>7.2346299999999997E-3</v>
          </cell>
        </row>
      </sheetData>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sheetData sheetId="79"/>
      <sheetData sheetId="80"/>
      <sheetData sheetId="81"/>
      <sheetData sheetId="82"/>
      <sheetData sheetId="83" refreshError="1"/>
      <sheetData sheetId="84"/>
      <sheetData sheetId="85"/>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AAAAAAAAAAAAA"/>
      <sheetName val="ew ganga"/>
      <sheetName val="ew OG 20.02.2011"/>
      <sheetName val="ew-DiMs"/>
      <sheetName val="ssr-rates"/>
      <sheetName val="Sheet7"/>
      <sheetName val="PVC"/>
      <sheetName val="HDPE"/>
      <sheetName val="BWSCP"/>
      <sheetName val="GRP"/>
      <sheetName val="DI"/>
      <sheetName val="PSC"/>
      <sheetName val="AC"/>
      <sheetName val="CI"/>
      <sheetName val="Sheet5"/>
      <sheetName val="Sheet4"/>
      <sheetName val="OTHER PART B"/>
      <sheetName val="Sheet3"/>
      <sheetName val="OTH EST PART A"/>
      <sheetName val=" OTHERS EST part A D"/>
      <sheetName val="Sheet6"/>
      <sheetName val="Sheet2"/>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data"/>
      <sheetName val="leads"/>
      <sheetName val="PSC -pv"/>
      <sheetName val="GRP-pv"/>
      <sheetName val="index"/>
      <sheetName val="ew_ganga"/>
      <sheetName val="ew_OG_20_02_2011"/>
      <sheetName val="OTHER_PART_B"/>
      <sheetName val="OTH_EST_PART_A"/>
      <sheetName val="_OTHERS_EST_part_A_D"/>
      <sheetName val="DI_Weights"/>
      <sheetName val="Wt_of_HDPE"/>
      <sheetName val="hdpe_weights"/>
      <sheetName val="PVC_weights"/>
      <sheetName val="PSC_-pv"/>
      <sheetName val="detls"/>
      <sheetName val="habs-list"/>
      <sheetName val="nodes"/>
      <sheetName val="m"/>
      <sheetName val="Material"/>
      <sheetName val="Labour"/>
      <sheetName val="Global factors"/>
      <sheetName val="HDPE-pipe-rates"/>
      <sheetName val="pvc-pipe-rates"/>
      <sheetName val="hdpe_rates"/>
      <sheetName val="hdpe_wt-r"/>
      <sheetName val="Wordsdata"/>
      <sheetName val="labour coeff"/>
      <sheetName val="Bridge Data 2005-06"/>
      <sheetName val="beam-reinft"/>
      <sheetName val="Mp-team 1"/>
      <sheetName val="Nspt-smp-final-ORIGINAL"/>
      <sheetName val="m1"/>
      <sheetName val="Lead"/>
      <sheetName val="sup dat"/>
      <sheetName val="SSR 2014-15 Rates"/>
      <sheetName val="Lead statement"/>
      <sheetName val="Work_sheet"/>
      <sheetName val="MRATES"/>
      <sheetName val="RMR"/>
      <sheetName val="Road data"/>
      <sheetName val="Class IV Qtr. Ele"/>
      <sheetName val="ew_ganga1"/>
      <sheetName val="ew_OG_20_02_20111"/>
      <sheetName val="OTHER_PART_B1"/>
      <sheetName val="OTH_EST_PART_A1"/>
      <sheetName val="_OTHERS_EST_part_A_D1"/>
      <sheetName val="DI_Weights1"/>
      <sheetName val="Wt_of_HDPE1"/>
      <sheetName val="hdpe_weights1"/>
      <sheetName val="PVC_weights1"/>
      <sheetName val="PSC_-pv1"/>
      <sheetName val="Global_factors"/>
      <sheetName val="Marteru"/>
      <sheetName val="Data_Bit_I"/>
      <sheetName val="ESTIMATE"/>
      <sheetName val="r"/>
      <sheetName val="Plant &amp;  Machinery"/>
      <sheetName val="stone"/>
      <sheetName val="DISCOUNT"/>
      <sheetName val="pvc_basic"/>
      <sheetName val="bundqty"/>
    </sheetNames>
    <sheetDataSet>
      <sheetData sheetId="0" refreshError="1"/>
      <sheetData sheetId="1" refreshError="1"/>
      <sheetData sheetId="2" refreshError="1"/>
      <sheetData sheetId="3" refreshError="1"/>
      <sheetData sheetId="4" refreshError="1"/>
      <sheetData sheetId="5">
        <row r="2">
          <cell r="B2" t="str">
            <v>DI100K9</v>
          </cell>
          <cell r="C2" t="str">
            <v>DI</v>
          </cell>
          <cell r="D2">
            <v>100</v>
          </cell>
          <cell r="E2" t="str">
            <v>K9</v>
          </cell>
          <cell r="F2" t="str">
            <v>Rmt</v>
          </cell>
          <cell r="G2">
            <v>656.84</v>
          </cell>
          <cell r="H2">
            <v>921</v>
          </cell>
        </row>
        <row r="3">
          <cell r="B3" t="str">
            <v>DI150K9</v>
          </cell>
          <cell r="C3" t="str">
            <v>DI</v>
          </cell>
          <cell r="D3">
            <v>150</v>
          </cell>
          <cell r="E3" t="str">
            <v>K9</v>
          </cell>
          <cell r="F3" t="str">
            <v>Rmt</v>
          </cell>
          <cell r="G3">
            <v>964.79</v>
          </cell>
          <cell r="H3">
            <v>1362</v>
          </cell>
        </row>
        <row r="4">
          <cell r="B4" t="str">
            <v>DI200K9</v>
          </cell>
          <cell r="C4" t="str">
            <v>DI</v>
          </cell>
          <cell r="D4">
            <v>200</v>
          </cell>
          <cell r="E4" t="str">
            <v>K9</v>
          </cell>
          <cell r="F4" t="str">
            <v>Rmt</v>
          </cell>
          <cell r="G4">
            <v>1284.1600000000001</v>
          </cell>
          <cell r="H4">
            <v>1818</v>
          </cell>
        </row>
        <row r="5">
          <cell r="B5" t="str">
            <v>DI250K9</v>
          </cell>
          <cell r="C5" t="str">
            <v>DI</v>
          </cell>
          <cell r="D5">
            <v>250</v>
          </cell>
          <cell r="E5" t="str">
            <v>K9</v>
          </cell>
          <cell r="F5" t="str">
            <v>Rmt</v>
          </cell>
          <cell r="G5">
            <v>1683.38</v>
          </cell>
          <cell r="H5">
            <v>2386</v>
          </cell>
        </row>
        <row r="6">
          <cell r="B6" t="str">
            <v>DI300K9</v>
          </cell>
          <cell r="C6" t="str">
            <v>DI</v>
          </cell>
          <cell r="D6">
            <v>300</v>
          </cell>
          <cell r="E6" t="str">
            <v>K9</v>
          </cell>
          <cell r="F6" t="str">
            <v>Rmt</v>
          </cell>
          <cell r="G6">
            <v>2131.84</v>
          </cell>
          <cell r="H6">
            <v>3022</v>
          </cell>
        </row>
        <row r="7">
          <cell r="B7" t="str">
            <v>DI350K9</v>
          </cell>
          <cell r="C7" t="str">
            <v>DI</v>
          </cell>
          <cell r="D7">
            <v>350</v>
          </cell>
          <cell r="E7" t="str">
            <v>K9</v>
          </cell>
          <cell r="F7" t="str">
            <v>Rmt</v>
          </cell>
          <cell r="G7">
            <v>2658.81</v>
          </cell>
          <cell r="H7">
            <v>3768</v>
          </cell>
        </row>
        <row r="8">
          <cell r="B8" t="str">
            <v>DI400K9</v>
          </cell>
          <cell r="C8" t="str">
            <v>DI</v>
          </cell>
          <cell r="D8">
            <v>400</v>
          </cell>
          <cell r="E8" t="str">
            <v>K9</v>
          </cell>
          <cell r="F8" t="str">
            <v>Rmt</v>
          </cell>
          <cell r="G8">
            <v>3211.06</v>
          </cell>
          <cell r="H8">
            <v>4542</v>
          </cell>
        </row>
        <row r="9">
          <cell r="B9" t="str">
            <v>DI450K9</v>
          </cell>
          <cell r="C9" t="str">
            <v>DI</v>
          </cell>
          <cell r="D9">
            <v>450</v>
          </cell>
          <cell r="E9" t="str">
            <v>K9</v>
          </cell>
          <cell r="F9" t="str">
            <v>Rmt</v>
          </cell>
          <cell r="G9">
            <v>3845.83</v>
          </cell>
          <cell r="H9">
            <v>5434</v>
          </cell>
        </row>
        <row r="10">
          <cell r="B10" t="str">
            <v>DI500K9</v>
          </cell>
          <cell r="C10" t="str">
            <v>DI</v>
          </cell>
          <cell r="D10">
            <v>500</v>
          </cell>
          <cell r="E10" t="str">
            <v>K9</v>
          </cell>
          <cell r="F10" t="str">
            <v>Rmt</v>
          </cell>
          <cell r="G10">
            <v>4473.9399999999996</v>
          </cell>
          <cell r="H10">
            <v>6322</v>
          </cell>
        </row>
        <row r="11">
          <cell r="B11" t="str">
            <v>DI600K9</v>
          </cell>
          <cell r="C11" t="str">
            <v>DI</v>
          </cell>
          <cell r="D11">
            <v>600</v>
          </cell>
          <cell r="E11" t="str">
            <v>K9</v>
          </cell>
          <cell r="F11" t="str">
            <v>Rmt</v>
          </cell>
          <cell r="G11">
            <v>5897.82</v>
          </cell>
          <cell r="H11">
            <v>8338</v>
          </cell>
        </row>
        <row r="12">
          <cell r="B12" t="str">
            <v>DI700K9</v>
          </cell>
          <cell r="C12" t="str">
            <v>DI</v>
          </cell>
          <cell r="D12">
            <v>700</v>
          </cell>
          <cell r="E12" t="str">
            <v>K9</v>
          </cell>
          <cell r="F12" t="str">
            <v>Rmt</v>
          </cell>
          <cell r="G12">
            <v>7657.06</v>
          </cell>
          <cell r="H12">
            <v>10777</v>
          </cell>
        </row>
        <row r="13">
          <cell r="B13" t="str">
            <v>DI750K9</v>
          </cell>
          <cell r="C13" t="str">
            <v>DI</v>
          </cell>
          <cell r="D13">
            <v>750</v>
          </cell>
          <cell r="E13" t="str">
            <v>K9</v>
          </cell>
          <cell r="F13" t="str">
            <v>Rmt</v>
          </cell>
          <cell r="G13">
            <v>8589.91</v>
          </cell>
          <cell r="H13">
            <v>12093</v>
          </cell>
        </row>
        <row r="14">
          <cell r="B14" t="str">
            <v>DI800K9</v>
          </cell>
          <cell r="C14" t="str">
            <v>DI</v>
          </cell>
          <cell r="D14">
            <v>800</v>
          </cell>
          <cell r="E14" t="str">
            <v>K9</v>
          </cell>
          <cell r="F14" t="str">
            <v>Rmt</v>
          </cell>
          <cell r="G14">
            <v>9472.19</v>
          </cell>
          <cell r="H14">
            <v>13344</v>
          </cell>
        </row>
        <row r="15">
          <cell r="B15" t="str">
            <v>DI900K9</v>
          </cell>
          <cell r="C15" t="str">
            <v>DI</v>
          </cell>
          <cell r="D15">
            <v>900</v>
          </cell>
          <cell r="E15" t="str">
            <v>K9</v>
          </cell>
          <cell r="F15" t="str">
            <v>Rmt</v>
          </cell>
          <cell r="G15">
            <v>11566.77</v>
          </cell>
          <cell r="H15">
            <v>16274</v>
          </cell>
        </row>
        <row r="16">
          <cell r="B16" t="str">
            <v>DI1000K9</v>
          </cell>
          <cell r="C16" t="str">
            <v>DI</v>
          </cell>
          <cell r="D16">
            <v>1000</v>
          </cell>
          <cell r="E16" t="str">
            <v>K9</v>
          </cell>
          <cell r="F16" t="str">
            <v>Rmt</v>
          </cell>
          <cell r="G16">
            <v>13687.96</v>
          </cell>
          <cell r="H16">
            <v>19295</v>
          </cell>
        </row>
        <row r="17">
          <cell r="B17" t="str">
            <v>DI100K7</v>
          </cell>
          <cell r="C17" t="str">
            <v>DI</v>
          </cell>
          <cell r="D17">
            <v>100</v>
          </cell>
          <cell r="E17" t="str">
            <v>K7</v>
          </cell>
          <cell r="F17" t="str">
            <v>Rmt</v>
          </cell>
          <cell r="G17">
            <v>591.58000000000004</v>
          </cell>
          <cell r="H17">
            <v>817</v>
          </cell>
        </row>
        <row r="18">
          <cell r="B18" t="str">
            <v>DI150K7</v>
          </cell>
          <cell r="C18" t="str">
            <v>DI</v>
          </cell>
          <cell r="D18">
            <v>150</v>
          </cell>
          <cell r="E18" t="str">
            <v>K7</v>
          </cell>
          <cell r="F18" t="str">
            <v>Rmt</v>
          </cell>
          <cell r="G18">
            <v>780.87</v>
          </cell>
          <cell r="H18">
            <v>1104</v>
          </cell>
        </row>
        <row r="19">
          <cell r="B19" t="str">
            <v>DI200K7</v>
          </cell>
          <cell r="C19" t="str">
            <v>DI</v>
          </cell>
          <cell r="D19">
            <v>200</v>
          </cell>
          <cell r="E19" t="str">
            <v>K7</v>
          </cell>
          <cell r="F19" t="str">
            <v>Rmt</v>
          </cell>
          <cell r="G19">
            <v>1138.6600000000001</v>
          </cell>
          <cell r="H19">
            <v>1576</v>
          </cell>
        </row>
        <row r="20">
          <cell r="B20" t="str">
            <v>DI250K7</v>
          </cell>
          <cell r="C20" t="str">
            <v>DI</v>
          </cell>
          <cell r="D20">
            <v>250</v>
          </cell>
          <cell r="E20" t="str">
            <v>K7</v>
          </cell>
          <cell r="F20" t="str">
            <v>Rmt</v>
          </cell>
          <cell r="G20">
            <v>1534.24</v>
          </cell>
          <cell r="H20">
            <v>2114</v>
          </cell>
        </row>
        <row r="21">
          <cell r="B21" t="str">
            <v>DI300K7</v>
          </cell>
          <cell r="C21" t="str">
            <v>DI</v>
          </cell>
          <cell r="D21">
            <v>300</v>
          </cell>
          <cell r="E21" t="str">
            <v>K7</v>
          </cell>
          <cell r="F21" t="str">
            <v>Rmt</v>
          </cell>
          <cell r="G21">
            <v>1978.43</v>
          </cell>
          <cell r="H21">
            <v>2715</v>
          </cell>
        </row>
        <row r="22">
          <cell r="B22" t="str">
            <v>DI350K7</v>
          </cell>
          <cell r="C22" t="str">
            <v>DI</v>
          </cell>
          <cell r="D22">
            <v>350</v>
          </cell>
          <cell r="E22" t="str">
            <v>K7</v>
          </cell>
          <cell r="F22" t="str">
            <v>Rmt</v>
          </cell>
          <cell r="G22">
            <v>2494.19</v>
          </cell>
          <cell r="H22">
            <v>3415</v>
          </cell>
        </row>
        <row r="23">
          <cell r="B23" t="str">
            <v>DI400K7</v>
          </cell>
          <cell r="C23" t="str">
            <v>DI</v>
          </cell>
          <cell r="D23">
            <v>400</v>
          </cell>
          <cell r="E23" t="str">
            <v>K7</v>
          </cell>
          <cell r="F23" t="str">
            <v>Rmt</v>
          </cell>
          <cell r="G23">
            <v>3036.87</v>
          </cell>
          <cell r="H23">
            <v>4145</v>
          </cell>
        </row>
        <row r="24">
          <cell r="B24" t="str">
            <v>DI450K7</v>
          </cell>
          <cell r="C24" t="str">
            <v>DI</v>
          </cell>
          <cell r="D24">
            <v>450</v>
          </cell>
          <cell r="E24" t="str">
            <v>K7</v>
          </cell>
          <cell r="F24" t="str">
            <v>Rmt</v>
          </cell>
          <cell r="G24">
            <v>3668.22</v>
          </cell>
          <cell r="H24">
            <v>4983</v>
          </cell>
        </row>
        <row r="25">
          <cell r="B25" t="str">
            <v>DI500K7</v>
          </cell>
          <cell r="C25" t="str">
            <v>DI</v>
          </cell>
          <cell r="D25">
            <v>500</v>
          </cell>
          <cell r="E25" t="str">
            <v>K7</v>
          </cell>
          <cell r="F25" t="str">
            <v>Rmt</v>
          </cell>
          <cell r="G25">
            <v>4382.41</v>
          </cell>
          <cell r="H25">
            <v>5937</v>
          </cell>
        </row>
        <row r="26">
          <cell r="B26" t="str">
            <v>DI600K7</v>
          </cell>
          <cell r="C26" t="str">
            <v>DI</v>
          </cell>
          <cell r="D26">
            <v>600</v>
          </cell>
          <cell r="E26" t="str">
            <v>K7</v>
          </cell>
          <cell r="F26" t="str">
            <v>Rmt</v>
          </cell>
          <cell r="G26">
            <v>5840.27</v>
          </cell>
          <cell r="H26">
            <v>7899</v>
          </cell>
        </row>
        <row r="27">
          <cell r="B27" t="str">
            <v>DI700K7</v>
          </cell>
          <cell r="C27" t="str">
            <v>DI</v>
          </cell>
          <cell r="D27">
            <v>700</v>
          </cell>
          <cell r="E27" t="str">
            <v>K7</v>
          </cell>
          <cell r="F27" t="str">
            <v>Rmt</v>
          </cell>
          <cell r="G27">
            <v>7580.48</v>
          </cell>
          <cell r="H27">
            <v>10219</v>
          </cell>
        </row>
        <row r="28">
          <cell r="B28" t="str">
            <v>DI750K7</v>
          </cell>
          <cell r="C28" t="str">
            <v>DI</v>
          </cell>
          <cell r="D28">
            <v>750</v>
          </cell>
          <cell r="E28" t="str">
            <v>K7</v>
          </cell>
          <cell r="F28" t="str">
            <v>Rmt</v>
          </cell>
          <cell r="G28">
            <v>8504</v>
          </cell>
          <cell r="H28">
            <v>11447</v>
          </cell>
        </row>
        <row r="29">
          <cell r="B29" t="str">
            <v>DI800K7</v>
          </cell>
          <cell r="C29" t="str">
            <v>DI</v>
          </cell>
          <cell r="D29">
            <v>800</v>
          </cell>
          <cell r="E29" t="str">
            <v>K7</v>
          </cell>
          <cell r="F29" t="str">
            <v>Rmt</v>
          </cell>
          <cell r="G29">
            <v>9377.4599999999991</v>
          </cell>
          <cell r="H29">
            <v>12653</v>
          </cell>
        </row>
        <row r="30">
          <cell r="B30" t="str">
            <v>DI900K7</v>
          </cell>
          <cell r="C30" t="str">
            <v>DI</v>
          </cell>
          <cell r="D30">
            <v>900</v>
          </cell>
          <cell r="E30" t="str">
            <v>K7</v>
          </cell>
          <cell r="F30" t="str">
            <v>Rmt</v>
          </cell>
          <cell r="G30">
            <v>11451.11</v>
          </cell>
          <cell r="H30">
            <v>15437</v>
          </cell>
        </row>
        <row r="31">
          <cell r="B31" t="str">
            <v>DI1000K7</v>
          </cell>
          <cell r="C31" t="str">
            <v>DI</v>
          </cell>
          <cell r="D31">
            <v>1000</v>
          </cell>
          <cell r="E31" t="str">
            <v>K7</v>
          </cell>
          <cell r="F31" t="str">
            <v>Rmt</v>
          </cell>
          <cell r="G31">
            <v>13551.07</v>
          </cell>
          <cell r="H31">
            <v>18301</v>
          </cell>
        </row>
        <row r="32">
          <cell r="B32" t="str">
            <v>CI80LA</v>
          </cell>
          <cell r="C32" t="str">
            <v>CI</v>
          </cell>
          <cell r="D32">
            <v>80</v>
          </cell>
          <cell r="E32" t="str">
            <v>LA</v>
          </cell>
          <cell r="F32" t="str">
            <v>Rmt</v>
          </cell>
          <cell r="G32">
            <v>0</v>
          </cell>
          <cell r="H32">
            <v>696</v>
          </cell>
        </row>
        <row r="33">
          <cell r="B33" t="str">
            <v>CI100LA</v>
          </cell>
          <cell r="C33" t="str">
            <v>CI</v>
          </cell>
          <cell r="D33">
            <v>100</v>
          </cell>
          <cell r="E33" t="str">
            <v>LA</v>
          </cell>
          <cell r="F33" t="str">
            <v>Rmt</v>
          </cell>
          <cell r="G33">
            <v>0</v>
          </cell>
          <cell r="H33">
            <v>847</v>
          </cell>
        </row>
        <row r="34">
          <cell r="B34" t="str">
            <v>CI125LA</v>
          </cell>
          <cell r="C34" t="str">
            <v>CI</v>
          </cell>
          <cell r="D34">
            <v>125</v>
          </cell>
          <cell r="E34" t="str">
            <v>LA</v>
          </cell>
          <cell r="F34" t="str">
            <v>Rmt</v>
          </cell>
          <cell r="G34">
            <v>0</v>
          </cell>
          <cell r="H34">
            <v>1070</v>
          </cell>
        </row>
        <row r="35">
          <cell r="B35" t="str">
            <v>CI150LA</v>
          </cell>
          <cell r="C35" t="str">
            <v>CI</v>
          </cell>
          <cell r="D35">
            <v>150</v>
          </cell>
          <cell r="E35" t="str">
            <v>LA</v>
          </cell>
          <cell r="F35" t="str">
            <v>Rmt</v>
          </cell>
          <cell r="G35">
            <v>0</v>
          </cell>
          <cell r="H35">
            <v>1296</v>
          </cell>
        </row>
        <row r="36">
          <cell r="B36" t="str">
            <v>CI200LA</v>
          </cell>
          <cell r="C36" t="str">
            <v>CI</v>
          </cell>
          <cell r="D36">
            <v>200</v>
          </cell>
          <cell r="E36" t="str">
            <v>LA</v>
          </cell>
          <cell r="F36" t="str">
            <v>Rmt</v>
          </cell>
          <cell r="G36">
            <v>0</v>
          </cell>
          <cell r="H36">
            <v>1893</v>
          </cell>
        </row>
        <row r="37">
          <cell r="B37" t="str">
            <v>CI250LA</v>
          </cell>
          <cell r="C37" t="str">
            <v>CI</v>
          </cell>
          <cell r="D37">
            <v>250</v>
          </cell>
          <cell r="E37" t="str">
            <v>LA</v>
          </cell>
          <cell r="F37" t="str">
            <v>Rmt</v>
          </cell>
          <cell r="G37">
            <v>0</v>
          </cell>
          <cell r="H37">
            <v>2551</v>
          </cell>
        </row>
        <row r="38">
          <cell r="B38" t="str">
            <v>CI300LA</v>
          </cell>
          <cell r="C38" t="str">
            <v>CI</v>
          </cell>
          <cell r="D38">
            <v>300</v>
          </cell>
          <cell r="E38" t="str">
            <v>LA</v>
          </cell>
          <cell r="F38" t="str">
            <v>Rmt</v>
          </cell>
          <cell r="G38">
            <v>0</v>
          </cell>
          <cell r="H38">
            <v>3290</v>
          </cell>
        </row>
        <row r="39">
          <cell r="B39" t="str">
            <v>CI350LA</v>
          </cell>
          <cell r="C39" t="str">
            <v>CI</v>
          </cell>
          <cell r="D39">
            <v>350</v>
          </cell>
          <cell r="E39" t="str">
            <v>LA</v>
          </cell>
          <cell r="F39" t="str">
            <v>Rmt</v>
          </cell>
          <cell r="G39">
            <v>0</v>
          </cell>
          <cell r="H39">
            <v>4205</v>
          </cell>
        </row>
        <row r="40">
          <cell r="B40" t="str">
            <v>CI400LA</v>
          </cell>
          <cell r="C40" t="str">
            <v>CI</v>
          </cell>
          <cell r="D40">
            <v>400</v>
          </cell>
          <cell r="E40" t="str">
            <v>LA</v>
          </cell>
          <cell r="F40" t="str">
            <v>Rmt</v>
          </cell>
          <cell r="G40">
            <v>0</v>
          </cell>
          <cell r="H40">
            <v>5119</v>
          </cell>
        </row>
        <row r="41">
          <cell r="B41" t="str">
            <v>CI450LA</v>
          </cell>
          <cell r="C41" t="str">
            <v>CI</v>
          </cell>
          <cell r="D41">
            <v>450</v>
          </cell>
          <cell r="E41" t="str">
            <v>LA</v>
          </cell>
          <cell r="F41" t="str">
            <v>Rmt</v>
          </cell>
          <cell r="G41">
            <v>0</v>
          </cell>
          <cell r="H41">
            <v>6194</v>
          </cell>
        </row>
        <row r="42">
          <cell r="B42" t="str">
            <v>CI500LA</v>
          </cell>
          <cell r="C42" t="str">
            <v>CI</v>
          </cell>
          <cell r="D42">
            <v>500</v>
          </cell>
          <cell r="E42" t="str">
            <v>LA</v>
          </cell>
          <cell r="F42" t="str">
            <v>Rmt</v>
          </cell>
          <cell r="G42">
            <v>0</v>
          </cell>
          <cell r="H42">
            <v>7324</v>
          </cell>
        </row>
        <row r="43">
          <cell r="B43" t="str">
            <v>CI600LA</v>
          </cell>
          <cell r="C43" t="str">
            <v>CI</v>
          </cell>
          <cell r="D43">
            <v>600</v>
          </cell>
          <cell r="E43" t="str">
            <v>LA</v>
          </cell>
          <cell r="F43" t="str">
            <v>Rmt</v>
          </cell>
          <cell r="G43">
            <v>0</v>
          </cell>
          <cell r="H43">
            <v>9687</v>
          </cell>
        </row>
        <row r="44">
          <cell r="B44" t="str">
            <v>CI700LA</v>
          </cell>
          <cell r="C44" t="str">
            <v>CI</v>
          </cell>
          <cell r="D44">
            <v>700</v>
          </cell>
          <cell r="E44" t="str">
            <v>LA</v>
          </cell>
          <cell r="F44" t="str">
            <v>Rmt</v>
          </cell>
          <cell r="G44">
            <v>0</v>
          </cell>
          <cell r="H44">
            <v>12745</v>
          </cell>
        </row>
        <row r="45">
          <cell r="B45" t="str">
            <v>CI750LA</v>
          </cell>
          <cell r="C45" t="str">
            <v>CI</v>
          </cell>
          <cell r="D45">
            <v>750</v>
          </cell>
          <cell r="E45" t="str">
            <v>LA</v>
          </cell>
          <cell r="F45" t="str">
            <v>Rmt</v>
          </cell>
          <cell r="G45">
            <v>0</v>
          </cell>
          <cell r="H45">
            <v>14274</v>
          </cell>
        </row>
        <row r="46">
          <cell r="B46" t="str">
            <v>CI800LA</v>
          </cell>
          <cell r="C46" t="str">
            <v>CI</v>
          </cell>
          <cell r="D46">
            <v>800</v>
          </cell>
          <cell r="E46" t="str">
            <v>LA</v>
          </cell>
          <cell r="F46" t="str">
            <v>Rmt</v>
          </cell>
          <cell r="G46">
            <v>0</v>
          </cell>
          <cell r="H46">
            <v>15979</v>
          </cell>
        </row>
        <row r="47">
          <cell r="B47" t="str">
            <v>CI900LA</v>
          </cell>
          <cell r="C47" t="str">
            <v>CI</v>
          </cell>
          <cell r="D47">
            <v>900</v>
          </cell>
          <cell r="E47" t="str">
            <v>LA</v>
          </cell>
          <cell r="F47" t="str">
            <v>Rmt</v>
          </cell>
          <cell r="G47">
            <v>0</v>
          </cell>
          <cell r="H47">
            <v>19471</v>
          </cell>
        </row>
        <row r="48">
          <cell r="B48" t="str">
            <v>CI1000LA</v>
          </cell>
          <cell r="C48" t="str">
            <v>CI</v>
          </cell>
          <cell r="D48">
            <v>1000</v>
          </cell>
          <cell r="E48" t="str">
            <v>LA</v>
          </cell>
          <cell r="F48" t="str">
            <v>Rmt</v>
          </cell>
          <cell r="G48">
            <v>0</v>
          </cell>
          <cell r="H48">
            <v>23392</v>
          </cell>
        </row>
        <row r="49">
          <cell r="B49" t="str">
            <v>CI80A</v>
          </cell>
          <cell r="C49" t="str">
            <v>CI</v>
          </cell>
          <cell r="D49">
            <v>80</v>
          </cell>
          <cell r="E49" t="str">
            <v>A</v>
          </cell>
          <cell r="F49" t="str">
            <v>Rmt</v>
          </cell>
          <cell r="G49">
            <v>0</v>
          </cell>
          <cell r="H49">
            <v>756</v>
          </cell>
        </row>
        <row r="50">
          <cell r="B50" t="str">
            <v>CI100A</v>
          </cell>
          <cell r="C50" t="str">
            <v>CI</v>
          </cell>
          <cell r="D50">
            <v>100</v>
          </cell>
          <cell r="E50" t="str">
            <v>A</v>
          </cell>
          <cell r="F50" t="str">
            <v>Rmt</v>
          </cell>
          <cell r="G50">
            <v>0</v>
          </cell>
          <cell r="H50">
            <v>932</v>
          </cell>
        </row>
        <row r="51">
          <cell r="B51" t="str">
            <v>CI125A</v>
          </cell>
          <cell r="C51" t="str">
            <v>CI</v>
          </cell>
          <cell r="D51">
            <v>125</v>
          </cell>
          <cell r="E51" t="str">
            <v>A</v>
          </cell>
          <cell r="F51" t="str">
            <v>Rmt</v>
          </cell>
          <cell r="G51">
            <v>0</v>
          </cell>
          <cell r="H51">
            <v>1168</v>
          </cell>
        </row>
        <row r="52">
          <cell r="B52" t="str">
            <v>CI150A</v>
          </cell>
          <cell r="C52" t="str">
            <v>CI</v>
          </cell>
          <cell r="D52">
            <v>150</v>
          </cell>
          <cell r="E52" t="str">
            <v>A</v>
          </cell>
          <cell r="F52" t="str">
            <v>Rmt</v>
          </cell>
          <cell r="G52">
            <v>0</v>
          </cell>
          <cell r="H52">
            <v>1420</v>
          </cell>
        </row>
        <row r="53">
          <cell r="B53" t="str">
            <v>CI200A</v>
          </cell>
          <cell r="C53" t="str">
            <v>CI</v>
          </cell>
          <cell r="D53">
            <v>200</v>
          </cell>
          <cell r="E53" t="str">
            <v>A</v>
          </cell>
          <cell r="F53" t="str">
            <v>Rmt</v>
          </cell>
          <cell r="G53">
            <v>0</v>
          </cell>
          <cell r="H53">
            <v>2055</v>
          </cell>
        </row>
        <row r="54">
          <cell r="B54" t="str">
            <v>CI250A</v>
          </cell>
          <cell r="C54" t="str">
            <v>CI</v>
          </cell>
          <cell r="D54">
            <v>250</v>
          </cell>
          <cell r="E54" t="str">
            <v>A</v>
          </cell>
          <cell r="F54" t="str">
            <v>Rmt</v>
          </cell>
          <cell r="G54">
            <v>0</v>
          </cell>
          <cell r="H54">
            <v>2778</v>
          </cell>
        </row>
        <row r="55">
          <cell r="B55" t="str">
            <v>CI300A</v>
          </cell>
          <cell r="C55" t="str">
            <v>CI</v>
          </cell>
          <cell r="D55">
            <v>300</v>
          </cell>
          <cell r="E55" t="str">
            <v>A</v>
          </cell>
          <cell r="F55" t="str">
            <v>Rmt</v>
          </cell>
          <cell r="G55">
            <v>0</v>
          </cell>
          <cell r="H55">
            <v>3597</v>
          </cell>
        </row>
        <row r="56">
          <cell r="B56" t="str">
            <v>CI350A</v>
          </cell>
          <cell r="C56" t="str">
            <v>CI</v>
          </cell>
          <cell r="D56">
            <v>350</v>
          </cell>
          <cell r="E56" t="str">
            <v>A</v>
          </cell>
          <cell r="F56" t="str">
            <v>Rmt</v>
          </cell>
          <cell r="G56">
            <v>0</v>
          </cell>
          <cell r="H56">
            <v>4562</v>
          </cell>
        </row>
        <row r="57">
          <cell r="B57" t="str">
            <v>CI400A</v>
          </cell>
          <cell r="C57" t="str">
            <v>CI</v>
          </cell>
          <cell r="D57">
            <v>400</v>
          </cell>
          <cell r="E57" t="str">
            <v>A</v>
          </cell>
          <cell r="F57" t="str">
            <v>Rmt</v>
          </cell>
          <cell r="G57">
            <v>0</v>
          </cell>
          <cell r="H57">
            <v>5595</v>
          </cell>
        </row>
        <row r="58">
          <cell r="B58" t="str">
            <v>CI450A</v>
          </cell>
          <cell r="C58" t="str">
            <v>CI</v>
          </cell>
          <cell r="D58">
            <v>450</v>
          </cell>
          <cell r="E58" t="str">
            <v>A</v>
          </cell>
          <cell r="F58" t="str">
            <v>Rmt</v>
          </cell>
          <cell r="G58">
            <v>0</v>
          </cell>
          <cell r="H58">
            <v>6805</v>
          </cell>
        </row>
        <row r="59">
          <cell r="B59" t="str">
            <v>CI500A</v>
          </cell>
          <cell r="C59" t="str">
            <v>CI</v>
          </cell>
          <cell r="D59">
            <v>500</v>
          </cell>
          <cell r="E59" t="str">
            <v>A</v>
          </cell>
          <cell r="F59" t="str">
            <v>Rmt</v>
          </cell>
          <cell r="G59">
            <v>0</v>
          </cell>
          <cell r="H59">
            <v>7977</v>
          </cell>
        </row>
        <row r="60">
          <cell r="B60" t="str">
            <v>CI600A</v>
          </cell>
          <cell r="C60" t="str">
            <v>CI</v>
          </cell>
          <cell r="D60">
            <v>600</v>
          </cell>
          <cell r="E60" t="str">
            <v>A</v>
          </cell>
          <cell r="F60" t="str">
            <v>Rmt</v>
          </cell>
          <cell r="G60">
            <v>0</v>
          </cell>
          <cell r="H60">
            <v>10575</v>
          </cell>
        </row>
        <row r="61">
          <cell r="B61" t="str">
            <v>CI700A</v>
          </cell>
          <cell r="C61" t="str">
            <v>CI</v>
          </cell>
          <cell r="D61">
            <v>700</v>
          </cell>
          <cell r="E61" t="str">
            <v>A</v>
          </cell>
          <cell r="F61" t="str">
            <v>Rmt</v>
          </cell>
          <cell r="G61">
            <v>0</v>
          </cell>
          <cell r="H61">
            <v>13924</v>
          </cell>
        </row>
        <row r="62">
          <cell r="B62" t="str">
            <v>CI750A</v>
          </cell>
          <cell r="C62" t="str">
            <v>CI</v>
          </cell>
          <cell r="D62">
            <v>750</v>
          </cell>
          <cell r="E62" t="str">
            <v>A</v>
          </cell>
          <cell r="F62" t="str">
            <v>Rmt</v>
          </cell>
          <cell r="G62">
            <v>0</v>
          </cell>
          <cell r="H62">
            <v>15606</v>
          </cell>
        </row>
        <row r="63">
          <cell r="B63" t="str">
            <v>CI800A</v>
          </cell>
          <cell r="C63" t="str">
            <v>CI</v>
          </cell>
          <cell r="D63">
            <v>800</v>
          </cell>
          <cell r="E63" t="str">
            <v>A</v>
          </cell>
          <cell r="F63" t="str">
            <v>Rmt</v>
          </cell>
          <cell r="G63">
            <v>0</v>
          </cell>
          <cell r="H63">
            <v>17409</v>
          </cell>
        </row>
        <row r="64">
          <cell r="B64" t="str">
            <v>CI900A</v>
          </cell>
          <cell r="C64" t="str">
            <v>CI</v>
          </cell>
          <cell r="D64">
            <v>900</v>
          </cell>
          <cell r="E64" t="str">
            <v>A</v>
          </cell>
          <cell r="F64" t="str">
            <v>Rmt</v>
          </cell>
          <cell r="G64">
            <v>0</v>
          </cell>
          <cell r="H64">
            <v>24223</v>
          </cell>
        </row>
        <row r="65">
          <cell r="B65" t="str">
            <v>CI1000A</v>
          </cell>
          <cell r="C65" t="str">
            <v>CI</v>
          </cell>
          <cell r="D65">
            <v>1000</v>
          </cell>
          <cell r="E65" t="str">
            <v>A</v>
          </cell>
          <cell r="F65" t="str">
            <v>Rmt</v>
          </cell>
          <cell r="G65">
            <v>0</v>
          </cell>
          <cell r="H65">
            <v>25553</v>
          </cell>
        </row>
        <row r="66">
          <cell r="B66" t="str">
            <v>CI80B</v>
          </cell>
          <cell r="C66" t="str">
            <v>CI</v>
          </cell>
          <cell r="D66">
            <v>80</v>
          </cell>
          <cell r="E66" t="str">
            <v>B</v>
          </cell>
          <cell r="F66" t="str">
            <v>Rmt</v>
          </cell>
          <cell r="G66">
            <v>0</v>
          </cell>
          <cell r="H66">
            <v>811</v>
          </cell>
        </row>
        <row r="67">
          <cell r="B67" t="str">
            <v>CI100B</v>
          </cell>
          <cell r="C67" t="str">
            <v>CI</v>
          </cell>
          <cell r="D67">
            <v>100</v>
          </cell>
          <cell r="E67" t="str">
            <v>B</v>
          </cell>
          <cell r="F67" t="str">
            <v>Rmt</v>
          </cell>
          <cell r="G67">
            <v>0</v>
          </cell>
          <cell r="H67">
            <v>994</v>
          </cell>
        </row>
        <row r="68">
          <cell r="B68" t="str">
            <v>CI125B</v>
          </cell>
          <cell r="C68" t="str">
            <v>CI</v>
          </cell>
          <cell r="D68">
            <v>125</v>
          </cell>
          <cell r="E68" t="str">
            <v>B</v>
          </cell>
          <cell r="F68" t="str">
            <v>Rmt</v>
          </cell>
          <cell r="G68">
            <v>0</v>
          </cell>
          <cell r="H68">
            <v>1258</v>
          </cell>
        </row>
        <row r="69">
          <cell r="B69" t="str">
            <v>CI150B</v>
          </cell>
          <cell r="C69" t="str">
            <v>CI</v>
          </cell>
          <cell r="D69">
            <v>150</v>
          </cell>
          <cell r="E69" t="str">
            <v>B</v>
          </cell>
          <cell r="F69" t="str">
            <v>Rmt</v>
          </cell>
          <cell r="G69">
            <v>0</v>
          </cell>
          <cell r="H69">
            <v>1530</v>
          </cell>
        </row>
        <row r="70">
          <cell r="B70" t="str">
            <v>CI200B</v>
          </cell>
          <cell r="C70" t="str">
            <v>CI</v>
          </cell>
          <cell r="D70">
            <v>200</v>
          </cell>
          <cell r="E70" t="str">
            <v>B</v>
          </cell>
          <cell r="F70" t="str">
            <v>Rmt</v>
          </cell>
          <cell r="G70">
            <v>0</v>
          </cell>
          <cell r="H70">
            <v>2222</v>
          </cell>
        </row>
        <row r="71">
          <cell r="B71" t="str">
            <v>CI250B</v>
          </cell>
          <cell r="C71" t="str">
            <v>CI</v>
          </cell>
          <cell r="D71">
            <v>250</v>
          </cell>
          <cell r="E71" t="str">
            <v>B</v>
          </cell>
          <cell r="F71" t="str">
            <v>Rmt</v>
          </cell>
          <cell r="G71">
            <v>0</v>
          </cell>
          <cell r="H71">
            <v>3005</v>
          </cell>
        </row>
        <row r="72">
          <cell r="B72" t="str">
            <v>CI300B</v>
          </cell>
          <cell r="C72" t="str">
            <v>CI</v>
          </cell>
          <cell r="D72">
            <v>300</v>
          </cell>
          <cell r="E72" t="str">
            <v>B</v>
          </cell>
          <cell r="F72" t="str">
            <v>Rmt</v>
          </cell>
          <cell r="G72">
            <v>0</v>
          </cell>
          <cell r="H72">
            <v>3896</v>
          </cell>
        </row>
        <row r="73">
          <cell r="B73" t="str">
            <v>CI350B</v>
          </cell>
          <cell r="C73" t="str">
            <v>CI</v>
          </cell>
          <cell r="D73">
            <v>350</v>
          </cell>
          <cell r="E73" t="str">
            <v>B</v>
          </cell>
          <cell r="F73" t="str">
            <v>Rmt</v>
          </cell>
          <cell r="G73">
            <v>0</v>
          </cell>
          <cell r="H73">
            <v>4948</v>
          </cell>
        </row>
        <row r="74">
          <cell r="B74" t="str">
            <v>CI400B</v>
          </cell>
          <cell r="C74" t="str">
            <v>CI</v>
          </cell>
          <cell r="D74">
            <v>400</v>
          </cell>
          <cell r="E74" t="str">
            <v>B</v>
          </cell>
          <cell r="F74" t="str">
            <v>Rmt</v>
          </cell>
          <cell r="G74">
            <v>0</v>
          </cell>
          <cell r="H74">
            <v>6039</v>
          </cell>
        </row>
        <row r="75">
          <cell r="B75" t="str">
            <v>CI450B</v>
          </cell>
          <cell r="C75" t="str">
            <v>CI</v>
          </cell>
          <cell r="D75">
            <v>450</v>
          </cell>
          <cell r="E75" t="str">
            <v>B</v>
          </cell>
          <cell r="F75" t="str">
            <v>Rmt</v>
          </cell>
          <cell r="G75">
            <v>0</v>
          </cell>
          <cell r="H75">
            <v>7340</v>
          </cell>
        </row>
        <row r="76">
          <cell r="B76" t="str">
            <v>CI500B</v>
          </cell>
          <cell r="C76" t="str">
            <v>CI</v>
          </cell>
          <cell r="D76">
            <v>500</v>
          </cell>
          <cell r="E76" t="str">
            <v>B</v>
          </cell>
          <cell r="F76" t="str">
            <v>Rmt</v>
          </cell>
          <cell r="G76">
            <v>0</v>
          </cell>
          <cell r="H76">
            <v>8632</v>
          </cell>
        </row>
        <row r="77">
          <cell r="B77" t="str">
            <v>CI600B</v>
          </cell>
          <cell r="C77" t="str">
            <v>CI</v>
          </cell>
          <cell r="D77">
            <v>600</v>
          </cell>
          <cell r="E77" t="str">
            <v>B</v>
          </cell>
          <cell r="F77" t="str">
            <v>Rmt</v>
          </cell>
          <cell r="G77">
            <v>0</v>
          </cell>
          <cell r="H77">
            <v>11455</v>
          </cell>
        </row>
        <row r="78">
          <cell r="B78" t="str">
            <v>CI700B</v>
          </cell>
          <cell r="C78" t="str">
            <v>CI</v>
          </cell>
          <cell r="D78">
            <v>700</v>
          </cell>
          <cell r="E78" t="str">
            <v>B</v>
          </cell>
          <cell r="F78" t="str">
            <v>Rmt</v>
          </cell>
          <cell r="G78">
            <v>0</v>
          </cell>
          <cell r="H78">
            <v>15043</v>
          </cell>
        </row>
        <row r="79">
          <cell r="B79" t="str">
            <v>CI750B</v>
          </cell>
          <cell r="C79" t="str">
            <v>CI</v>
          </cell>
          <cell r="D79">
            <v>750</v>
          </cell>
          <cell r="E79" t="str">
            <v>B</v>
          </cell>
          <cell r="F79" t="str">
            <v>Rmt</v>
          </cell>
          <cell r="G79">
            <v>0</v>
          </cell>
          <cell r="H79">
            <v>16930</v>
          </cell>
        </row>
        <row r="80">
          <cell r="B80" t="str">
            <v>CI800B</v>
          </cell>
          <cell r="C80" t="str">
            <v>CI</v>
          </cell>
          <cell r="D80">
            <v>800</v>
          </cell>
          <cell r="E80" t="str">
            <v>B</v>
          </cell>
          <cell r="F80" t="str">
            <v>Rmt</v>
          </cell>
          <cell r="G80">
            <v>0</v>
          </cell>
          <cell r="H80">
            <v>18832</v>
          </cell>
        </row>
        <row r="81">
          <cell r="B81" t="str">
            <v>CI900B</v>
          </cell>
          <cell r="C81" t="str">
            <v>CI</v>
          </cell>
          <cell r="D81">
            <v>900</v>
          </cell>
          <cell r="E81" t="str">
            <v>B</v>
          </cell>
          <cell r="F81" t="str">
            <v>Rmt</v>
          </cell>
          <cell r="G81">
            <v>0</v>
          </cell>
          <cell r="H81">
            <v>23019</v>
          </cell>
        </row>
        <row r="82">
          <cell r="B82" t="str">
            <v>CI1000B</v>
          </cell>
          <cell r="C82" t="str">
            <v>CI</v>
          </cell>
          <cell r="D82">
            <v>1000</v>
          </cell>
          <cell r="E82" t="str">
            <v>B</v>
          </cell>
          <cell r="F82" t="str">
            <v>Rmt</v>
          </cell>
          <cell r="G82">
            <v>0</v>
          </cell>
          <cell r="H82">
            <v>27617</v>
          </cell>
        </row>
        <row r="83">
          <cell r="B83" t="str">
            <v>GRP3503 bar</v>
          </cell>
          <cell r="C83" t="str">
            <v>GRP</v>
          </cell>
          <cell r="D83">
            <v>350</v>
          </cell>
          <cell r="E83" t="str">
            <v>3 bar</v>
          </cell>
          <cell r="F83" t="str">
            <v>Rmt</v>
          </cell>
          <cell r="G83">
            <v>2251</v>
          </cell>
          <cell r="H83">
            <v>2664</v>
          </cell>
        </row>
        <row r="84">
          <cell r="B84" t="str">
            <v>GRP4003 bar</v>
          </cell>
          <cell r="C84" t="str">
            <v>GRP</v>
          </cell>
          <cell r="D84">
            <v>400</v>
          </cell>
          <cell r="E84" t="str">
            <v>3 bar</v>
          </cell>
          <cell r="F84" t="str">
            <v>Rmt</v>
          </cell>
          <cell r="G84">
            <v>2507</v>
          </cell>
          <cell r="H84">
            <v>2967</v>
          </cell>
        </row>
        <row r="85">
          <cell r="B85" t="str">
            <v>GRP4503 bar</v>
          </cell>
          <cell r="C85" t="str">
            <v>GRP</v>
          </cell>
          <cell r="D85">
            <v>450</v>
          </cell>
          <cell r="E85" t="str">
            <v>3 bar</v>
          </cell>
          <cell r="F85" t="str">
            <v>Rmt</v>
          </cell>
          <cell r="G85">
            <v>2941</v>
          </cell>
          <cell r="H85">
            <v>3481</v>
          </cell>
        </row>
        <row r="86">
          <cell r="B86" t="str">
            <v>GRP5003 bar</v>
          </cell>
          <cell r="C86" t="str">
            <v>GRP</v>
          </cell>
          <cell r="D86">
            <v>500</v>
          </cell>
          <cell r="E86" t="str">
            <v>3 bar</v>
          </cell>
          <cell r="F86" t="str">
            <v>Rmt</v>
          </cell>
          <cell r="G86">
            <v>3349</v>
          </cell>
          <cell r="H86">
            <v>3964</v>
          </cell>
        </row>
        <row r="87">
          <cell r="B87" t="str">
            <v>GRP6003 bar</v>
          </cell>
          <cell r="C87" t="str">
            <v>GRP</v>
          </cell>
          <cell r="D87">
            <v>600</v>
          </cell>
          <cell r="E87" t="str">
            <v>3 bar</v>
          </cell>
          <cell r="F87" t="str">
            <v>Rmt</v>
          </cell>
          <cell r="G87">
            <v>4257</v>
          </cell>
          <cell r="H87">
            <v>5038</v>
          </cell>
        </row>
        <row r="88">
          <cell r="B88" t="str">
            <v>GRP7003 bar</v>
          </cell>
          <cell r="C88" t="str">
            <v>GRP</v>
          </cell>
          <cell r="D88">
            <v>700</v>
          </cell>
          <cell r="E88" t="str">
            <v>3 bar</v>
          </cell>
          <cell r="F88" t="str">
            <v>Rmt</v>
          </cell>
          <cell r="G88">
            <v>5388</v>
          </cell>
          <cell r="H88">
            <v>6377</v>
          </cell>
        </row>
        <row r="89">
          <cell r="B89" t="str">
            <v>GRP8003 bar</v>
          </cell>
          <cell r="C89" t="str">
            <v>GRP</v>
          </cell>
          <cell r="D89">
            <v>800</v>
          </cell>
          <cell r="E89" t="str">
            <v>3 bar</v>
          </cell>
          <cell r="F89" t="str">
            <v>Rmt</v>
          </cell>
          <cell r="G89">
            <v>6595</v>
          </cell>
          <cell r="H89">
            <v>7806</v>
          </cell>
        </row>
        <row r="90">
          <cell r="B90" t="str">
            <v>GRP9003 bar</v>
          </cell>
          <cell r="C90" t="str">
            <v>GRP</v>
          </cell>
          <cell r="D90">
            <v>900</v>
          </cell>
          <cell r="E90" t="str">
            <v>3 bar</v>
          </cell>
          <cell r="F90" t="str">
            <v>Rmt</v>
          </cell>
          <cell r="G90">
            <v>8245</v>
          </cell>
          <cell r="H90">
            <v>9758</v>
          </cell>
        </row>
        <row r="91">
          <cell r="B91" t="str">
            <v>GRP10003 bar</v>
          </cell>
          <cell r="C91" t="str">
            <v>GRP</v>
          </cell>
          <cell r="D91">
            <v>1000</v>
          </cell>
          <cell r="E91" t="str">
            <v>3 bar</v>
          </cell>
          <cell r="F91" t="str">
            <v>Rmt</v>
          </cell>
          <cell r="G91">
            <v>9881</v>
          </cell>
          <cell r="H91">
            <v>11695</v>
          </cell>
        </row>
        <row r="92">
          <cell r="B92" t="str">
            <v>GRP3506 bar</v>
          </cell>
          <cell r="C92" t="str">
            <v>GRP</v>
          </cell>
          <cell r="D92">
            <v>350</v>
          </cell>
          <cell r="E92" t="str">
            <v>6 bar</v>
          </cell>
          <cell r="F92" t="str">
            <v>Rmt</v>
          </cell>
          <cell r="G92">
            <v>2282</v>
          </cell>
          <cell r="H92">
            <v>2701</v>
          </cell>
        </row>
        <row r="93">
          <cell r="B93" t="str">
            <v>GRP4006 bar</v>
          </cell>
          <cell r="C93" t="str">
            <v>GRP</v>
          </cell>
          <cell r="D93">
            <v>400</v>
          </cell>
          <cell r="E93" t="str">
            <v>6 bar</v>
          </cell>
          <cell r="F93" t="str">
            <v>Rmt</v>
          </cell>
          <cell r="G93">
            <v>2618</v>
          </cell>
          <cell r="H93">
            <v>3099</v>
          </cell>
        </row>
        <row r="94">
          <cell r="B94" t="str">
            <v>GRP4506 bar</v>
          </cell>
          <cell r="C94" t="str">
            <v>GRP</v>
          </cell>
          <cell r="D94">
            <v>450</v>
          </cell>
          <cell r="E94" t="str">
            <v>6 bar</v>
          </cell>
          <cell r="F94" t="str">
            <v>Rmt</v>
          </cell>
          <cell r="G94">
            <v>3054</v>
          </cell>
          <cell r="H94">
            <v>3615</v>
          </cell>
        </row>
        <row r="95">
          <cell r="B95" t="str">
            <v>GRP5006 bar</v>
          </cell>
          <cell r="C95" t="str">
            <v>GRP</v>
          </cell>
          <cell r="D95">
            <v>500</v>
          </cell>
          <cell r="E95" t="str">
            <v>6 bar</v>
          </cell>
          <cell r="F95" t="str">
            <v>Rmt</v>
          </cell>
          <cell r="G95">
            <v>3485</v>
          </cell>
          <cell r="H95">
            <v>4125</v>
          </cell>
        </row>
        <row r="96">
          <cell r="B96" t="str">
            <v>GRP6006 bar</v>
          </cell>
          <cell r="C96" t="str">
            <v>GRP</v>
          </cell>
          <cell r="D96">
            <v>600</v>
          </cell>
          <cell r="E96" t="str">
            <v>6 bar</v>
          </cell>
          <cell r="F96" t="str">
            <v>Rmt</v>
          </cell>
          <cell r="G96">
            <v>4433</v>
          </cell>
          <cell r="H96">
            <v>5247</v>
          </cell>
        </row>
        <row r="97">
          <cell r="B97" t="str">
            <v>GRP7006 bar</v>
          </cell>
          <cell r="C97" t="str">
            <v>GRP</v>
          </cell>
          <cell r="D97">
            <v>700</v>
          </cell>
          <cell r="E97" t="str">
            <v>6 bar</v>
          </cell>
          <cell r="F97" t="str">
            <v>Rmt</v>
          </cell>
          <cell r="G97">
            <v>5634</v>
          </cell>
          <cell r="H97">
            <v>6668</v>
          </cell>
        </row>
        <row r="98">
          <cell r="B98" t="str">
            <v>GRP8006 bar</v>
          </cell>
          <cell r="C98" t="str">
            <v>GRP</v>
          </cell>
          <cell r="D98">
            <v>800</v>
          </cell>
          <cell r="E98" t="str">
            <v>6 bar</v>
          </cell>
          <cell r="F98" t="str">
            <v>Rmt</v>
          </cell>
          <cell r="G98">
            <v>6907</v>
          </cell>
          <cell r="H98">
            <v>8175</v>
          </cell>
        </row>
        <row r="99">
          <cell r="B99" t="str">
            <v>GRP9006 bar</v>
          </cell>
          <cell r="C99" t="str">
            <v>GRP</v>
          </cell>
          <cell r="D99">
            <v>900</v>
          </cell>
          <cell r="E99" t="str">
            <v>6 bar</v>
          </cell>
          <cell r="F99" t="str">
            <v>Rmt</v>
          </cell>
          <cell r="G99">
            <v>8595</v>
          </cell>
          <cell r="H99">
            <v>10173</v>
          </cell>
        </row>
        <row r="100">
          <cell r="B100" t="str">
            <v>GRP10006 bar</v>
          </cell>
          <cell r="C100" t="str">
            <v>GRP</v>
          </cell>
          <cell r="D100">
            <v>1000</v>
          </cell>
          <cell r="E100" t="str">
            <v>6 bar</v>
          </cell>
          <cell r="F100" t="str">
            <v>Rmt</v>
          </cell>
          <cell r="G100">
            <v>10336</v>
          </cell>
          <cell r="H100">
            <v>12233</v>
          </cell>
        </row>
        <row r="101">
          <cell r="B101" t="str">
            <v>GRP3509 bar</v>
          </cell>
          <cell r="C101" t="str">
            <v>GRP</v>
          </cell>
          <cell r="D101">
            <v>350</v>
          </cell>
          <cell r="E101" t="str">
            <v>9 bar</v>
          </cell>
          <cell r="F101" t="str">
            <v>Rmt</v>
          </cell>
          <cell r="G101">
            <v>2353</v>
          </cell>
          <cell r="H101">
            <v>2785</v>
          </cell>
        </row>
        <row r="102">
          <cell r="B102" t="str">
            <v>GRP4009 bar</v>
          </cell>
          <cell r="C102" t="str">
            <v>GRP</v>
          </cell>
          <cell r="D102">
            <v>400</v>
          </cell>
          <cell r="E102" t="str">
            <v>9 bar</v>
          </cell>
          <cell r="F102" t="str">
            <v>Rmt</v>
          </cell>
          <cell r="G102">
            <v>2714</v>
          </cell>
          <cell r="H102">
            <v>3212</v>
          </cell>
        </row>
        <row r="103">
          <cell r="B103" t="str">
            <v>GRP4509 bar</v>
          </cell>
          <cell r="C103" t="str">
            <v>GRP</v>
          </cell>
          <cell r="D103">
            <v>450</v>
          </cell>
          <cell r="E103" t="str">
            <v>9 bar</v>
          </cell>
          <cell r="F103" t="str">
            <v>Rmt</v>
          </cell>
          <cell r="G103">
            <v>3221</v>
          </cell>
          <cell r="H103">
            <v>3812</v>
          </cell>
        </row>
        <row r="104">
          <cell r="B104" t="str">
            <v>GRP5009 bar</v>
          </cell>
          <cell r="C104" t="str">
            <v>GRP</v>
          </cell>
          <cell r="D104">
            <v>500</v>
          </cell>
          <cell r="E104" t="str">
            <v>9 bar</v>
          </cell>
          <cell r="F104" t="str">
            <v>Rmt</v>
          </cell>
          <cell r="G104">
            <v>3685</v>
          </cell>
          <cell r="H104">
            <v>4361</v>
          </cell>
        </row>
        <row r="105">
          <cell r="B105" t="str">
            <v>GRP6009 bar</v>
          </cell>
          <cell r="C105" t="str">
            <v>GRP</v>
          </cell>
          <cell r="D105">
            <v>600</v>
          </cell>
          <cell r="E105" t="str">
            <v>9 bar</v>
          </cell>
          <cell r="F105" t="str">
            <v>Rmt</v>
          </cell>
          <cell r="G105">
            <v>4703</v>
          </cell>
          <cell r="H105">
            <v>5566</v>
          </cell>
        </row>
        <row r="106">
          <cell r="B106" t="str">
            <v>GRP7009 bar</v>
          </cell>
          <cell r="C106" t="str">
            <v>GRP</v>
          </cell>
          <cell r="D106">
            <v>700</v>
          </cell>
          <cell r="E106" t="str">
            <v>9 bar</v>
          </cell>
          <cell r="F106" t="str">
            <v>Rmt</v>
          </cell>
          <cell r="G106">
            <v>5986</v>
          </cell>
          <cell r="H106">
            <v>7085</v>
          </cell>
        </row>
        <row r="107">
          <cell r="B107" t="str">
            <v>GRP8009 bar</v>
          </cell>
          <cell r="C107" t="str">
            <v>GRP</v>
          </cell>
          <cell r="D107">
            <v>800</v>
          </cell>
          <cell r="E107" t="str">
            <v>9 bar</v>
          </cell>
          <cell r="F107" t="str">
            <v>Rmt</v>
          </cell>
          <cell r="G107">
            <v>7457</v>
          </cell>
          <cell r="H107">
            <v>8826</v>
          </cell>
        </row>
        <row r="108">
          <cell r="B108" t="str">
            <v>GRP9009 bar</v>
          </cell>
          <cell r="C108" t="str">
            <v>GRP</v>
          </cell>
          <cell r="D108">
            <v>900</v>
          </cell>
          <cell r="E108" t="str">
            <v>9 bar</v>
          </cell>
          <cell r="F108" t="str">
            <v>Rmt</v>
          </cell>
          <cell r="G108">
            <v>9338</v>
          </cell>
          <cell r="H108">
            <v>11052</v>
          </cell>
        </row>
        <row r="109">
          <cell r="B109" t="str">
            <v>GRP10009 bar</v>
          </cell>
          <cell r="C109" t="str">
            <v>GRP</v>
          </cell>
          <cell r="D109">
            <v>1000</v>
          </cell>
          <cell r="E109" t="str">
            <v>9 bar</v>
          </cell>
          <cell r="F109" t="str">
            <v>Rmt</v>
          </cell>
          <cell r="G109">
            <v>11118</v>
          </cell>
          <cell r="H109">
            <v>13159</v>
          </cell>
        </row>
        <row r="110">
          <cell r="B110" t="str">
            <v>GRP35012 bar</v>
          </cell>
          <cell r="C110" t="str">
            <v>GRP</v>
          </cell>
          <cell r="D110">
            <v>350</v>
          </cell>
          <cell r="E110" t="str">
            <v>12 bar</v>
          </cell>
          <cell r="F110" t="str">
            <v>Rmt</v>
          </cell>
          <cell r="G110">
            <v>2418</v>
          </cell>
          <cell r="H110">
            <v>2862</v>
          </cell>
        </row>
        <row r="111">
          <cell r="B111" t="str">
            <v>GRP40012 bar</v>
          </cell>
          <cell r="C111" t="str">
            <v>GRP</v>
          </cell>
          <cell r="D111">
            <v>400</v>
          </cell>
          <cell r="E111" t="str">
            <v>12 bar</v>
          </cell>
          <cell r="F111" t="str">
            <v>Rmt</v>
          </cell>
          <cell r="G111">
            <v>2841</v>
          </cell>
          <cell r="H111">
            <v>3362</v>
          </cell>
        </row>
        <row r="112">
          <cell r="B112" t="str">
            <v>GRP45012 bar</v>
          </cell>
          <cell r="C112" t="str">
            <v>GRP</v>
          </cell>
          <cell r="D112">
            <v>450</v>
          </cell>
          <cell r="E112" t="str">
            <v>12 bar</v>
          </cell>
          <cell r="F112" t="str">
            <v>Rmt</v>
          </cell>
          <cell r="G112">
            <v>3380</v>
          </cell>
          <cell r="H112">
            <v>4000</v>
          </cell>
        </row>
        <row r="113">
          <cell r="B113" t="str">
            <v>GRP50012 bar</v>
          </cell>
          <cell r="C113" t="str">
            <v>GRP</v>
          </cell>
          <cell r="D113">
            <v>500</v>
          </cell>
          <cell r="E113" t="str">
            <v>12 bar</v>
          </cell>
          <cell r="F113" t="str">
            <v>Rmt</v>
          </cell>
          <cell r="G113">
            <v>3915</v>
          </cell>
          <cell r="H113">
            <v>4634</v>
          </cell>
        </row>
        <row r="114">
          <cell r="B114" t="str">
            <v>GRP60012 bar</v>
          </cell>
          <cell r="C114" t="str">
            <v>GRP</v>
          </cell>
          <cell r="D114">
            <v>600</v>
          </cell>
          <cell r="E114" t="str">
            <v>12 bar</v>
          </cell>
          <cell r="F114" t="str">
            <v>Rmt</v>
          </cell>
          <cell r="G114">
            <v>5182</v>
          </cell>
          <cell r="H114">
            <v>6133</v>
          </cell>
        </row>
        <row r="115">
          <cell r="B115" t="str">
            <v>GRP70012 bar</v>
          </cell>
          <cell r="C115" t="str">
            <v>GRP</v>
          </cell>
          <cell r="D115">
            <v>700</v>
          </cell>
          <cell r="E115" t="str">
            <v>12 bar</v>
          </cell>
          <cell r="F115" t="str">
            <v>Rmt</v>
          </cell>
          <cell r="G115">
            <v>6529</v>
          </cell>
          <cell r="H115">
            <v>7727</v>
          </cell>
        </row>
        <row r="116">
          <cell r="B116" t="str">
            <v>GRP80012 bar</v>
          </cell>
          <cell r="C116" t="str">
            <v>GRP</v>
          </cell>
          <cell r="D116">
            <v>800</v>
          </cell>
          <cell r="E116" t="str">
            <v>12 bar</v>
          </cell>
          <cell r="F116" t="str">
            <v>Rmt</v>
          </cell>
          <cell r="G116">
            <v>8112</v>
          </cell>
          <cell r="H116">
            <v>9601</v>
          </cell>
        </row>
        <row r="117">
          <cell r="B117" t="str">
            <v>GRP90012 bar</v>
          </cell>
          <cell r="C117" t="str">
            <v>GRP</v>
          </cell>
          <cell r="D117">
            <v>900</v>
          </cell>
          <cell r="E117" t="str">
            <v>12 bar</v>
          </cell>
          <cell r="F117" t="str">
            <v>Rmt</v>
          </cell>
          <cell r="G117">
            <v>10128</v>
          </cell>
          <cell r="H117">
            <v>11987</v>
          </cell>
        </row>
        <row r="118">
          <cell r="B118" t="str">
            <v>GRP100012 bar</v>
          </cell>
          <cell r="C118" t="str">
            <v>GRP</v>
          </cell>
          <cell r="D118">
            <v>1000</v>
          </cell>
          <cell r="E118" t="str">
            <v>12 bar</v>
          </cell>
          <cell r="F118" t="str">
            <v>Rmt</v>
          </cell>
          <cell r="G118">
            <v>12125</v>
          </cell>
          <cell r="H118">
            <v>14351</v>
          </cell>
        </row>
        <row r="119">
          <cell r="B119" t="str">
            <v>GRP35015 bar</v>
          </cell>
          <cell r="C119" t="str">
            <v>GRP</v>
          </cell>
          <cell r="D119">
            <v>350</v>
          </cell>
          <cell r="E119" t="str">
            <v>15 bar</v>
          </cell>
          <cell r="F119" t="str">
            <v>Rmt</v>
          </cell>
          <cell r="G119">
            <v>2530</v>
          </cell>
          <cell r="H119">
            <v>2994</v>
          </cell>
        </row>
        <row r="120">
          <cell r="B120" t="str">
            <v>GRP40015 bar</v>
          </cell>
          <cell r="C120" t="str">
            <v>GRP</v>
          </cell>
          <cell r="D120">
            <v>400</v>
          </cell>
          <cell r="E120" t="str">
            <v>15 bar</v>
          </cell>
          <cell r="F120" t="str">
            <v>Rmt</v>
          </cell>
          <cell r="G120">
            <v>2953</v>
          </cell>
          <cell r="H120">
            <v>3495</v>
          </cell>
        </row>
        <row r="121">
          <cell r="B121" t="str">
            <v>GRP45015 bar</v>
          </cell>
          <cell r="C121" t="str">
            <v>GRP</v>
          </cell>
          <cell r="D121">
            <v>450</v>
          </cell>
          <cell r="E121" t="str">
            <v>15 bar</v>
          </cell>
          <cell r="F121" t="str">
            <v>Rmt</v>
          </cell>
          <cell r="G121">
            <v>3572</v>
          </cell>
          <cell r="H121">
            <v>4228</v>
          </cell>
        </row>
        <row r="122">
          <cell r="B122" t="str">
            <v>GRP50015 bar</v>
          </cell>
          <cell r="C122" t="str">
            <v>GRP</v>
          </cell>
          <cell r="D122">
            <v>500</v>
          </cell>
          <cell r="E122" t="str">
            <v>15 bar</v>
          </cell>
          <cell r="F122" t="str">
            <v>Rmt</v>
          </cell>
          <cell r="G122">
            <v>4139</v>
          </cell>
          <cell r="H122">
            <v>4899</v>
          </cell>
        </row>
        <row r="123">
          <cell r="B123" t="str">
            <v>GRP60015 bar</v>
          </cell>
          <cell r="C123" t="str">
            <v>GRP</v>
          </cell>
          <cell r="D123">
            <v>600</v>
          </cell>
          <cell r="E123" t="str">
            <v>15 bar</v>
          </cell>
          <cell r="F123" t="str">
            <v>Rmt</v>
          </cell>
          <cell r="G123">
            <v>5423</v>
          </cell>
          <cell r="H123">
            <v>6418</v>
          </cell>
        </row>
        <row r="124">
          <cell r="B124" t="str">
            <v>GRP70015 bar</v>
          </cell>
          <cell r="C124" t="str">
            <v>GRP</v>
          </cell>
          <cell r="D124">
            <v>700</v>
          </cell>
          <cell r="E124" t="str">
            <v>15 bar</v>
          </cell>
          <cell r="F124" t="str">
            <v>Rmt</v>
          </cell>
          <cell r="G124">
            <v>7024</v>
          </cell>
          <cell r="H124">
            <v>8313</v>
          </cell>
        </row>
        <row r="125">
          <cell r="B125" t="str">
            <v>GRP80015 bar</v>
          </cell>
          <cell r="C125" t="str">
            <v>GRP</v>
          </cell>
          <cell r="D125">
            <v>800</v>
          </cell>
          <cell r="E125" t="str">
            <v>15 bar</v>
          </cell>
          <cell r="F125" t="str">
            <v>Rmt</v>
          </cell>
          <cell r="G125">
            <v>8759</v>
          </cell>
          <cell r="H125">
            <v>10367</v>
          </cell>
        </row>
        <row r="126">
          <cell r="B126" t="str">
            <v>GRP90015 bar</v>
          </cell>
          <cell r="C126" t="str">
            <v>GRP</v>
          </cell>
          <cell r="D126">
            <v>900</v>
          </cell>
          <cell r="E126" t="str">
            <v>15 bar</v>
          </cell>
          <cell r="F126" t="str">
            <v>Rmt</v>
          </cell>
          <cell r="G126">
            <v>10967</v>
          </cell>
          <cell r="H126">
            <v>12980</v>
          </cell>
        </row>
        <row r="127">
          <cell r="B127" t="str">
            <v>GRP100015 bar</v>
          </cell>
          <cell r="C127" t="str">
            <v>GRP</v>
          </cell>
          <cell r="D127">
            <v>1000</v>
          </cell>
          <cell r="E127" t="str">
            <v>15 bar</v>
          </cell>
          <cell r="F127" t="str">
            <v>Rmt</v>
          </cell>
          <cell r="G127">
            <v>13071</v>
          </cell>
          <cell r="H127">
            <v>15470</v>
          </cell>
        </row>
        <row r="128">
          <cell r="B128" t="str">
            <v>GRPHoop glass</v>
          </cell>
          <cell r="C128" t="str">
            <v>GRP</v>
          </cell>
          <cell r="D128" t="str">
            <v>Hoop glass</v>
          </cell>
          <cell r="E128">
            <v>0</v>
          </cell>
          <cell r="F128">
            <v>0</v>
          </cell>
          <cell r="G128">
            <v>90</v>
          </cell>
          <cell r="H128">
            <v>73.5</v>
          </cell>
        </row>
        <row r="129">
          <cell r="B129" t="str">
            <v>GRPChop glass</v>
          </cell>
          <cell r="C129" t="str">
            <v>GRP</v>
          </cell>
          <cell r="D129" t="str">
            <v>Chop glass</v>
          </cell>
          <cell r="E129">
            <v>0</v>
          </cell>
          <cell r="F129">
            <v>0</v>
          </cell>
          <cell r="G129">
            <v>76</v>
          </cell>
          <cell r="H129">
            <v>102</v>
          </cell>
        </row>
        <row r="130">
          <cell r="B130" t="str">
            <v>GRPResin</v>
          </cell>
          <cell r="C130" t="str">
            <v>GRP</v>
          </cell>
          <cell r="D130" t="str">
            <v>Resin</v>
          </cell>
          <cell r="E130">
            <v>0</v>
          </cell>
          <cell r="F130">
            <v>0</v>
          </cell>
          <cell r="G130">
            <v>78</v>
          </cell>
          <cell r="H130">
            <v>95</v>
          </cell>
        </row>
        <row r="131">
          <cell r="B131" t="str">
            <v>PSC3506 kg/cm2</v>
          </cell>
          <cell r="C131" t="str">
            <v>PSC</v>
          </cell>
          <cell r="D131">
            <v>350</v>
          </cell>
          <cell r="E131" t="str">
            <v>6 kg/cm2</v>
          </cell>
          <cell r="F131" t="str">
            <v>Rmt</v>
          </cell>
          <cell r="G131">
            <v>1667</v>
          </cell>
          <cell r="H131">
            <v>2656</v>
          </cell>
        </row>
        <row r="132">
          <cell r="B132" t="str">
            <v>PSC4006 kg/cm2</v>
          </cell>
          <cell r="C132" t="str">
            <v>PSC</v>
          </cell>
          <cell r="D132">
            <v>400</v>
          </cell>
          <cell r="E132" t="str">
            <v>6 kg/cm2</v>
          </cell>
          <cell r="F132" t="str">
            <v>Rmt</v>
          </cell>
          <cell r="G132">
            <v>1793</v>
          </cell>
          <cell r="H132">
            <v>2857</v>
          </cell>
        </row>
        <row r="133">
          <cell r="B133" t="str">
            <v>PSC4506 kg/cm2</v>
          </cell>
          <cell r="C133" t="str">
            <v>PSC</v>
          </cell>
          <cell r="D133">
            <v>450</v>
          </cell>
          <cell r="E133" t="str">
            <v>6 kg/cm2</v>
          </cell>
          <cell r="F133" t="str">
            <v>Rmt</v>
          </cell>
          <cell r="G133">
            <v>1903</v>
          </cell>
          <cell r="H133">
            <v>3032</v>
          </cell>
        </row>
        <row r="134">
          <cell r="B134" t="str">
            <v>PSC5006 kg/cm2</v>
          </cell>
          <cell r="C134" t="str">
            <v>PSC</v>
          </cell>
          <cell r="D134">
            <v>500</v>
          </cell>
          <cell r="E134" t="str">
            <v>6 kg/cm2</v>
          </cell>
          <cell r="F134" t="str">
            <v>Rmt</v>
          </cell>
          <cell r="G134">
            <v>2061</v>
          </cell>
          <cell r="H134">
            <v>3284</v>
          </cell>
        </row>
        <row r="135">
          <cell r="B135" t="str">
            <v>PSC6006 kg/cm2</v>
          </cell>
          <cell r="C135" t="str">
            <v>PSC</v>
          </cell>
          <cell r="D135">
            <v>600</v>
          </cell>
          <cell r="E135" t="str">
            <v>6 kg/cm2</v>
          </cell>
          <cell r="F135" t="str">
            <v>Rmt</v>
          </cell>
          <cell r="G135">
            <v>2375</v>
          </cell>
          <cell r="H135">
            <v>3784</v>
          </cell>
        </row>
        <row r="136">
          <cell r="B136" t="str">
            <v>PSC7006 kg/cm2</v>
          </cell>
          <cell r="C136" t="str">
            <v>PSC</v>
          </cell>
          <cell r="D136">
            <v>700</v>
          </cell>
          <cell r="E136" t="str">
            <v>6 kg/cm2</v>
          </cell>
          <cell r="F136" t="str">
            <v>Rmt</v>
          </cell>
          <cell r="G136">
            <v>2910</v>
          </cell>
          <cell r="H136">
            <v>4637</v>
          </cell>
        </row>
        <row r="137">
          <cell r="B137" t="str">
            <v>PSC8006 kg/cm2</v>
          </cell>
          <cell r="C137" t="str">
            <v>PSC</v>
          </cell>
          <cell r="D137">
            <v>800</v>
          </cell>
          <cell r="E137" t="str">
            <v>6 kg/cm2</v>
          </cell>
          <cell r="F137" t="str">
            <v>Rmt</v>
          </cell>
          <cell r="G137">
            <v>3445</v>
          </cell>
          <cell r="H137">
            <v>5489</v>
          </cell>
        </row>
        <row r="138">
          <cell r="B138" t="str">
            <v>PSC9006 kg/cm2</v>
          </cell>
          <cell r="C138" t="str">
            <v>PSC</v>
          </cell>
          <cell r="D138">
            <v>900</v>
          </cell>
          <cell r="E138" t="str">
            <v>6 kg/cm2</v>
          </cell>
          <cell r="F138" t="str">
            <v>Rmt</v>
          </cell>
          <cell r="G138">
            <v>3995</v>
          </cell>
          <cell r="H138">
            <v>6365</v>
          </cell>
        </row>
        <row r="139">
          <cell r="B139" t="str">
            <v>PSC10006 kg/cm2</v>
          </cell>
          <cell r="C139" t="str">
            <v>PSC</v>
          </cell>
          <cell r="D139">
            <v>1000</v>
          </cell>
          <cell r="E139" t="str">
            <v>6 kg/cm2</v>
          </cell>
          <cell r="F139" t="str">
            <v>Rmt</v>
          </cell>
          <cell r="G139">
            <v>4688</v>
          </cell>
          <cell r="H139">
            <v>7469</v>
          </cell>
        </row>
        <row r="140">
          <cell r="B140" t="str">
            <v>PSC11006 kg/cm2</v>
          </cell>
          <cell r="C140" t="str">
            <v>PSC</v>
          </cell>
          <cell r="D140">
            <v>1100</v>
          </cell>
          <cell r="E140" t="str">
            <v>6 kg/cm2</v>
          </cell>
          <cell r="F140" t="str">
            <v>Rmt</v>
          </cell>
          <cell r="G140">
            <v>5332</v>
          </cell>
          <cell r="H140">
            <v>8495</v>
          </cell>
        </row>
        <row r="141">
          <cell r="B141" t="str">
            <v>PSC12006 kg/cm2</v>
          </cell>
          <cell r="C141" t="str">
            <v>PSC</v>
          </cell>
          <cell r="D141">
            <v>1200</v>
          </cell>
          <cell r="E141" t="str">
            <v>6 kg/cm2</v>
          </cell>
          <cell r="F141" t="str">
            <v>Rmt</v>
          </cell>
          <cell r="G141">
            <v>5914</v>
          </cell>
          <cell r="H141">
            <v>9423</v>
          </cell>
        </row>
        <row r="142">
          <cell r="B142" t="str">
            <v>PSC13006 kg/cm2</v>
          </cell>
          <cell r="C142" t="str">
            <v>PSC</v>
          </cell>
          <cell r="D142">
            <v>1300</v>
          </cell>
          <cell r="E142" t="str">
            <v>6 kg/cm2</v>
          </cell>
          <cell r="F142" t="str">
            <v>Rmt</v>
          </cell>
          <cell r="G142">
            <v>8030</v>
          </cell>
          <cell r="H142">
            <v>12724</v>
          </cell>
        </row>
        <row r="143">
          <cell r="B143" t="str">
            <v>PSC14006 kg/cm2</v>
          </cell>
          <cell r="C143" t="str">
            <v>PSC</v>
          </cell>
          <cell r="D143">
            <v>1400</v>
          </cell>
          <cell r="E143" t="str">
            <v>6 kg/cm2</v>
          </cell>
          <cell r="F143" t="str">
            <v>Rmt</v>
          </cell>
          <cell r="G143">
            <v>9160</v>
          </cell>
          <cell r="H143">
            <v>14595</v>
          </cell>
        </row>
        <row r="144">
          <cell r="B144" t="str">
            <v>PSC15006 kg/cm2</v>
          </cell>
          <cell r="C144" t="str">
            <v>PSC</v>
          </cell>
          <cell r="D144">
            <v>1500</v>
          </cell>
          <cell r="E144" t="str">
            <v>6 kg/cm2</v>
          </cell>
          <cell r="F144" t="str">
            <v>Rmt</v>
          </cell>
          <cell r="G144">
            <v>10410</v>
          </cell>
          <cell r="H144">
            <v>16586</v>
          </cell>
        </row>
        <row r="145">
          <cell r="B145" t="str">
            <v>PSC16006 kg/cm2</v>
          </cell>
          <cell r="C145" t="str">
            <v>PSC</v>
          </cell>
          <cell r="D145">
            <v>1600</v>
          </cell>
          <cell r="E145" t="str">
            <v>6 kg/cm2</v>
          </cell>
          <cell r="F145" t="str">
            <v>Rmt</v>
          </cell>
          <cell r="G145">
            <v>11660</v>
          </cell>
          <cell r="H145">
            <v>18578</v>
          </cell>
        </row>
        <row r="146">
          <cell r="B146" t="str">
            <v>PSC3508 kg/cm2</v>
          </cell>
          <cell r="C146" t="str">
            <v>PSC</v>
          </cell>
          <cell r="D146">
            <v>350</v>
          </cell>
          <cell r="E146" t="str">
            <v>8 kg/cm2</v>
          </cell>
          <cell r="F146" t="str">
            <v>Rmt</v>
          </cell>
          <cell r="G146">
            <v>1667</v>
          </cell>
          <cell r="H146">
            <v>2656</v>
          </cell>
        </row>
        <row r="147">
          <cell r="B147" t="str">
            <v>PSC4008 kg/cm2</v>
          </cell>
          <cell r="C147" t="str">
            <v>PSC</v>
          </cell>
          <cell r="D147">
            <v>400</v>
          </cell>
          <cell r="E147" t="str">
            <v>8 kg/cm2</v>
          </cell>
          <cell r="F147" t="str">
            <v>Rmt</v>
          </cell>
          <cell r="G147">
            <v>1809</v>
          </cell>
          <cell r="H147">
            <v>2882</v>
          </cell>
        </row>
        <row r="148">
          <cell r="B148" t="str">
            <v>PSC4508 kg/cm2</v>
          </cell>
          <cell r="C148" t="str">
            <v>PSC</v>
          </cell>
          <cell r="D148">
            <v>450</v>
          </cell>
          <cell r="E148" t="str">
            <v>8 kg/cm2</v>
          </cell>
          <cell r="F148" t="str">
            <v>Rmt</v>
          </cell>
          <cell r="G148">
            <v>1919</v>
          </cell>
          <cell r="H148">
            <v>3058</v>
          </cell>
        </row>
        <row r="149">
          <cell r="B149" t="str">
            <v>PSC5008 kg/cm2</v>
          </cell>
          <cell r="C149" t="str">
            <v>PSC</v>
          </cell>
          <cell r="D149">
            <v>500</v>
          </cell>
          <cell r="E149" t="str">
            <v>8 kg/cm2</v>
          </cell>
          <cell r="F149" t="str">
            <v>Rmt</v>
          </cell>
          <cell r="G149">
            <v>2076</v>
          </cell>
          <cell r="H149">
            <v>3308</v>
          </cell>
        </row>
        <row r="150">
          <cell r="B150" t="str">
            <v>PSC6008 kg/cm2</v>
          </cell>
          <cell r="C150" t="str">
            <v>PSC</v>
          </cell>
          <cell r="D150">
            <v>600</v>
          </cell>
          <cell r="E150" t="str">
            <v>8 kg/cm2</v>
          </cell>
          <cell r="F150" t="str">
            <v>Rmt</v>
          </cell>
          <cell r="G150">
            <v>2391</v>
          </cell>
          <cell r="H150">
            <v>3810</v>
          </cell>
        </row>
        <row r="151">
          <cell r="B151" t="str">
            <v>PSC7008 kg/cm2</v>
          </cell>
          <cell r="C151" t="str">
            <v>PSC</v>
          </cell>
          <cell r="D151">
            <v>700</v>
          </cell>
          <cell r="E151" t="str">
            <v>8 kg/cm2</v>
          </cell>
          <cell r="F151" t="str">
            <v>Rmt</v>
          </cell>
          <cell r="G151">
            <v>2926</v>
          </cell>
          <cell r="H151">
            <v>4662</v>
          </cell>
        </row>
        <row r="152">
          <cell r="B152" t="str">
            <v>PSC8008 kg/cm2</v>
          </cell>
          <cell r="C152" t="str">
            <v>PSC</v>
          </cell>
          <cell r="D152">
            <v>800</v>
          </cell>
          <cell r="E152" t="str">
            <v>8 kg/cm2</v>
          </cell>
          <cell r="F152" t="str">
            <v>Rmt</v>
          </cell>
          <cell r="G152">
            <v>3476</v>
          </cell>
          <cell r="H152">
            <v>5538</v>
          </cell>
        </row>
        <row r="153">
          <cell r="B153" t="str">
            <v>PSC9008 kg/cm2</v>
          </cell>
          <cell r="C153" t="str">
            <v>PSC</v>
          </cell>
          <cell r="D153">
            <v>900</v>
          </cell>
          <cell r="E153" t="str">
            <v>8 kg/cm2</v>
          </cell>
          <cell r="F153" t="str">
            <v>Rmt</v>
          </cell>
          <cell r="G153">
            <v>4027</v>
          </cell>
          <cell r="H153">
            <v>6416</v>
          </cell>
        </row>
        <row r="154">
          <cell r="B154" t="str">
            <v>PSC10008 kg/cm2</v>
          </cell>
          <cell r="C154" t="str">
            <v>PSC</v>
          </cell>
          <cell r="D154">
            <v>1000</v>
          </cell>
          <cell r="E154" t="str">
            <v>8 kg/cm2</v>
          </cell>
          <cell r="F154" t="str">
            <v>Rmt</v>
          </cell>
          <cell r="G154">
            <v>4735</v>
          </cell>
          <cell r="H154">
            <v>7544</v>
          </cell>
        </row>
        <row r="155">
          <cell r="B155" t="str">
            <v>PSC11008 kg/cm2</v>
          </cell>
          <cell r="C155" t="str">
            <v>PSC</v>
          </cell>
          <cell r="D155">
            <v>1100</v>
          </cell>
          <cell r="E155" t="str">
            <v>8 kg/cm2</v>
          </cell>
          <cell r="F155" t="str">
            <v>Rmt</v>
          </cell>
          <cell r="G155">
            <v>5411</v>
          </cell>
          <cell r="H155">
            <v>8621</v>
          </cell>
        </row>
        <row r="156">
          <cell r="B156" t="str">
            <v>PSC12008 kg/cm2</v>
          </cell>
          <cell r="C156" t="str">
            <v>PSC</v>
          </cell>
          <cell r="D156">
            <v>1200</v>
          </cell>
          <cell r="E156" t="str">
            <v>8 kg/cm2</v>
          </cell>
          <cell r="F156" t="str">
            <v>Rmt</v>
          </cell>
          <cell r="G156">
            <v>6025</v>
          </cell>
          <cell r="H156">
            <v>9600</v>
          </cell>
        </row>
        <row r="157">
          <cell r="B157" t="str">
            <v>PSC13008 kg/cm2</v>
          </cell>
          <cell r="C157" t="str">
            <v>PSC</v>
          </cell>
          <cell r="D157">
            <v>1300</v>
          </cell>
          <cell r="E157" t="str">
            <v>8 kg/cm2</v>
          </cell>
          <cell r="F157" t="str">
            <v>Rmt</v>
          </cell>
          <cell r="G157">
            <v>8390</v>
          </cell>
          <cell r="H157">
            <v>13368</v>
          </cell>
        </row>
        <row r="158">
          <cell r="B158" t="str">
            <v>PSC14008 kg/cm2</v>
          </cell>
          <cell r="C158" t="str">
            <v>PSC</v>
          </cell>
          <cell r="D158">
            <v>1400</v>
          </cell>
          <cell r="E158" t="str">
            <v>8 kg/cm2</v>
          </cell>
          <cell r="F158" t="str">
            <v>Rmt</v>
          </cell>
          <cell r="G158">
            <v>9590</v>
          </cell>
          <cell r="H158">
            <v>15280</v>
          </cell>
        </row>
        <row r="159">
          <cell r="B159" t="str">
            <v>PSC15008 kg/cm2</v>
          </cell>
          <cell r="C159" t="str">
            <v>PSC</v>
          </cell>
          <cell r="D159">
            <v>1500</v>
          </cell>
          <cell r="E159" t="str">
            <v>8 kg/cm2</v>
          </cell>
          <cell r="F159" t="str">
            <v>Rmt</v>
          </cell>
          <cell r="G159">
            <v>10910</v>
          </cell>
          <cell r="H159">
            <v>17383</v>
          </cell>
        </row>
        <row r="160">
          <cell r="B160" t="str">
            <v>PSC16008 kg/cm2</v>
          </cell>
          <cell r="C160" t="str">
            <v>PSC</v>
          </cell>
          <cell r="D160">
            <v>1600</v>
          </cell>
          <cell r="E160" t="str">
            <v>8 kg/cm2</v>
          </cell>
          <cell r="F160" t="str">
            <v>Rmt</v>
          </cell>
          <cell r="G160">
            <v>12230</v>
          </cell>
          <cell r="H160">
            <v>19486</v>
          </cell>
        </row>
        <row r="161">
          <cell r="B161" t="str">
            <v>PSC35010 kg/cm2</v>
          </cell>
          <cell r="C161" t="str">
            <v>PSC</v>
          </cell>
          <cell r="D161">
            <v>350</v>
          </cell>
          <cell r="E161" t="str">
            <v>10 kg/cm2</v>
          </cell>
          <cell r="F161" t="str">
            <v>Rmt</v>
          </cell>
          <cell r="G161">
            <v>1683</v>
          </cell>
          <cell r="H161">
            <v>2682</v>
          </cell>
        </row>
        <row r="162">
          <cell r="B162" t="str">
            <v>PSC40010 kg/cm2</v>
          </cell>
          <cell r="C162" t="str">
            <v>PSC</v>
          </cell>
          <cell r="D162">
            <v>400</v>
          </cell>
          <cell r="E162" t="str">
            <v>10 kg/cm2</v>
          </cell>
          <cell r="F162" t="str">
            <v>Rmt</v>
          </cell>
          <cell r="G162">
            <v>1825</v>
          </cell>
          <cell r="H162">
            <v>2908</v>
          </cell>
        </row>
        <row r="163">
          <cell r="B163" t="str">
            <v>PSC45010 kg/cm2</v>
          </cell>
          <cell r="C163" t="str">
            <v>PSC</v>
          </cell>
          <cell r="D163">
            <v>450</v>
          </cell>
          <cell r="E163" t="str">
            <v>10 kg/cm2</v>
          </cell>
          <cell r="F163" t="str">
            <v>Rmt</v>
          </cell>
          <cell r="G163">
            <v>1935</v>
          </cell>
          <cell r="H163">
            <v>3083</v>
          </cell>
        </row>
        <row r="164">
          <cell r="B164" t="str">
            <v>PSC50010 kg/cm2</v>
          </cell>
          <cell r="C164" t="str">
            <v>PSC</v>
          </cell>
          <cell r="D164">
            <v>500</v>
          </cell>
          <cell r="E164" t="str">
            <v>10 kg/cm2</v>
          </cell>
          <cell r="F164" t="str">
            <v>Rmt</v>
          </cell>
          <cell r="G164">
            <v>2092</v>
          </cell>
          <cell r="H164">
            <v>3333</v>
          </cell>
        </row>
        <row r="165">
          <cell r="B165" t="str">
            <v>PSC60010 kg/cm2</v>
          </cell>
          <cell r="C165" t="str">
            <v>PSC</v>
          </cell>
          <cell r="D165">
            <v>600</v>
          </cell>
          <cell r="E165" t="str">
            <v>10 kg/cm2</v>
          </cell>
          <cell r="F165" t="str">
            <v>Rmt</v>
          </cell>
          <cell r="G165">
            <v>2422</v>
          </cell>
          <cell r="H165">
            <v>3859</v>
          </cell>
        </row>
        <row r="166">
          <cell r="B166" t="str">
            <v>PSC70010 kg/cm2</v>
          </cell>
          <cell r="C166" t="str">
            <v>PSC</v>
          </cell>
          <cell r="D166">
            <v>700</v>
          </cell>
          <cell r="E166" t="str">
            <v>10 kg/cm2</v>
          </cell>
          <cell r="F166" t="str">
            <v>Rmt</v>
          </cell>
          <cell r="G166">
            <v>2973</v>
          </cell>
          <cell r="H166">
            <v>4737</v>
          </cell>
        </row>
        <row r="167">
          <cell r="B167" t="str">
            <v>PSC80010 kg/cm2</v>
          </cell>
          <cell r="C167" t="str">
            <v>PSC</v>
          </cell>
          <cell r="D167">
            <v>800</v>
          </cell>
          <cell r="E167" t="str">
            <v>10 kg/cm2</v>
          </cell>
          <cell r="F167" t="str">
            <v>Rmt</v>
          </cell>
          <cell r="G167">
            <v>3571</v>
          </cell>
          <cell r="H167">
            <v>5690</v>
          </cell>
        </row>
        <row r="168">
          <cell r="B168" t="str">
            <v>PSC90010 kg/cm2</v>
          </cell>
          <cell r="C168" t="str">
            <v>PSC</v>
          </cell>
          <cell r="D168">
            <v>900</v>
          </cell>
          <cell r="E168" t="str">
            <v>10 kg/cm2</v>
          </cell>
          <cell r="F168" t="str">
            <v>Rmt</v>
          </cell>
          <cell r="G168">
            <v>4121</v>
          </cell>
          <cell r="H168">
            <v>6566</v>
          </cell>
        </row>
        <row r="169">
          <cell r="B169" t="str">
            <v>PSC100010 kg/cm2</v>
          </cell>
          <cell r="C169" t="str">
            <v>PSC</v>
          </cell>
          <cell r="D169">
            <v>1000</v>
          </cell>
          <cell r="E169" t="str">
            <v>10 kg/cm2</v>
          </cell>
          <cell r="F169" t="str">
            <v>Rmt</v>
          </cell>
          <cell r="G169">
            <v>4876</v>
          </cell>
          <cell r="H169">
            <v>7769</v>
          </cell>
        </row>
        <row r="170">
          <cell r="B170" t="str">
            <v>PSC110010 kg/cm2</v>
          </cell>
          <cell r="C170" t="str">
            <v>PSC</v>
          </cell>
          <cell r="D170">
            <v>1100</v>
          </cell>
          <cell r="E170" t="str">
            <v>10 kg/cm2</v>
          </cell>
          <cell r="F170" t="str">
            <v>Rmt</v>
          </cell>
          <cell r="G170">
            <v>5568</v>
          </cell>
          <cell r="H170">
            <v>8871</v>
          </cell>
        </row>
        <row r="171">
          <cell r="B171" t="str">
            <v>PSC120010 kg/cm2</v>
          </cell>
          <cell r="C171" t="str">
            <v>PSC</v>
          </cell>
          <cell r="D171">
            <v>1200</v>
          </cell>
          <cell r="E171" t="str">
            <v>10 kg/cm2</v>
          </cell>
          <cell r="F171" t="str">
            <v>Rmt</v>
          </cell>
          <cell r="G171">
            <v>6229</v>
          </cell>
          <cell r="H171">
            <v>9925</v>
          </cell>
        </row>
        <row r="172">
          <cell r="B172" t="str">
            <v>PSC130010 kg/cm2</v>
          </cell>
          <cell r="C172" t="str">
            <v>PSC</v>
          </cell>
          <cell r="D172">
            <v>1300</v>
          </cell>
          <cell r="E172" t="str">
            <v>10 kg/cm2</v>
          </cell>
          <cell r="F172" t="str">
            <v>Rmt</v>
          </cell>
          <cell r="G172">
            <v>8770</v>
          </cell>
          <cell r="H172">
            <v>13973</v>
          </cell>
        </row>
        <row r="173">
          <cell r="B173" t="str">
            <v>PSC140010 kg/cm2</v>
          </cell>
          <cell r="C173" t="str">
            <v>PSC</v>
          </cell>
          <cell r="D173">
            <v>1400</v>
          </cell>
          <cell r="E173" t="str">
            <v>10 kg/cm2</v>
          </cell>
          <cell r="F173" t="str">
            <v>Rmt</v>
          </cell>
          <cell r="G173">
            <v>10140</v>
          </cell>
          <cell r="H173">
            <v>16156</v>
          </cell>
        </row>
        <row r="174">
          <cell r="B174" t="str">
            <v>PSC150010 kg/cm2</v>
          </cell>
          <cell r="C174" t="str">
            <v>PSC</v>
          </cell>
          <cell r="D174">
            <v>1500</v>
          </cell>
          <cell r="E174" t="str">
            <v>10 kg/cm2</v>
          </cell>
          <cell r="F174" t="str">
            <v>Rmt</v>
          </cell>
          <cell r="G174">
            <v>11420</v>
          </cell>
          <cell r="H174">
            <v>18195</v>
          </cell>
        </row>
        <row r="175">
          <cell r="B175" t="str">
            <v>PSC160010 kg/cm2</v>
          </cell>
          <cell r="C175" t="str">
            <v>PSC</v>
          </cell>
          <cell r="D175">
            <v>1600</v>
          </cell>
          <cell r="E175" t="str">
            <v>10 kg/cm2</v>
          </cell>
          <cell r="F175" t="str">
            <v>Rmt</v>
          </cell>
          <cell r="G175">
            <v>12810</v>
          </cell>
          <cell r="H175">
            <v>20410</v>
          </cell>
        </row>
        <row r="176">
          <cell r="B176" t="str">
            <v>PSC35012 kg/cm2</v>
          </cell>
          <cell r="C176" t="str">
            <v>PSC</v>
          </cell>
          <cell r="D176">
            <v>350</v>
          </cell>
          <cell r="E176" t="str">
            <v>12 kg/cm2</v>
          </cell>
          <cell r="F176" t="str">
            <v>Rmt</v>
          </cell>
          <cell r="G176">
            <v>1699</v>
          </cell>
          <cell r="H176">
            <v>2707</v>
          </cell>
        </row>
        <row r="177">
          <cell r="B177" t="str">
            <v>PSC40012 kg/cm2</v>
          </cell>
          <cell r="C177" t="str">
            <v>PSC</v>
          </cell>
          <cell r="D177">
            <v>400</v>
          </cell>
          <cell r="E177" t="str">
            <v>12 kg/cm2</v>
          </cell>
          <cell r="F177" t="str">
            <v>Rmt</v>
          </cell>
          <cell r="G177">
            <v>1856</v>
          </cell>
          <cell r="H177">
            <v>2957</v>
          </cell>
        </row>
        <row r="178">
          <cell r="B178" t="str">
            <v>PSC45012 kg/cm2</v>
          </cell>
          <cell r="C178" t="str">
            <v>PSC</v>
          </cell>
          <cell r="D178">
            <v>450</v>
          </cell>
          <cell r="E178" t="str">
            <v>12 kg/cm2</v>
          </cell>
          <cell r="F178" t="str">
            <v>Rmt</v>
          </cell>
          <cell r="G178">
            <v>1982</v>
          </cell>
          <cell r="H178">
            <v>3158</v>
          </cell>
        </row>
        <row r="179">
          <cell r="B179" t="str">
            <v>PSC50012 kg/cm2</v>
          </cell>
          <cell r="C179" t="str">
            <v>PSC</v>
          </cell>
          <cell r="D179">
            <v>500</v>
          </cell>
          <cell r="E179" t="str">
            <v>12 kg/cm2</v>
          </cell>
          <cell r="F179" t="str">
            <v>Rmt</v>
          </cell>
          <cell r="G179">
            <v>2139</v>
          </cell>
          <cell r="H179">
            <v>3408</v>
          </cell>
        </row>
        <row r="180">
          <cell r="B180" t="str">
            <v>PSC60012 kg/cm2</v>
          </cell>
          <cell r="C180" t="str">
            <v>PSC</v>
          </cell>
          <cell r="D180">
            <v>600</v>
          </cell>
          <cell r="E180" t="str">
            <v>12 kg/cm2</v>
          </cell>
          <cell r="F180" t="str">
            <v>Rmt</v>
          </cell>
          <cell r="G180">
            <v>2501</v>
          </cell>
          <cell r="H180">
            <v>3985</v>
          </cell>
        </row>
        <row r="181">
          <cell r="B181" t="str">
            <v>PSC70012 kg/cm2</v>
          </cell>
          <cell r="C181" t="str">
            <v>PSC</v>
          </cell>
          <cell r="D181">
            <v>700</v>
          </cell>
          <cell r="E181" t="str">
            <v>12 kg/cm2</v>
          </cell>
          <cell r="F181" t="str">
            <v>Rmt</v>
          </cell>
          <cell r="G181">
            <v>3052</v>
          </cell>
          <cell r="H181">
            <v>4863</v>
          </cell>
        </row>
        <row r="182">
          <cell r="B182" t="str">
            <v>PSC80012 kg/cm2</v>
          </cell>
          <cell r="C182" t="str">
            <v>PSC</v>
          </cell>
          <cell r="D182">
            <v>800</v>
          </cell>
          <cell r="E182" t="str">
            <v>12 kg/cm2</v>
          </cell>
          <cell r="F182" t="str">
            <v>Rmt</v>
          </cell>
          <cell r="G182">
            <v>3665</v>
          </cell>
          <cell r="H182">
            <v>5839</v>
          </cell>
        </row>
        <row r="183">
          <cell r="B183" t="str">
            <v>PSC90012 kg/cm2</v>
          </cell>
          <cell r="C183" t="str">
            <v>PSC</v>
          </cell>
          <cell r="D183">
            <v>900</v>
          </cell>
          <cell r="E183" t="str">
            <v>12 kg/cm2</v>
          </cell>
          <cell r="F183" t="str">
            <v>Rmt</v>
          </cell>
          <cell r="G183">
            <v>4294</v>
          </cell>
          <cell r="H183">
            <v>6842</v>
          </cell>
        </row>
        <row r="184">
          <cell r="B184" t="str">
            <v>PSC100012 kg/cm2</v>
          </cell>
          <cell r="C184" t="str">
            <v>PSC</v>
          </cell>
          <cell r="D184">
            <v>1000</v>
          </cell>
          <cell r="E184" t="str">
            <v>12 kg/cm2</v>
          </cell>
          <cell r="F184" t="str">
            <v>Rmt</v>
          </cell>
          <cell r="G184">
            <v>5065</v>
          </cell>
          <cell r="H184">
            <v>8070</v>
          </cell>
        </row>
        <row r="185">
          <cell r="B185" t="str">
            <v>PSC110012 kg/cm2</v>
          </cell>
          <cell r="C185" t="str">
            <v>PSC</v>
          </cell>
          <cell r="D185">
            <v>1100</v>
          </cell>
          <cell r="E185" t="str">
            <v>12 kg/cm2</v>
          </cell>
          <cell r="F185" t="str">
            <v>Rmt</v>
          </cell>
          <cell r="G185">
            <v>5867</v>
          </cell>
          <cell r="H185">
            <v>9348</v>
          </cell>
        </row>
        <row r="186">
          <cell r="B186" t="str">
            <v>PSC120012 kg/cm2</v>
          </cell>
          <cell r="C186" t="str">
            <v>PSC</v>
          </cell>
          <cell r="D186">
            <v>1200</v>
          </cell>
          <cell r="E186" t="str">
            <v>12 kg/cm2</v>
          </cell>
          <cell r="F186" t="str">
            <v>Rmt</v>
          </cell>
          <cell r="G186">
            <v>6559</v>
          </cell>
          <cell r="H186">
            <v>10450</v>
          </cell>
        </row>
        <row r="187">
          <cell r="B187" t="str">
            <v>PSC130012 kg/cm2</v>
          </cell>
          <cell r="C187" t="str">
            <v>PSC</v>
          </cell>
          <cell r="D187">
            <v>1300</v>
          </cell>
          <cell r="E187" t="str">
            <v>12 kg/cm2</v>
          </cell>
          <cell r="F187" t="str">
            <v>Rmt</v>
          </cell>
          <cell r="G187">
            <v>9150</v>
          </cell>
          <cell r="H187">
            <v>14579</v>
          </cell>
        </row>
        <row r="188">
          <cell r="B188" t="str">
            <v>PSC140012 kg/cm2</v>
          </cell>
          <cell r="C188" t="str">
            <v>PSC</v>
          </cell>
          <cell r="D188">
            <v>1400</v>
          </cell>
          <cell r="E188" t="str">
            <v>12 kg/cm2</v>
          </cell>
          <cell r="F188" t="str">
            <v>Rmt</v>
          </cell>
          <cell r="G188">
            <v>10750</v>
          </cell>
          <cell r="H188">
            <v>17128</v>
          </cell>
        </row>
        <row r="189">
          <cell r="B189" t="str">
            <v>PSC150012 kg/cm2</v>
          </cell>
          <cell r="C189" t="str">
            <v>PSC</v>
          </cell>
          <cell r="D189">
            <v>1500</v>
          </cell>
          <cell r="E189" t="str">
            <v>12 kg/cm2</v>
          </cell>
          <cell r="F189" t="str">
            <v>Rmt</v>
          </cell>
          <cell r="G189">
            <v>12240</v>
          </cell>
          <cell r="H189">
            <v>19502</v>
          </cell>
        </row>
        <row r="190">
          <cell r="B190" t="str">
            <v>PSC160012 kg/cm2</v>
          </cell>
          <cell r="C190" t="str">
            <v>PSC</v>
          </cell>
          <cell r="D190">
            <v>1600</v>
          </cell>
          <cell r="E190" t="str">
            <v>12 kg/cm2</v>
          </cell>
          <cell r="F190" t="str">
            <v>Rmt</v>
          </cell>
          <cell r="G190">
            <v>14250</v>
          </cell>
          <cell r="H190">
            <v>22705</v>
          </cell>
        </row>
        <row r="191">
          <cell r="B191" t="str">
            <v>PSC35014 kg/cm2</v>
          </cell>
          <cell r="C191" t="str">
            <v>PSC</v>
          </cell>
          <cell r="D191">
            <v>350</v>
          </cell>
          <cell r="E191" t="str">
            <v>14 kg/cm2</v>
          </cell>
          <cell r="F191" t="str">
            <v>Rmt</v>
          </cell>
          <cell r="G191">
            <v>1730</v>
          </cell>
          <cell r="H191">
            <v>2756</v>
          </cell>
        </row>
        <row r="192">
          <cell r="B192" t="str">
            <v>PSC40014 kg/cm2</v>
          </cell>
          <cell r="C192" t="str">
            <v>PSC</v>
          </cell>
          <cell r="D192">
            <v>400</v>
          </cell>
          <cell r="E192" t="str">
            <v>14 kg/cm2</v>
          </cell>
          <cell r="F192" t="str">
            <v>Rmt</v>
          </cell>
          <cell r="G192">
            <v>1888</v>
          </cell>
          <cell r="H192">
            <v>3008</v>
          </cell>
        </row>
        <row r="193">
          <cell r="B193" t="str">
            <v>PSC45014 kg/cm2</v>
          </cell>
          <cell r="C193" t="str">
            <v>PSC</v>
          </cell>
          <cell r="D193">
            <v>450</v>
          </cell>
          <cell r="E193" t="str">
            <v>14 kg/cm2</v>
          </cell>
          <cell r="F193" t="str">
            <v>Rmt</v>
          </cell>
          <cell r="G193">
            <v>2029</v>
          </cell>
          <cell r="H193">
            <v>3233</v>
          </cell>
        </row>
        <row r="194">
          <cell r="B194" t="str">
            <v>PSC50014 kg/cm2</v>
          </cell>
          <cell r="C194" t="str">
            <v>PSC</v>
          </cell>
          <cell r="D194">
            <v>500</v>
          </cell>
          <cell r="E194" t="str">
            <v>14 kg/cm2</v>
          </cell>
          <cell r="F194" t="str">
            <v>Rmt</v>
          </cell>
          <cell r="G194">
            <v>2186</v>
          </cell>
          <cell r="H194">
            <v>3483</v>
          </cell>
        </row>
        <row r="195">
          <cell r="B195" t="str">
            <v>PSC60014 kg/cm2</v>
          </cell>
          <cell r="C195" t="str">
            <v>PSC</v>
          </cell>
          <cell r="D195">
            <v>600</v>
          </cell>
          <cell r="E195" t="str">
            <v>14 kg/cm2</v>
          </cell>
          <cell r="F195" t="str">
            <v>Rmt</v>
          </cell>
          <cell r="G195">
            <v>2580</v>
          </cell>
          <cell r="H195">
            <v>4111</v>
          </cell>
        </row>
        <row r="196">
          <cell r="B196" t="str">
            <v>PSC70014 kg/cm2</v>
          </cell>
          <cell r="C196" t="str">
            <v>PSC</v>
          </cell>
          <cell r="D196">
            <v>700</v>
          </cell>
          <cell r="E196" t="str">
            <v>14 kg/cm2</v>
          </cell>
          <cell r="F196" t="str">
            <v>Rmt</v>
          </cell>
          <cell r="G196">
            <v>3162</v>
          </cell>
          <cell r="H196">
            <v>5038</v>
          </cell>
        </row>
        <row r="197">
          <cell r="B197" t="str">
            <v>PSC80014 kg/cm2</v>
          </cell>
          <cell r="C197" t="str">
            <v>PSC</v>
          </cell>
          <cell r="D197">
            <v>800</v>
          </cell>
          <cell r="E197" t="str">
            <v>14 kg/cm2</v>
          </cell>
          <cell r="F197" t="str">
            <v>Rmt</v>
          </cell>
          <cell r="G197">
            <v>3807</v>
          </cell>
          <cell r="H197">
            <v>6066</v>
          </cell>
        </row>
        <row r="198">
          <cell r="B198" t="str">
            <v>PSC90014 kg/cm2</v>
          </cell>
          <cell r="C198" t="str">
            <v>PSC</v>
          </cell>
          <cell r="D198">
            <v>900</v>
          </cell>
          <cell r="E198" t="str">
            <v>14 kg/cm2</v>
          </cell>
          <cell r="F198" t="str">
            <v>Rmt</v>
          </cell>
          <cell r="G198">
            <v>4467</v>
          </cell>
          <cell r="H198">
            <v>7117</v>
          </cell>
        </row>
        <row r="199">
          <cell r="B199" t="str">
            <v>PSC100014 kg/cm2</v>
          </cell>
          <cell r="C199" t="str">
            <v>PSC</v>
          </cell>
          <cell r="D199">
            <v>1000</v>
          </cell>
          <cell r="E199" t="str">
            <v>14 kg/cm2</v>
          </cell>
          <cell r="F199" t="str">
            <v>Rmt</v>
          </cell>
          <cell r="G199">
            <v>5364</v>
          </cell>
          <cell r="H199">
            <v>8546</v>
          </cell>
        </row>
        <row r="200">
          <cell r="B200" t="str">
            <v>PSC110014 kg/cm2</v>
          </cell>
          <cell r="C200" t="str">
            <v>PSC</v>
          </cell>
          <cell r="D200">
            <v>1100</v>
          </cell>
          <cell r="E200" t="str">
            <v>14 kg/cm2</v>
          </cell>
          <cell r="F200" t="str">
            <v>Rmt</v>
          </cell>
          <cell r="G200">
            <v>6135</v>
          </cell>
          <cell r="H200">
            <v>9775</v>
          </cell>
        </row>
        <row r="201">
          <cell r="B201" t="str">
            <v>PSC120014 kg/cm2</v>
          </cell>
          <cell r="C201" t="str">
            <v>PSC</v>
          </cell>
          <cell r="D201">
            <v>1200</v>
          </cell>
          <cell r="E201" t="str">
            <v>14 kg/cm2</v>
          </cell>
          <cell r="F201" t="str">
            <v>Rmt</v>
          </cell>
          <cell r="G201">
            <v>6890</v>
          </cell>
          <cell r="H201">
            <v>40978</v>
          </cell>
        </row>
        <row r="202">
          <cell r="B202" t="str">
            <v>PSC130014 kg/cm2</v>
          </cell>
          <cell r="C202" t="str">
            <v>PSC</v>
          </cell>
          <cell r="D202">
            <v>1300</v>
          </cell>
          <cell r="E202" t="str">
            <v>14 kg/cm2</v>
          </cell>
          <cell r="F202" t="str">
            <v>Rmt</v>
          </cell>
          <cell r="G202">
            <v>9810</v>
          </cell>
          <cell r="H202">
            <v>15630</v>
          </cell>
        </row>
        <row r="203">
          <cell r="B203" t="str">
            <v>PSC140014 kg/cm2</v>
          </cell>
          <cell r="C203" t="str">
            <v>PSC</v>
          </cell>
          <cell r="D203">
            <v>1400</v>
          </cell>
          <cell r="E203" t="str">
            <v>14 kg/cm2</v>
          </cell>
          <cell r="F203" t="str">
            <v>Rmt</v>
          </cell>
          <cell r="G203">
            <v>11460</v>
          </cell>
          <cell r="H203">
            <v>18259</v>
          </cell>
        </row>
        <row r="204">
          <cell r="B204" t="str">
            <v>PSC150014 kg/cm2</v>
          </cell>
          <cell r="C204" t="str">
            <v>PSC</v>
          </cell>
          <cell r="D204">
            <v>1500</v>
          </cell>
          <cell r="E204" t="str">
            <v>14 kg/cm2</v>
          </cell>
          <cell r="F204" t="str">
            <v>Rmt</v>
          </cell>
          <cell r="G204">
            <v>13020</v>
          </cell>
          <cell r="H204">
            <v>20745</v>
          </cell>
        </row>
        <row r="205">
          <cell r="B205" t="str">
            <v>PSC160014 kg/cm2</v>
          </cell>
          <cell r="C205" t="str">
            <v>PSC</v>
          </cell>
          <cell r="D205">
            <v>1600</v>
          </cell>
          <cell r="E205" t="str">
            <v>14 kg/cm2</v>
          </cell>
          <cell r="F205" t="str">
            <v>Rmt</v>
          </cell>
          <cell r="G205">
            <v>14650</v>
          </cell>
          <cell r="H205">
            <v>23342</v>
          </cell>
        </row>
        <row r="206">
          <cell r="B206" t="str">
            <v>PSC35016 kg/cm2</v>
          </cell>
          <cell r="C206" t="str">
            <v>PSC</v>
          </cell>
          <cell r="D206">
            <v>350</v>
          </cell>
          <cell r="E206" t="str">
            <v>16 kg/cm2</v>
          </cell>
          <cell r="F206" t="str">
            <v>Rmt</v>
          </cell>
          <cell r="G206">
            <v>1793</v>
          </cell>
          <cell r="H206">
            <v>2857</v>
          </cell>
        </row>
        <row r="207">
          <cell r="B207" t="str">
            <v>PSC40016 kg/cm2</v>
          </cell>
          <cell r="C207" t="str">
            <v>PSC</v>
          </cell>
          <cell r="D207">
            <v>400</v>
          </cell>
          <cell r="E207" t="str">
            <v>16 kg/cm2</v>
          </cell>
          <cell r="F207" t="str">
            <v>Rmt</v>
          </cell>
          <cell r="G207">
            <v>1919</v>
          </cell>
          <cell r="H207">
            <v>3058</v>
          </cell>
        </row>
        <row r="208">
          <cell r="B208" t="str">
            <v>PSC45016 kg/cm2</v>
          </cell>
          <cell r="C208" t="str">
            <v>PSC</v>
          </cell>
          <cell r="D208">
            <v>450</v>
          </cell>
          <cell r="E208" t="str">
            <v>16 kg/cm2</v>
          </cell>
          <cell r="F208" t="str">
            <v>Rmt</v>
          </cell>
          <cell r="G208">
            <v>2076</v>
          </cell>
          <cell r="H208">
            <v>3308</v>
          </cell>
        </row>
        <row r="209">
          <cell r="B209" t="str">
            <v>PSC50016 kg/cm2</v>
          </cell>
          <cell r="C209" t="str">
            <v>PSC</v>
          </cell>
          <cell r="D209">
            <v>500</v>
          </cell>
          <cell r="E209" t="str">
            <v>16 kg/cm2</v>
          </cell>
          <cell r="F209" t="str">
            <v>Rmt</v>
          </cell>
          <cell r="G209">
            <v>2249</v>
          </cell>
          <cell r="H209">
            <v>3583</v>
          </cell>
        </row>
        <row r="210">
          <cell r="B210" t="str">
            <v>PSC60016 kg/cm2</v>
          </cell>
          <cell r="C210" t="str">
            <v>PSC</v>
          </cell>
          <cell r="D210">
            <v>600</v>
          </cell>
          <cell r="E210" t="str">
            <v>16 kg/cm2</v>
          </cell>
          <cell r="F210" t="str">
            <v>Rmt</v>
          </cell>
          <cell r="G210">
            <v>2658</v>
          </cell>
          <cell r="H210">
            <v>4235</v>
          </cell>
        </row>
        <row r="211">
          <cell r="B211" t="str">
            <v>PSC70016 kg/cm2</v>
          </cell>
          <cell r="C211" t="str">
            <v>PSC</v>
          </cell>
          <cell r="D211">
            <v>700</v>
          </cell>
          <cell r="E211" t="str">
            <v>16 kg/cm2</v>
          </cell>
          <cell r="F211" t="str">
            <v>Rmt</v>
          </cell>
          <cell r="G211">
            <v>3256</v>
          </cell>
          <cell r="H211">
            <v>5188</v>
          </cell>
        </row>
        <row r="212">
          <cell r="B212" t="str">
            <v>PSC80016 kg/cm2</v>
          </cell>
          <cell r="C212" t="str">
            <v>PSC</v>
          </cell>
          <cell r="D212">
            <v>800</v>
          </cell>
          <cell r="E212" t="str">
            <v>16 kg/cm2</v>
          </cell>
          <cell r="F212" t="str">
            <v>Rmt</v>
          </cell>
          <cell r="G212">
            <v>3948</v>
          </cell>
          <cell r="H212">
            <v>6290</v>
          </cell>
        </row>
        <row r="213">
          <cell r="B213" t="str">
            <v>PSC90016 kg/cm2</v>
          </cell>
          <cell r="C213" t="str">
            <v>PSC</v>
          </cell>
          <cell r="D213">
            <v>900</v>
          </cell>
          <cell r="E213" t="str">
            <v>16 kg/cm2</v>
          </cell>
          <cell r="F213" t="str">
            <v>Rmt</v>
          </cell>
          <cell r="G213">
            <v>4719</v>
          </cell>
          <cell r="H213">
            <v>7519</v>
          </cell>
        </row>
        <row r="214">
          <cell r="B214" t="str">
            <v>PSC100016 kg/cm2</v>
          </cell>
          <cell r="C214" t="str">
            <v>PSC</v>
          </cell>
          <cell r="D214">
            <v>1000</v>
          </cell>
          <cell r="E214" t="str">
            <v>16 kg/cm2</v>
          </cell>
          <cell r="F214" t="str">
            <v>Rmt</v>
          </cell>
          <cell r="G214">
            <v>5600</v>
          </cell>
          <cell r="H214">
            <v>8922</v>
          </cell>
        </row>
        <row r="215">
          <cell r="B215" t="str">
            <v>PSC110016 kg/cm2</v>
          </cell>
          <cell r="C215" t="str">
            <v>PSC</v>
          </cell>
          <cell r="D215">
            <v>1100</v>
          </cell>
          <cell r="E215" t="str">
            <v>16 kg/cm2</v>
          </cell>
          <cell r="F215" t="str">
            <v>Rmt</v>
          </cell>
          <cell r="G215">
            <v>6402</v>
          </cell>
          <cell r="H215">
            <v>10200</v>
          </cell>
        </row>
        <row r="216">
          <cell r="B216" t="str">
            <v>PSC120016 kg/cm2</v>
          </cell>
          <cell r="C216" t="str">
            <v>PSC</v>
          </cell>
          <cell r="D216">
            <v>1200</v>
          </cell>
          <cell r="E216" t="str">
            <v>16 kg/cm2</v>
          </cell>
          <cell r="F216" t="str">
            <v>Rmt</v>
          </cell>
          <cell r="G216">
            <v>7204</v>
          </cell>
          <cell r="H216">
            <v>11478</v>
          </cell>
        </row>
        <row r="217">
          <cell r="B217" t="str">
            <v>PSC130016 kg/cm2</v>
          </cell>
          <cell r="C217" t="str">
            <v>PSC</v>
          </cell>
          <cell r="D217">
            <v>1300</v>
          </cell>
          <cell r="E217" t="str">
            <v>16 kg/cm2</v>
          </cell>
          <cell r="F217" t="str">
            <v>Rmt</v>
          </cell>
          <cell r="G217">
            <v>10560</v>
          </cell>
          <cell r="H217">
            <v>16825</v>
          </cell>
        </row>
        <row r="218">
          <cell r="B218" t="str">
            <v>PSC140016 kg/cm2</v>
          </cell>
          <cell r="C218" t="str">
            <v>PSC</v>
          </cell>
          <cell r="D218">
            <v>1400</v>
          </cell>
          <cell r="E218" t="str">
            <v>16 kg/cm2</v>
          </cell>
          <cell r="F218" t="str">
            <v>Rmt</v>
          </cell>
          <cell r="G218">
            <v>11980</v>
          </cell>
          <cell r="H218">
            <v>19088</v>
          </cell>
        </row>
        <row r="219">
          <cell r="B219" t="str">
            <v>PSC150016 kg/cm2</v>
          </cell>
          <cell r="C219" t="str">
            <v>PSC</v>
          </cell>
          <cell r="D219">
            <v>1500</v>
          </cell>
          <cell r="E219" t="str">
            <v>16 kg/cm2</v>
          </cell>
          <cell r="F219" t="str">
            <v>Rmt</v>
          </cell>
          <cell r="G219">
            <v>13610</v>
          </cell>
          <cell r="H219">
            <v>21685</v>
          </cell>
        </row>
        <row r="220">
          <cell r="B220" t="str">
            <v>PSC160016 kg/cm2</v>
          </cell>
          <cell r="C220" t="str">
            <v>PSC</v>
          </cell>
          <cell r="D220">
            <v>1600</v>
          </cell>
          <cell r="E220" t="str">
            <v>16 kg/cm2</v>
          </cell>
          <cell r="F220" t="str">
            <v>Rmt</v>
          </cell>
          <cell r="G220">
            <v>15320</v>
          </cell>
          <cell r="H220">
            <v>24409</v>
          </cell>
        </row>
        <row r="221">
          <cell r="B221" t="str">
            <v>PSCHT wire</v>
          </cell>
          <cell r="C221" t="str">
            <v>PSC</v>
          </cell>
          <cell r="D221" t="str">
            <v>HT wire</v>
          </cell>
          <cell r="E221">
            <v>0</v>
          </cell>
          <cell r="F221">
            <v>0</v>
          </cell>
          <cell r="G221">
            <v>40500</v>
          </cell>
          <cell r="H221">
            <v>61800</v>
          </cell>
        </row>
        <row r="222">
          <cell r="B222" t="str">
            <v>PSCcement</v>
          </cell>
          <cell r="C222" t="str">
            <v>PSC</v>
          </cell>
          <cell r="D222" t="str">
            <v>cement</v>
          </cell>
          <cell r="E222">
            <v>0</v>
          </cell>
          <cell r="F222" t="str">
            <v>MT</v>
          </cell>
          <cell r="G222">
            <v>4140</v>
          </cell>
          <cell r="H222">
            <v>4400</v>
          </cell>
        </row>
        <row r="223">
          <cell r="B223" t="str">
            <v>BWSC25012 kg/cm2</v>
          </cell>
          <cell r="C223" t="str">
            <v>BWSC</v>
          </cell>
          <cell r="D223">
            <v>250</v>
          </cell>
          <cell r="E223" t="str">
            <v>12 kg/cm2</v>
          </cell>
          <cell r="F223" t="str">
            <v>Rmt</v>
          </cell>
          <cell r="G223">
            <v>1782</v>
          </cell>
          <cell r="H223">
            <v>3039</v>
          </cell>
        </row>
        <row r="224">
          <cell r="B224" t="str">
            <v>BWSC30012 kg/cm2</v>
          </cell>
          <cell r="C224" t="str">
            <v>BWSC</v>
          </cell>
          <cell r="D224">
            <v>300</v>
          </cell>
          <cell r="E224" t="str">
            <v>12 kg/cm2</v>
          </cell>
          <cell r="F224" t="str">
            <v>Rmt</v>
          </cell>
          <cell r="G224">
            <v>2008</v>
          </cell>
          <cell r="H224">
            <v>3425</v>
          </cell>
        </row>
        <row r="225">
          <cell r="B225" t="str">
            <v>BWSC35012 kg/cm2</v>
          </cell>
          <cell r="C225" t="str">
            <v>BWSC</v>
          </cell>
          <cell r="D225">
            <v>350</v>
          </cell>
          <cell r="E225" t="str">
            <v>12 kg/cm2</v>
          </cell>
          <cell r="F225" t="str">
            <v>Rmt</v>
          </cell>
          <cell r="G225">
            <v>2460</v>
          </cell>
          <cell r="H225">
            <v>4196</v>
          </cell>
        </row>
        <row r="226">
          <cell r="B226" t="str">
            <v>BWSC40012 kg/cm2</v>
          </cell>
          <cell r="C226" t="str">
            <v>BWSC</v>
          </cell>
          <cell r="D226">
            <v>400</v>
          </cell>
          <cell r="E226" t="str">
            <v>12 kg/cm2</v>
          </cell>
          <cell r="F226" t="str">
            <v>Rmt</v>
          </cell>
          <cell r="G226">
            <v>2709</v>
          </cell>
          <cell r="H226">
            <v>4620</v>
          </cell>
        </row>
        <row r="227">
          <cell r="B227" t="str">
            <v>BWSC45012 kg/cm2</v>
          </cell>
          <cell r="C227" t="str">
            <v>BWSC</v>
          </cell>
          <cell r="D227">
            <v>450</v>
          </cell>
          <cell r="E227" t="str">
            <v>12 kg/cm2</v>
          </cell>
          <cell r="F227" t="str">
            <v>Rmt</v>
          </cell>
          <cell r="G227">
            <v>2957</v>
          </cell>
          <cell r="H227">
            <v>5043</v>
          </cell>
        </row>
        <row r="228">
          <cell r="B228" t="str">
            <v>BWSC50012 kg/cm2</v>
          </cell>
          <cell r="C228" t="str">
            <v>BWSC</v>
          </cell>
          <cell r="D228">
            <v>500</v>
          </cell>
          <cell r="E228" t="str">
            <v>12 kg/cm2</v>
          </cell>
          <cell r="F228" t="str">
            <v>Rmt</v>
          </cell>
          <cell r="G228">
            <v>3298</v>
          </cell>
          <cell r="H228">
            <v>5625</v>
          </cell>
        </row>
        <row r="229">
          <cell r="B229" t="str">
            <v>BWSC60012 kg/cm2</v>
          </cell>
          <cell r="C229" t="str">
            <v>BWSC</v>
          </cell>
          <cell r="D229">
            <v>600</v>
          </cell>
          <cell r="E229" t="str">
            <v>12 kg/cm2</v>
          </cell>
          <cell r="F229" t="str">
            <v>Rmt</v>
          </cell>
          <cell r="G229">
            <v>4341</v>
          </cell>
          <cell r="H229">
            <v>7404</v>
          </cell>
        </row>
        <row r="230">
          <cell r="B230" t="str">
            <v>BWSC70012 kg/cm2</v>
          </cell>
          <cell r="C230" t="str">
            <v>BWSC</v>
          </cell>
          <cell r="D230">
            <v>700</v>
          </cell>
          <cell r="E230" t="str">
            <v>12 kg/cm2</v>
          </cell>
          <cell r="F230" t="str">
            <v>Rmt</v>
          </cell>
          <cell r="G230">
            <v>4917</v>
          </cell>
          <cell r="H230">
            <v>8805</v>
          </cell>
        </row>
        <row r="231">
          <cell r="B231" t="str">
            <v>BWSC80012 kg/cm2</v>
          </cell>
          <cell r="C231" t="str">
            <v>BWSC</v>
          </cell>
          <cell r="D231">
            <v>800</v>
          </cell>
          <cell r="E231" t="str">
            <v>12 kg/cm2</v>
          </cell>
          <cell r="F231" t="str">
            <v>Rmt</v>
          </cell>
          <cell r="G231">
            <v>5589</v>
          </cell>
          <cell r="H231">
            <v>10009</v>
          </cell>
        </row>
        <row r="232">
          <cell r="B232" t="str">
            <v>BWSC90012 kg/cm2</v>
          </cell>
          <cell r="C232" t="str">
            <v>BWSC</v>
          </cell>
          <cell r="D232">
            <v>900</v>
          </cell>
          <cell r="E232" t="str">
            <v>12 kg/cm2</v>
          </cell>
          <cell r="F232" t="str">
            <v>Rmt</v>
          </cell>
          <cell r="G232">
            <v>6927</v>
          </cell>
          <cell r="H232">
            <v>12405</v>
          </cell>
        </row>
        <row r="233">
          <cell r="B233" t="str">
            <v>BWSC100012 kg/cm2</v>
          </cell>
          <cell r="C233" t="str">
            <v>BWSC</v>
          </cell>
          <cell r="D233">
            <v>1000</v>
          </cell>
          <cell r="E233" t="str">
            <v>12 kg/cm2</v>
          </cell>
          <cell r="F233" t="str">
            <v>Rmt</v>
          </cell>
          <cell r="G233">
            <v>7813</v>
          </cell>
          <cell r="H233">
            <v>13991</v>
          </cell>
        </row>
        <row r="234">
          <cell r="B234" t="str">
            <v>BWSC110012 kg/cm2</v>
          </cell>
          <cell r="C234" t="str">
            <v>BWSC</v>
          </cell>
          <cell r="D234">
            <v>1100</v>
          </cell>
          <cell r="E234" t="str">
            <v>12 kg/cm2</v>
          </cell>
          <cell r="F234" t="str">
            <v>Rmt</v>
          </cell>
          <cell r="G234">
            <v>11250</v>
          </cell>
          <cell r="H234">
            <v>20146</v>
          </cell>
        </row>
        <row r="235">
          <cell r="B235" t="str">
            <v>BWSC120012 kg/cm2</v>
          </cell>
          <cell r="C235" t="str">
            <v>BWSC</v>
          </cell>
          <cell r="D235">
            <v>1200</v>
          </cell>
          <cell r="E235" t="str">
            <v>12 kg/cm2</v>
          </cell>
          <cell r="F235" t="str">
            <v>Rmt</v>
          </cell>
          <cell r="G235">
            <v>12430</v>
          </cell>
          <cell r="H235">
            <v>22259</v>
          </cell>
        </row>
        <row r="236">
          <cell r="B236" t="str">
            <v>BWSC25014 kg/cm2</v>
          </cell>
          <cell r="C236" t="str">
            <v>BWSC</v>
          </cell>
          <cell r="D236">
            <v>250</v>
          </cell>
          <cell r="E236" t="str">
            <v>14 kg/cm2</v>
          </cell>
          <cell r="F236" t="str">
            <v>Rmt</v>
          </cell>
          <cell r="G236">
            <v>1782</v>
          </cell>
          <cell r="H236">
            <v>3039</v>
          </cell>
        </row>
        <row r="237">
          <cell r="B237" t="str">
            <v>BWSC30014 kg/cm2</v>
          </cell>
          <cell r="C237" t="str">
            <v>BWSC</v>
          </cell>
          <cell r="D237">
            <v>300</v>
          </cell>
          <cell r="E237" t="str">
            <v>14 kg/cm2</v>
          </cell>
          <cell r="F237" t="str">
            <v>Rmt</v>
          </cell>
          <cell r="G237">
            <v>2008</v>
          </cell>
          <cell r="H237">
            <v>3425</v>
          </cell>
        </row>
        <row r="238">
          <cell r="B238" t="str">
            <v>BWSC35014 kg/cm2</v>
          </cell>
          <cell r="C238" t="str">
            <v>BWSC</v>
          </cell>
          <cell r="D238">
            <v>350</v>
          </cell>
          <cell r="E238" t="str">
            <v>14 kg/cm2</v>
          </cell>
          <cell r="F238" t="str">
            <v>Rmt</v>
          </cell>
          <cell r="G238">
            <v>2460</v>
          </cell>
          <cell r="H238">
            <v>4196</v>
          </cell>
        </row>
        <row r="239">
          <cell r="B239" t="str">
            <v>BWSC40014 kg/cm2</v>
          </cell>
          <cell r="C239" t="str">
            <v>BWSC</v>
          </cell>
          <cell r="D239">
            <v>400</v>
          </cell>
          <cell r="E239" t="str">
            <v>14 kg/cm2</v>
          </cell>
          <cell r="F239" t="str">
            <v>Rmt</v>
          </cell>
          <cell r="G239">
            <v>2709</v>
          </cell>
          <cell r="H239">
            <v>4620</v>
          </cell>
        </row>
        <row r="240">
          <cell r="B240" t="str">
            <v>BWSC45014 kg/cm2</v>
          </cell>
          <cell r="C240" t="str">
            <v>BWSC</v>
          </cell>
          <cell r="D240">
            <v>450</v>
          </cell>
          <cell r="E240" t="str">
            <v>14 kg/cm2</v>
          </cell>
          <cell r="F240" t="str">
            <v>Rmt</v>
          </cell>
          <cell r="G240">
            <v>2957</v>
          </cell>
          <cell r="H240">
            <v>5043</v>
          </cell>
        </row>
        <row r="241">
          <cell r="B241" t="str">
            <v>BWSC50014 kg/cm2</v>
          </cell>
          <cell r="C241" t="str">
            <v>BWSC</v>
          </cell>
          <cell r="D241">
            <v>500</v>
          </cell>
          <cell r="E241" t="str">
            <v>14 kg/cm2</v>
          </cell>
          <cell r="F241" t="str">
            <v>Rmt</v>
          </cell>
          <cell r="G241">
            <v>3298</v>
          </cell>
          <cell r="H241">
            <v>5625</v>
          </cell>
        </row>
        <row r="242">
          <cell r="B242" t="str">
            <v>BWSC60014 kg/cm2</v>
          </cell>
          <cell r="C242" t="str">
            <v>BWSC</v>
          </cell>
          <cell r="D242">
            <v>600</v>
          </cell>
          <cell r="E242" t="str">
            <v>14 kg/cm2</v>
          </cell>
          <cell r="F242" t="str">
            <v>Rmt</v>
          </cell>
          <cell r="G242">
            <v>4341</v>
          </cell>
          <cell r="H242">
            <v>7404</v>
          </cell>
        </row>
        <row r="243">
          <cell r="B243" t="str">
            <v>BWSC70014 kg/cm2</v>
          </cell>
          <cell r="C243" t="str">
            <v>BWSC</v>
          </cell>
          <cell r="D243">
            <v>700</v>
          </cell>
          <cell r="E243" t="str">
            <v>14 kg/cm2</v>
          </cell>
          <cell r="F243" t="str">
            <v>Rmt</v>
          </cell>
          <cell r="G243">
            <v>5035</v>
          </cell>
          <cell r="H243">
            <v>9017</v>
          </cell>
        </row>
        <row r="244">
          <cell r="B244" t="str">
            <v>BWSC80014 kg/cm2</v>
          </cell>
          <cell r="C244" t="str">
            <v>BWSC</v>
          </cell>
          <cell r="D244">
            <v>800</v>
          </cell>
          <cell r="E244" t="str">
            <v>14 kg/cm2</v>
          </cell>
          <cell r="F244" t="str">
            <v>Rmt</v>
          </cell>
          <cell r="G244">
            <v>6016</v>
          </cell>
          <cell r="H244">
            <v>10773</v>
          </cell>
        </row>
        <row r="245">
          <cell r="B245" t="str">
            <v>BWSC90014 kg/cm2</v>
          </cell>
          <cell r="C245" t="str">
            <v>BWSC</v>
          </cell>
          <cell r="D245">
            <v>900</v>
          </cell>
          <cell r="E245" t="str">
            <v>14 kg/cm2</v>
          </cell>
          <cell r="F245" t="str">
            <v>Rmt</v>
          </cell>
          <cell r="G245">
            <v>7196</v>
          </cell>
          <cell r="H245">
            <v>12886</v>
          </cell>
        </row>
        <row r="246">
          <cell r="B246" t="str">
            <v>BWSC100014 kg/cm2</v>
          </cell>
          <cell r="C246" t="str">
            <v>BWSC</v>
          </cell>
          <cell r="D246">
            <v>1000</v>
          </cell>
          <cell r="E246" t="str">
            <v>14 kg/cm2</v>
          </cell>
          <cell r="F246" t="str">
            <v>Rmt</v>
          </cell>
          <cell r="G246">
            <v>8474</v>
          </cell>
          <cell r="H246">
            <v>15175</v>
          </cell>
        </row>
        <row r="247">
          <cell r="B247" t="str">
            <v>BWSC110014 kg/cm2</v>
          </cell>
          <cell r="C247" t="str">
            <v>BWSC</v>
          </cell>
          <cell r="D247">
            <v>1100</v>
          </cell>
          <cell r="E247" t="str">
            <v>14 kg/cm2</v>
          </cell>
          <cell r="F247" t="str">
            <v>Rmt</v>
          </cell>
          <cell r="G247">
            <v>11450</v>
          </cell>
          <cell r="H247">
            <v>20504</v>
          </cell>
        </row>
        <row r="248">
          <cell r="B248" t="str">
            <v>BWSC120014 kg/cm2</v>
          </cell>
          <cell r="C248" t="str">
            <v>BWSC</v>
          </cell>
          <cell r="D248">
            <v>1200</v>
          </cell>
          <cell r="E248" t="str">
            <v>14 kg/cm2</v>
          </cell>
          <cell r="F248" t="str">
            <v>Rmt</v>
          </cell>
          <cell r="G248">
            <v>12790</v>
          </cell>
          <cell r="H248">
            <v>22904</v>
          </cell>
        </row>
        <row r="249">
          <cell r="B249" t="str">
            <v>BWSC25016 kg/cm2</v>
          </cell>
          <cell r="C249" t="str">
            <v>BWSC</v>
          </cell>
          <cell r="D249">
            <v>250</v>
          </cell>
          <cell r="E249" t="str">
            <v>16 kg/cm2</v>
          </cell>
          <cell r="F249" t="str">
            <v>Rmt</v>
          </cell>
          <cell r="G249">
            <v>1782</v>
          </cell>
          <cell r="H249">
            <v>3039</v>
          </cell>
        </row>
        <row r="250">
          <cell r="B250" t="str">
            <v>BWSC30016 kg/cm2</v>
          </cell>
          <cell r="C250" t="str">
            <v>BWSC</v>
          </cell>
          <cell r="D250">
            <v>300</v>
          </cell>
          <cell r="E250" t="str">
            <v>16 kg/cm2</v>
          </cell>
          <cell r="F250" t="str">
            <v>Rmt</v>
          </cell>
          <cell r="G250">
            <v>2008</v>
          </cell>
          <cell r="H250">
            <v>3425</v>
          </cell>
        </row>
        <row r="251">
          <cell r="B251" t="str">
            <v>BWSC35016 kg/cm2</v>
          </cell>
          <cell r="C251" t="str">
            <v>BWSC</v>
          </cell>
          <cell r="D251">
            <v>350</v>
          </cell>
          <cell r="E251" t="str">
            <v>16 kg/cm2</v>
          </cell>
          <cell r="F251" t="str">
            <v>Rmt</v>
          </cell>
          <cell r="G251">
            <v>2460</v>
          </cell>
          <cell r="H251">
            <v>4196</v>
          </cell>
        </row>
        <row r="252">
          <cell r="B252" t="str">
            <v>BWSC40016 kg/cm2</v>
          </cell>
          <cell r="C252" t="str">
            <v>BWSC</v>
          </cell>
          <cell r="D252">
            <v>400</v>
          </cell>
          <cell r="E252" t="str">
            <v>16 kg/cm2</v>
          </cell>
          <cell r="F252" t="str">
            <v>Rmt</v>
          </cell>
          <cell r="G252">
            <v>2709</v>
          </cell>
          <cell r="H252">
            <v>4620</v>
          </cell>
        </row>
        <row r="253">
          <cell r="B253" t="str">
            <v>BWSC45016 kg/cm2</v>
          </cell>
          <cell r="C253" t="str">
            <v>BWSC</v>
          </cell>
          <cell r="D253">
            <v>450</v>
          </cell>
          <cell r="E253" t="str">
            <v>16 kg/cm2</v>
          </cell>
          <cell r="F253" t="str">
            <v>Rmt</v>
          </cell>
          <cell r="G253">
            <v>2957</v>
          </cell>
          <cell r="H253">
            <v>5043</v>
          </cell>
        </row>
        <row r="254">
          <cell r="B254" t="str">
            <v>BWSC50016 kg/cm2</v>
          </cell>
          <cell r="C254" t="str">
            <v>BWSC</v>
          </cell>
          <cell r="D254">
            <v>500</v>
          </cell>
          <cell r="E254" t="str">
            <v>16 kg/cm2</v>
          </cell>
          <cell r="F254" t="str">
            <v>Rmt</v>
          </cell>
          <cell r="G254">
            <v>3333</v>
          </cell>
          <cell r="H254">
            <v>5684</v>
          </cell>
        </row>
        <row r="255">
          <cell r="B255" t="str">
            <v>BWSC60016 kg/cm2</v>
          </cell>
          <cell r="C255" t="str">
            <v>BWSC</v>
          </cell>
          <cell r="D255">
            <v>600</v>
          </cell>
          <cell r="E255" t="str">
            <v>16 kg/cm2</v>
          </cell>
          <cell r="F255" t="str">
            <v>Rmt</v>
          </cell>
          <cell r="G255">
            <v>4402</v>
          </cell>
          <cell r="H255">
            <v>7508</v>
          </cell>
        </row>
        <row r="256">
          <cell r="B256" t="str">
            <v>BWSC70016 kg/cm2</v>
          </cell>
          <cell r="C256" t="str">
            <v>BWSC</v>
          </cell>
          <cell r="D256">
            <v>700</v>
          </cell>
          <cell r="E256" t="str">
            <v>16 kg/cm2</v>
          </cell>
          <cell r="F256" t="str">
            <v>Rmt</v>
          </cell>
          <cell r="G256">
            <v>5365</v>
          </cell>
          <cell r="H256">
            <v>9608</v>
          </cell>
        </row>
        <row r="257">
          <cell r="B257" t="str">
            <v>BWSC80016 kg/cm2</v>
          </cell>
          <cell r="C257" t="str">
            <v>BWSC</v>
          </cell>
          <cell r="D257">
            <v>800</v>
          </cell>
          <cell r="E257" t="str">
            <v>16 kg/cm2</v>
          </cell>
          <cell r="F257" t="str">
            <v>Rmt</v>
          </cell>
          <cell r="G257">
            <v>6444</v>
          </cell>
          <cell r="H257">
            <v>11540</v>
          </cell>
        </row>
        <row r="258">
          <cell r="B258" t="str">
            <v>BWSC90016 kg/cm2</v>
          </cell>
          <cell r="C258" t="str">
            <v>BWSC</v>
          </cell>
          <cell r="D258">
            <v>900</v>
          </cell>
          <cell r="E258" t="str">
            <v>16 kg/cm2</v>
          </cell>
          <cell r="F258" t="str">
            <v>Rmt</v>
          </cell>
          <cell r="G258">
            <v>7733</v>
          </cell>
          <cell r="H258">
            <v>13848</v>
          </cell>
        </row>
        <row r="259">
          <cell r="B259" t="str">
            <v>BWSC100016 kg/cm2</v>
          </cell>
          <cell r="C259" t="str">
            <v>BWSC</v>
          </cell>
          <cell r="D259">
            <v>1000</v>
          </cell>
          <cell r="E259" t="str">
            <v>16 kg/cm2</v>
          </cell>
          <cell r="F259" t="str">
            <v>Rmt</v>
          </cell>
          <cell r="G259">
            <v>9125</v>
          </cell>
          <cell r="H259">
            <v>16341</v>
          </cell>
        </row>
        <row r="260">
          <cell r="B260" t="str">
            <v>BWSC110016 kg/cm2</v>
          </cell>
          <cell r="C260" t="str">
            <v>BWSC</v>
          </cell>
          <cell r="D260">
            <v>1100</v>
          </cell>
          <cell r="E260" t="str">
            <v>16 kg/cm2</v>
          </cell>
          <cell r="F260" t="str">
            <v>Rmt</v>
          </cell>
          <cell r="G260">
            <v>11550</v>
          </cell>
          <cell r="H260">
            <v>20683</v>
          </cell>
        </row>
        <row r="261">
          <cell r="B261" t="str">
            <v>BWSC120016 kg/cm2</v>
          </cell>
          <cell r="C261" t="str">
            <v>BWSC</v>
          </cell>
          <cell r="D261">
            <v>1200</v>
          </cell>
          <cell r="E261" t="str">
            <v>16 kg/cm2</v>
          </cell>
          <cell r="F261" t="str">
            <v>Rmt</v>
          </cell>
          <cell r="G261">
            <v>13230</v>
          </cell>
          <cell r="H261">
            <v>23692</v>
          </cell>
        </row>
        <row r="262">
          <cell r="B262" t="str">
            <v>BWSC25018 kg/cm2</v>
          </cell>
          <cell r="C262" t="str">
            <v>BWSC</v>
          </cell>
          <cell r="D262">
            <v>250</v>
          </cell>
          <cell r="E262" t="str">
            <v>18 kg/cm2</v>
          </cell>
          <cell r="F262" t="str">
            <v>Rmt</v>
          </cell>
          <cell r="G262">
            <v>1782</v>
          </cell>
          <cell r="H262">
            <v>3039</v>
          </cell>
        </row>
        <row r="263">
          <cell r="B263" t="str">
            <v>BWSC30018 kg/cm2</v>
          </cell>
          <cell r="C263" t="str">
            <v>BWSC</v>
          </cell>
          <cell r="D263">
            <v>300</v>
          </cell>
          <cell r="E263" t="str">
            <v>18 kg/cm2</v>
          </cell>
          <cell r="F263" t="str">
            <v>Rmt</v>
          </cell>
          <cell r="G263">
            <v>2008</v>
          </cell>
          <cell r="H263">
            <v>3425</v>
          </cell>
        </row>
        <row r="264">
          <cell r="B264" t="str">
            <v>BWSC35018 kg/cm2</v>
          </cell>
          <cell r="C264" t="str">
            <v>BWSC</v>
          </cell>
          <cell r="D264">
            <v>350</v>
          </cell>
          <cell r="E264" t="str">
            <v>18 kg/cm2</v>
          </cell>
          <cell r="F264" t="str">
            <v>Rmt</v>
          </cell>
          <cell r="G264">
            <v>2460</v>
          </cell>
          <cell r="H264">
            <v>4196</v>
          </cell>
        </row>
        <row r="265">
          <cell r="B265" t="str">
            <v>BWSC40018 kg/cm2</v>
          </cell>
          <cell r="C265" t="str">
            <v>BWSC</v>
          </cell>
          <cell r="D265">
            <v>400</v>
          </cell>
          <cell r="E265" t="str">
            <v>18 kg/cm2</v>
          </cell>
          <cell r="F265" t="str">
            <v>Rmt</v>
          </cell>
          <cell r="G265">
            <v>2709</v>
          </cell>
          <cell r="H265">
            <v>4620</v>
          </cell>
        </row>
        <row r="266">
          <cell r="B266" t="str">
            <v>BWSC45018 kg/cm2</v>
          </cell>
          <cell r="C266" t="str">
            <v>BWSC</v>
          </cell>
          <cell r="D266">
            <v>450</v>
          </cell>
          <cell r="E266" t="str">
            <v>18 kg/cm2</v>
          </cell>
          <cell r="F266" t="str">
            <v>Rmt</v>
          </cell>
          <cell r="G266">
            <v>2988</v>
          </cell>
          <cell r="H266">
            <v>5096</v>
          </cell>
        </row>
        <row r="267">
          <cell r="B267" t="str">
            <v>BWSC50018 kg/cm2</v>
          </cell>
          <cell r="C267" t="str">
            <v>BWSC</v>
          </cell>
          <cell r="D267">
            <v>500</v>
          </cell>
          <cell r="E267" t="str">
            <v>18 kg/cm2</v>
          </cell>
          <cell r="F267" t="str">
            <v>Rmt</v>
          </cell>
          <cell r="G267">
            <v>3488</v>
          </cell>
          <cell r="H267">
            <v>5949</v>
          </cell>
        </row>
        <row r="268">
          <cell r="B268" t="str">
            <v>BWSC60018 kg/cm2</v>
          </cell>
          <cell r="C268" t="str">
            <v>BWSC</v>
          </cell>
          <cell r="D268">
            <v>600</v>
          </cell>
          <cell r="E268" t="str">
            <v>18 kg/cm2</v>
          </cell>
          <cell r="F268" t="str">
            <v>Rmt</v>
          </cell>
          <cell r="G268">
            <v>4648</v>
          </cell>
          <cell r="H268">
            <v>7927</v>
          </cell>
        </row>
        <row r="269">
          <cell r="B269" t="str">
            <v>BWSC70018 kg/cm2</v>
          </cell>
          <cell r="C269" t="str">
            <v>BWSC</v>
          </cell>
          <cell r="D269">
            <v>700</v>
          </cell>
          <cell r="E269" t="str">
            <v>18 kg/cm2</v>
          </cell>
          <cell r="F269" t="str">
            <v>Rmt</v>
          </cell>
          <cell r="G269">
            <v>5695</v>
          </cell>
          <cell r="H269">
            <v>10198</v>
          </cell>
        </row>
        <row r="270">
          <cell r="B270" t="str">
            <v>BWSC80018 kg/cm2</v>
          </cell>
          <cell r="C270" t="str">
            <v>BWSC</v>
          </cell>
          <cell r="D270">
            <v>800</v>
          </cell>
          <cell r="E270" t="str">
            <v>18 kg/cm2</v>
          </cell>
          <cell r="F270" t="str">
            <v>Rmt</v>
          </cell>
          <cell r="G270">
            <v>6859</v>
          </cell>
          <cell r="H270">
            <v>12283</v>
          </cell>
        </row>
        <row r="271">
          <cell r="B271" t="str">
            <v>BWSC90018 kg/cm2</v>
          </cell>
          <cell r="C271" t="str">
            <v>BWSC</v>
          </cell>
          <cell r="D271">
            <v>900</v>
          </cell>
          <cell r="E271" t="str">
            <v>18 kg/cm2</v>
          </cell>
          <cell r="F271" t="str">
            <v>Rmt</v>
          </cell>
          <cell r="G271">
            <v>8256</v>
          </cell>
          <cell r="H271">
            <v>14785</v>
          </cell>
        </row>
        <row r="272">
          <cell r="B272" t="str">
            <v>BWSC100018 kg/cm2</v>
          </cell>
          <cell r="C272" t="str">
            <v>BWSC</v>
          </cell>
          <cell r="D272">
            <v>1000</v>
          </cell>
          <cell r="E272" t="str">
            <v>18 kg/cm2</v>
          </cell>
          <cell r="F272" t="str">
            <v>Rmt</v>
          </cell>
          <cell r="G272">
            <v>9760</v>
          </cell>
          <cell r="H272">
            <v>17478</v>
          </cell>
        </row>
        <row r="273">
          <cell r="B273" t="str">
            <v>BWSC110018 kg/cm2</v>
          </cell>
          <cell r="C273" t="str">
            <v>BWSC</v>
          </cell>
          <cell r="D273">
            <v>1100</v>
          </cell>
          <cell r="E273" t="str">
            <v>18 kg/cm2</v>
          </cell>
          <cell r="F273" t="str">
            <v>Rmt</v>
          </cell>
          <cell r="G273">
            <v>12650</v>
          </cell>
          <cell r="H273">
            <v>22653</v>
          </cell>
        </row>
        <row r="274">
          <cell r="B274" t="str">
            <v>BWSC120018 kg/cm2</v>
          </cell>
          <cell r="C274" t="str">
            <v>BWSC</v>
          </cell>
          <cell r="D274">
            <v>1200</v>
          </cell>
          <cell r="E274" t="str">
            <v>18 kg/cm2</v>
          </cell>
          <cell r="F274" t="str">
            <v>Rmt</v>
          </cell>
          <cell r="G274">
            <v>14570</v>
          </cell>
          <cell r="H274">
            <v>26092</v>
          </cell>
        </row>
        <row r="275">
          <cell r="B275" t="str">
            <v>BWSC25020 kg/cm2</v>
          </cell>
          <cell r="C275" t="str">
            <v>BWSC</v>
          </cell>
          <cell r="D275">
            <v>250</v>
          </cell>
          <cell r="E275" t="str">
            <v>20 kg/cm2</v>
          </cell>
          <cell r="F275" t="str">
            <v>Rmt</v>
          </cell>
          <cell r="G275">
            <v>1782</v>
          </cell>
          <cell r="H275">
            <v>3039</v>
          </cell>
        </row>
        <row r="276">
          <cell r="B276" t="str">
            <v>BWSC30020 kg/cm2</v>
          </cell>
          <cell r="C276" t="str">
            <v>BWSC</v>
          </cell>
          <cell r="D276">
            <v>300</v>
          </cell>
          <cell r="E276" t="str">
            <v>20 kg/cm2</v>
          </cell>
          <cell r="F276" t="str">
            <v>Rmt</v>
          </cell>
          <cell r="G276">
            <v>2008</v>
          </cell>
          <cell r="H276">
            <v>3425</v>
          </cell>
        </row>
        <row r="277">
          <cell r="B277" t="str">
            <v>BWSC35020 kg/cm2</v>
          </cell>
          <cell r="C277" t="str">
            <v>BWSC</v>
          </cell>
          <cell r="D277">
            <v>350</v>
          </cell>
          <cell r="E277" t="str">
            <v>20 kg/cm2</v>
          </cell>
          <cell r="F277" t="str">
            <v>Rmt</v>
          </cell>
          <cell r="G277">
            <v>2460</v>
          </cell>
          <cell r="H277">
            <v>4196</v>
          </cell>
        </row>
        <row r="278">
          <cell r="B278" t="str">
            <v>BWSC40020 kg/cm2</v>
          </cell>
          <cell r="C278" t="str">
            <v>BWSC</v>
          </cell>
          <cell r="D278">
            <v>400</v>
          </cell>
          <cell r="E278" t="str">
            <v>20 kg/cm2</v>
          </cell>
          <cell r="F278" t="str">
            <v>Rmt</v>
          </cell>
          <cell r="G278">
            <v>2709</v>
          </cell>
          <cell r="H278">
            <v>4620</v>
          </cell>
        </row>
        <row r="279">
          <cell r="B279" t="str">
            <v>BWSC45020 kg/cm2</v>
          </cell>
          <cell r="C279" t="str">
            <v>BWSC</v>
          </cell>
          <cell r="D279">
            <v>450</v>
          </cell>
          <cell r="E279" t="str">
            <v>20 kg/cm2</v>
          </cell>
          <cell r="F279" t="str">
            <v>Rmt</v>
          </cell>
          <cell r="G279">
            <v>3127</v>
          </cell>
          <cell r="H279">
            <v>5333</v>
          </cell>
        </row>
        <row r="280">
          <cell r="B280" t="str">
            <v>BWSC50020 kg/cm2</v>
          </cell>
          <cell r="C280" t="str">
            <v>BWSC</v>
          </cell>
          <cell r="D280">
            <v>500</v>
          </cell>
          <cell r="E280" t="str">
            <v>20 kg/cm2</v>
          </cell>
          <cell r="F280" t="str">
            <v>Rmt</v>
          </cell>
          <cell r="G280">
            <v>3659</v>
          </cell>
          <cell r="H280">
            <v>6240</v>
          </cell>
        </row>
        <row r="281">
          <cell r="B281" t="str">
            <v>BWSC60020 kg/cm2</v>
          </cell>
          <cell r="C281" t="str">
            <v>BWSC</v>
          </cell>
          <cell r="D281">
            <v>600</v>
          </cell>
          <cell r="E281" t="str">
            <v>20 kg/cm2</v>
          </cell>
          <cell r="F281" t="str">
            <v>Rmt</v>
          </cell>
          <cell r="G281">
            <v>4893</v>
          </cell>
          <cell r="H281">
            <v>8345</v>
          </cell>
        </row>
        <row r="282">
          <cell r="B282" t="str">
            <v>BWSC70020 kg/cm2</v>
          </cell>
          <cell r="C282" t="str">
            <v>BWSC</v>
          </cell>
          <cell r="D282">
            <v>700</v>
          </cell>
          <cell r="E282" t="str">
            <v>20 kg/cm2</v>
          </cell>
          <cell r="F282" t="str">
            <v>Rmt</v>
          </cell>
          <cell r="G282">
            <v>6026</v>
          </cell>
          <cell r="H282">
            <v>10791</v>
          </cell>
        </row>
        <row r="283">
          <cell r="B283" t="str">
            <v>BWSC80020 kg/cm2</v>
          </cell>
          <cell r="C283" t="str">
            <v>BWSC</v>
          </cell>
          <cell r="D283">
            <v>800</v>
          </cell>
          <cell r="E283" t="str">
            <v>20 kg/cm2</v>
          </cell>
          <cell r="F283" t="str">
            <v>Rmt</v>
          </cell>
          <cell r="G283">
            <v>7279</v>
          </cell>
          <cell r="H283">
            <v>13035</v>
          </cell>
        </row>
        <row r="284">
          <cell r="B284" t="str">
            <v>BWSC90020 kg/cm2</v>
          </cell>
          <cell r="C284" t="str">
            <v>BWSC</v>
          </cell>
          <cell r="D284">
            <v>900</v>
          </cell>
          <cell r="E284" t="str">
            <v>20 kg/cm2</v>
          </cell>
          <cell r="F284" t="str">
            <v>Rmt</v>
          </cell>
          <cell r="G284">
            <v>8780</v>
          </cell>
          <cell r="H284">
            <v>15723</v>
          </cell>
        </row>
        <row r="285">
          <cell r="B285" t="str">
            <v>BWSC100020 kg/cm2</v>
          </cell>
          <cell r="C285" t="str">
            <v>BWSC</v>
          </cell>
          <cell r="D285">
            <v>1000</v>
          </cell>
          <cell r="E285" t="str">
            <v>20 kg/cm2</v>
          </cell>
          <cell r="F285" t="str">
            <v>Rmt</v>
          </cell>
          <cell r="G285">
            <v>10397</v>
          </cell>
          <cell r="H285">
            <v>18619</v>
          </cell>
        </row>
        <row r="286">
          <cell r="B286" t="str">
            <v>BWSC110020 kg/cm2</v>
          </cell>
          <cell r="C286" t="str">
            <v>BWSC</v>
          </cell>
          <cell r="D286">
            <v>1100</v>
          </cell>
          <cell r="E286" t="str">
            <v>20 kg/cm2</v>
          </cell>
          <cell r="F286" t="str">
            <v>Rmt</v>
          </cell>
          <cell r="G286">
            <v>13890</v>
          </cell>
          <cell r="H286">
            <v>24874</v>
          </cell>
        </row>
        <row r="287">
          <cell r="B287" t="str">
            <v>BWSC120020 kg/cm2</v>
          </cell>
          <cell r="C287" t="str">
            <v>BWSC</v>
          </cell>
          <cell r="D287">
            <v>1200</v>
          </cell>
          <cell r="E287" t="str">
            <v>20 kg/cm2</v>
          </cell>
          <cell r="F287" t="str">
            <v>Rmt</v>
          </cell>
          <cell r="G287">
            <v>15980</v>
          </cell>
          <cell r="H287">
            <v>28617</v>
          </cell>
        </row>
        <row r="288">
          <cell r="B288" t="str">
            <v>BWSC25022 kg/cm2</v>
          </cell>
          <cell r="C288" t="str">
            <v>BWSC</v>
          </cell>
          <cell r="D288">
            <v>250</v>
          </cell>
          <cell r="E288" t="str">
            <v>22 kg/cm2</v>
          </cell>
          <cell r="F288" t="str">
            <v>Rmt</v>
          </cell>
          <cell r="G288">
            <v>1782</v>
          </cell>
          <cell r="H288">
            <v>3039</v>
          </cell>
        </row>
        <row r="289">
          <cell r="B289" t="str">
            <v>BWSC30022 kg/cm2</v>
          </cell>
          <cell r="C289" t="str">
            <v>BWSC</v>
          </cell>
          <cell r="D289">
            <v>300</v>
          </cell>
          <cell r="E289" t="str">
            <v>22 kg/cm2</v>
          </cell>
          <cell r="F289" t="str">
            <v>Rmt</v>
          </cell>
          <cell r="G289">
            <v>2008</v>
          </cell>
          <cell r="H289">
            <v>3425</v>
          </cell>
        </row>
        <row r="290">
          <cell r="B290" t="str">
            <v>BWSC35022 kg/cm2</v>
          </cell>
          <cell r="C290" t="str">
            <v>BWSC</v>
          </cell>
          <cell r="D290">
            <v>350</v>
          </cell>
          <cell r="E290" t="str">
            <v>22 kg/cm2</v>
          </cell>
          <cell r="F290" t="str">
            <v>Rmt</v>
          </cell>
          <cell r="G290">
            <v>2460</v>
          </cell>
          <cell r="H290">
            <v>4196</v>
          </cell>
        </row>
        <row r="291">
          <cell r="B291" t="str">
            <v>BWSC40022 kg/cm2</v>
          </cell>
          <cell r="C291" t="str">
            <v>BWSC</v>
          </cell>
          <cell r="D291">
            <v>400</v>
          </cell>
          <cell r="E291" t="str">
            <v>22 kg/cm2</v>
          </cell>
          <cell r="F291" t="str">
            <v>Rmt</v>
          </cell>
          <cell r="G291">
            <v>2833</v>
          </cell>
          <cell r="H291">
            <v>4832</v>
          </cell>
        </row>
        <row r="292">
          <cell r="B292" t="str">
            <v>BWSC45022 kg/cm2</v>
          </cell>
          <cell r="C292" t="str">
            <v>BWSC</v>
          </cell>
          <cell r="D292">
            <v>450</v>
          </cell>
          <cell r="E292" t="str">
            <v>22 kg/cm2</v>
          </cell>
          <cell r="F292" t="str">
            <v>Rmt</v>
          </cell>
          <cell r="G292">
            <v>3264</v>
          </cell>
          <cell r="H292">
            <v>5567</v>
          </cell>
        </row>
        <row r="293">
          <cell r="B293" t="str">
            <v>BWSC50022 kg/cm2</v>
          </cell>
          <cell r="C293" t="str">
            <v>BWSC</v>
          </cell>
          <cell r="D293">
            <v>500</v>
          </cell>
          <cell r="E293" t="str">
            <v>22 kg/cm2</v>
          </cell>
          <cell r="F293" t="str">
            <v>Rmt</v>
          </cell>
          <cell r="G293">
            <v>3833</v>
          </cell>
          <cell r="H293">
            <v>6537</v>
          </cell>
        </row>
        <row r="294">
          <cell r="B294" t="str">
            <v>BWSC60022 kg/cm2</v>
          </cell>
          <cell r="C294" t="str">
            <v>BWSC</v>
          </cell>
          <cell r="D294">
            <v>600</v>
          </cell>
          <cell r="E294" t="str">
            <v>22 kg/cm2</v>
          </cell>
          <cell r="F294" t="str">
            <v>Rmt</v>
          </cell>
          <cell r="G294">
            <v>5117</v>
          </cell>
          <cell r="H294">
            <v>8727</v>
          </cell>
        </row>
        <row r="295">
          <cell r="B295" t="str">
            <v>BWSC70022 kg/cm2</v>
          </cell>
          <cell r="C295" t="str">
            <v>BWSC</v>
          </cell>
          <cell r="D295">
            <v>700</v>
          </cell>
          <cell r="E295" t="str">
            <v>22 kg/cm2</v>
          </cell>
          <cell r="F295" t="str">
            <v>Rmt</v>
          </cell>
          <cell r="G295">
            <v>6356</v>
          </cell>
          <cell r="H295">
            <v>11382</v>
          </cell>
        </row>
        <row r="296">
          <cell r="B296" t="str">
            <v>BWSC80022 kg/cm2</v>
          </cell>
          <cell r="C296" t="str">
            <v>BWSC</v>
          </cell>
          <cell r="D296">
            <v>800</v>
          </cell>
          <cell r="E296" t="str">
            <v>22 kg/cm2</v>
          </cell>
          <cell r="F296" t="str">
            <v>Rmt</v>
          </cell>
          <cell r="G296">
            <v>7853</v>
          </cell>
          <cell r="H296">
            <v>14063</v>
          </cell>
        </row>
        <row r="297">
          <cell r="B297" t="str">
            <v>BWSC90022 kg/cm2</v>
          </cell>
          <cell r="C297" t="str">
            <v>BWSC</v>
          </cell>
          <cell r="D297">
            <v>900</v>
          </cell>
          <cell r="E297" t="str">
            <v>22 kg/cm2</v>
          </cell>
          <cell r="F297" t="str">
            <v>Rmt</v>
          </cell>
          <cell r="G297">
            <v>9349</v>
          </cell>
          <cell r="H297">
            <v>16472</v>
          </cell>
        </row>
        <row r="298">
          <cell r="B298" t="str">
            <v>BWSC100022 kg/cm2</v>
          </cell>
          <cell r="C298" t="str">
            <v>BWSC</v>
          </cell>
          <cell r="D298">
            <v>1000</v>
          </cell>
          <cell r="E298" t="str">
            <v>22 kg/cm2</v>
          </cell>
          <cell r="F298" t="str">
            <v>Rmt</v>
          </cell>
          <cell r="G298">
            <v>11375</v>
          </cell>
          <cell r="H298">
            <v>20370</v>
          </cell>
        </row>
        <row r="299">
          <cell r="B299" t="str">
            <v>BWSC110022 kg/cm2</v>
          </cell>
          <cell r="C299" t="str">
            <v>BWSC</v>
          </cell>
          <cell r="D299">
            <v>1100</v>
          </cell>
          <cell r="E299" t="str">
            <v>22 kg/cm2</v>
          </cell>
          <cell r="F299" t="str">
            <v>Rmt</v>
          </cell>
          <cell r="G299">
            <v>14840</v>
          </cell>
          <cell r="H299">
            <v>26575</v>
          </cell>
        </row>
        <row r="300">
          <cell r="B300" t="str">
            <v>BWSC120022 kg/cm2</v>
          </cell>
          <cell r="C300" t="str">
            <v>BWSC</v>
          </cell>
          <cell r="D300">
            <v>1200</v>
          </cell>
          <cell r="E300" t="str">
            <v>22 kg/cm2</v>
          </cell>
          <cell r="F300" t="str">
            <v>Rmt</v>
          </cell>
          <cell r="G300">
            <v>17400</v>
          </cell>
          <cell r="H300">
            <v>31159</v>
          </cell>
        </row>
        <row r="301">
          <cell r="B301" t="str">
            <v>BWSC25024 kg/cm2</v>
          </cell>
          <cell r="C301" t="str">
            <v>BWSC</v>
          </cell>
          <cell r="D301">
            <v>250</v>
          </cell>
          <cell r="E301" t="str">
            <v>24 kg/cm2</v>
          </cell>
          <cell r="F301" t="str">
            <v>Rmt</v>
          </cell>
          <cell r="G301">
            <v>1782</v>
          </cell>
          <cell r="H301">
            <v>3039</v>
          </cell>
        </row>
        <row r="302">
          <cell r="B302" t="str">
            <v>BWSC30024 kg/cm2</v>
          </cell>
          <cell r="C302" t="str">
            <v>BWSC</v>
          </cell>
          <cell r="D302">
            <v>300</v>
          </cell>
          <cell r="E302" t="str">
            <v>24 kg/cm2</v>
          </cell>
          <cell r="F302" t="str">
            <v>Rmt</v>
          </cell>
          <cell r="G302">
            <v>2056</v>
          </cell>
          <cell r="H302">
            <v>3507</v>
          </cell>
        </row>
        <row r="303">
          <cell r="B303" t="str">
            <v>BWSC35024 kg/cm2</v>
          </cell>
          <cell r="C303" t="str">
            <v>BWSC</v>
          </cell>
          <cell r="D303">
            <v>350</v>
          </cell>
          <cell r="E303" t="str">
            <v>24 kg/cm2</v>
          </cell>
          <cell r="F303" t="str">
            <v>Rmt</v>
          </cell>
          <cell r="G303">
            <v>2521</v>
          </cell>
          <cell r="H303">
            <v>4300</v>
          </cell>
        </row>
        <row r="304">
          <cell r="B304" t="str">
            <v>BWSC40024 kg/cm2</v>
          </cell>
          <cell r="C304" t="str">
            <v>BWSC</v>
          </cell>
          <cell r="D304">
            <v>400</v>
          </cell>
          <cell r="E304" t="str">
            <v>24 kg/cm2</v>
          </cell>
          <cell r="F304" t="str">
            <v>Rmt</v>
          </cell>
          <cell r="G304">
            <v>2943</v>
          </cell>
          <cell r="H304">
            <v>5019</v>
          </cell>
        </row>
        <row r="305">
          <cell r="B305" t="str">
            <v>BWSC45024 kg/cm2</v>
          </cell>
          <cell r="C305" t="str">
            <v>BWSC</v>
          </cell>
          <cell r="D305">
            <v>450</v>
          </cell>
          <cell r="E305" t="str">
            <v>24 kg/cm2</v>
          </cell>
          <cell r="F305" t="str">
            <v>Rmt</v>
          </cell>
          <cell r="G305">
            <v>3403</v>
          </cell>
          <cell r="H305">
            <v>5804</v>
          </cell>
        </row>
        <row r="306">
          <cell r="B306" t="str">
            <v>BWSC50024 kg/cm2</v>
          </cell>
          <cell r="C306" t="str">
            <v>BWSC</v>
          </cell>
          <cell r="D306">
            <v>500</v>
          </cell>
          <cell r="E306" t="str">
            <v>24 kg/cm2</v>
          </cell>
          <cell r="F306" t="str">
            <v>Rmt</v>
          </cell>
          <cell r="G306">
            <v>4020</v>
          </cell>
          <cell r="H306">
            <v>6856</v>
          </cell>
        </row>
        <row r="307">
          <cell r="B307" t="str">
            <v>BWSC60024 kg/cm2</v>
          </cell>
          <cell r="C307" t="str">
            <v>BWSC</v>
          </cell>
          <cell r="D307">
            <v>600</v>
          </cell>
          <cell r="E307" t="str">
            <v>24 kg/cm2</v>
          </cell>
          <cell r="F307" t="str">
            <v>Rmt</v>
          </cell>
          <cell r="G307">
            <v>5374</v>
          </cell>
          <cell r="H307">
            <v>9165</v>
          </cell>
        </row>
        <row r="308">
          <cell r="B308" t="str">
            <v>BWSC70024 kg/cm2</v>
          </cell>
          <cell r="C308" t="str">
            <v>BWSC</v>
          </cell>
          <cell r="D308">
            <v>700</v>
          </cell>
          <cell r="E308" t="str">
            <v>24 kg/cm2</v>
          </cell>
          <cell r="F308" t="str">
            <v>Rmt</v>
          </cell>
          <cell r="G308">
            <v>6796</v>
          </cell>
          <cell r="H308">
            <v>12170</v>
          </cell>
        </row>
        <row r="309">
          <cell r="B309" t="str">
            <v>BWSC80024 kg/cm2</v>
          </cell>
          <cell r="C309" t="str">
            <v>BWSC</v>
          </cell>
          <cell r="D309">
            <v>800</v>
          </cell>
          <cell r="E309" t="str">
            <v>24 kg/cm2</v>
          </cell>
          <cell r="F309" t="str">
            <v>Rmt</v>
          </cell>
          <cell r="G309">
            <v>8285</v>
          </cell>
          <cell r="H309">
            <v>14837</v>
          </cell>
        </row>
        <row r="310">
          <cell r="B310" t="str">
            <v>BWSC90024 kg/cm2</v>
          </cell>
          <cell r="C310" t="str">
            <v>BWSC</v>
          </cell>
          <cell r="D310">
            <v>900</v>
          </cell>
          <cell r="E310" t="str">
            <v>24 kg/cm2</v>
          </cell>
          <cell r="F310" t="str">
            <v>Rmt</v>
          </cell>
          <cell r="G310">
            <v>10180</v>
          </cell>
          <cell r="H310">
            <v>18230</v>
          </cell>
        </row>
        <row r="311">
          <cell r="B311" t="str">
            <v>BWSC100024 kg/cm2</v>
          </cell>
          <cell r="C311" t="str">
            <v>BWSC</v>
          </cell>
          <cell r="D311">
            <v>1000</v>
          </cell>
          <cell r="E311" t="str">
            <v>24 kg/cm2</v>
          </cell>
          <cell r="F311" t="str">
            <v>Rmt</v>
          </cell>
          <cell r="G311">
            <v>12184</v>
          </cell>
          <cell r="H311">
            <v>21819</v>
          </cell>
        </row>
        <row r="312">
          <cell r="B312" t="str">
            <v>BWSC110024 kg/cm2</v>
          </cell>
          <cell r="C312" t="str">
            <v>BWSC</v>
          </cell>
          <cell r="D312">
            <v>1100</v>
          </cell>
          <cell r="E312" t="str">
            <v>24 kg/cm2</v>
          </cell>
          <cell r="F312" t="str">
            <v>Rmt</v>
          </cell>
          <cell r="G312">
            <v>16060</v>
          </cell>
          <cell r="H312">
            <v>28760</v>
          </cell>
        </row>
        <row r="313">
          <cell r="B313" t="str">
            <v>BWSC120024 kg/cm2</v>
          </cell>
          <cell r="C313" t="str">
            <v>BWSC</v>
          </cell>
          <cell r="D313">
            <v>1200</v>
          </cell>
          <cell r="E313" t="str">
            <v>24 kg/cm2</v>
          </cell>
          <cell r="F313" t="str">
            <v>Rmt</v>
          </cell>
          <cell r="G313">
            <v>18580</v>
          </cell>
          <cell r="H313">
            <v>33273</v>
          </cell>
        </row>
        <row r="314">
          <cell r="B314" t="str">
            <v>BWSC25026 kg/cm2</v>
          </cell>
          <cell r="C314" t="str">
            <v>BWSC</v>
          </cell>
          <cell r="D314">
            <v>250</v>
          </cell>
          <cell r="E314" t="str">
            <v>26 kg/cm2</v>
          </cell>
          <cell r="F314" t="str">
            <v>Rmt</v>
          </cell>
          <cell r="G314">
            <v>1782</v>
          </cell>
          <cell r="H314">
            <v>3039</v>
          </cell>
        </row>
        <row r="315">
          <cell r="B315" t="str">
            <v>BWSC30026 kg/cm2</v>
          </cell>
          <cell r="C315" t="str">
            <v>BWSC</v>
          </cell>
          <cell r="D315">
            <v>300</v>
          </cell>
          <cell r="E315" t="str">
            <v>26 kg/cm2</v>
          </cell>
          <cell r="F315" t="str">
            <v>Rmt</v>
          </cell>
          <cell r="G315">
            <v>2134</v>
          </cell>
          <cell r="H315">
            <v>3640</v>
          </cell>
        </row>
        <row r="316">
          <cell r="B316" t="str">
            <v>BWSC35026 kg/cm2</v>
          </cell>
          <cell r="C316" t="str">
            <v>BWSC</v>
          </cell>
          <cell r="D316">
            <v>350</v>
          </cell>
          <cell r="E316" t="str">
            <v>26 kg/cm2</v>
          </cell>
          <cell r="F316" t="str">
            <v>Rmt</v>
          </cell>
          <cell r="G316">
            <v>2606</v>
          </cell>
          <cell r="H316">
            <v>4445</v>
          </cell>
        </row>
        <row r="317">
          <cell r="B317" t="str">
            <v>BWSC40026 kg/cm2</v>
          </cell>
          <cell r="C317" t="str">
            <v>BWSC</v>
          </cell>
          <cell r="D317">
            <v>400</v>
          </cell>
          <cell r="E317" t="str">
            <v>26 kg/cm2</v>
          </cell>
          <cell r="F317" t="str">
            <v>Rmt</v>
          </cell>
          <cell r="G317">
            <v>3054</v>
          </cell>
          <cell r="H317">
            <v>5209</v>
          </cell>
        </row>
        <row r="318">
          <cell r="B318" t="str">
            <v>BWSC45026 kg/cm2</v>
          </cell>
          <cell r="C318" t="str">
            <v>BWSC</v>
          </cell>
          <cell r="D318">
            <v>450</v>
          </cell>
          <cell r="E318" t="str">
            <v>26 kg/cm2</v>
          </cell>
          <cell r="F318" t="str">
            <v>Rmt</v>
          </cell>
          <cell r="G318">
            <v>3541</v>
          </cell>
          <cell r="H318">
            <v>6039</v>
          </cell>
        </row>
        <row r="319">
          <cell r="B319" t="str">
            <v>BWSC50026 kg/cm2</v>
          </cell>
          <cell r="C319" t="str">
            <v>BWSC</v>
          </cell>
          <cell r="D319">
            <v>500</v>
          </cell>
          <cell r="E319" t="str">
            <v>26 kg/cm2</v>
          </cell>
          <cell r="F319" t="str">
            <v>Rmt</v>
          </cell>
          <cell r="G319">
            <v>4171</v>
          </cell>
          <cell r="H319">
            <v>7114</v>
          </cell>
        </row>
        <row r="320">
          <cell r="B320" t="str">
            <v>BWSC60026 kg/cm2</v>
          </cell>
          <cell r="C320" t="str">
            <v>BWSC</v>
          </cell>
          <cell r="D320">
            <v>600</v>
          </cell>
          <cell r="E320" t="str">
            <v>26 kg/cm2</v>
          </cell>
          <cell r="F320" t="str">
            <v>Rmt</v>
          </cell>
          <cell r="G320">
            <v>5624</v>
          </cell>
          <cell r="H320">
            <v>9592</v>
          </cell>
        </row>
        <row r="321">
          <cell r="B321" t="str">
            <v>BWSC70026 kg/cm2</v>
          </cell>
          <cell r="C321" t="str">
            <v>BWSC</v>
          </cell>
          <cell r="D321">
            <v>700</v>
          </cell>
          <cell r="E321" t="str">
            <v>26 kg/cm2</v>
          </cell>
          <cell r="F321" t="str">
            <v>Rmt</v>
          </cell>
          <cell r="G321">
            <v>7086</v>
          </cell>
          <cell r="H321">
            <v>12689</v>
          </cell>
        </row>
        <row r="322">
          <cell r="B322" t="str">
            <v>BWSC80026 kg/cm2</v>
          </cell>
          <cell r="C322" t="str">
            <v>BWSC</v>
          </cell>
          <cell r="D322">
            <v>800</v>
          </cell>
          <cell r="E322" t="str">
            <v>26 kg/cm2</v>
          </cell>
          <cell r="F322" t="str">
            <v>Rmt</v>
          </cell>
          <cell r="G322">
            <v>8957</v>
          </cell>
          <cell r="H322">
            <v>16040</v>
          </cell>
        </row>
        <row r="323">
          <cell r="B323" t="str">
            <v>BWSC90026 kg/cm2</v>
          </cell>
          <cell r="C323" t="str">
            <v>BWSC</v>
          </cell>
          <cell r="D323">
            <v>900</v>
          </cell>
          <cell r="E323" t="str">
            <v>26 kg/cm2</v>
          </cell>
          <cell r="F323" t="str">
            <v>Rmt</v>
          </cell>
          <cell r="G323">
            <v>10812</v>
          </cell>
          <cell r="H323">
            <v>19362</v>
          </cell>
        </row>
        <row r="324">
          <cell r="B324" t="str">
            <v>BWSC100026 kg/cm2</v>
          </cell>
          <cell r="C324" t="str">
            <v>BWSC</v>
          </cell>
          <cell r="D324">
            <v>1000</v>
          </cell>
          <cell r="E324" t="str">
            <v>26 kg/cm2</v>
          </cell>
          <cell r="F324" t="str">
            <v>Rmt</v>
          </cell>
          <cell r="G324">
            <v>13334</v>
          </cell>
          <cell r="H324">
            <v>23878</v>
          </cell>
        </row>
        <row r="325">
          <cell r="B325" t="str">
            <v>BWSC110026 kg/cm2</v>
          </cell>
          <cell r="C325" t="str">
            <v>BWSC</v>
          </cell>
          <cell r="D325">
            <v>1100</v>
          </cell>
          <cell r="E325" t="str">
            <v>26 kg/cm2</v>
          </cell>
          <cell r="F325" t="str">
            <v>Rmt</v>
          </cell>
          <cell r="G325">
            <v>17260</v>
          </cell>
          <cell r="H325">
            <v>30909</v>
          </cell>
        </row>
        <row r="326">
          <cell r="B326" t="str">
            <v>BWSC120026 kg/cm2</v>
          </cell>
          <cell r="C326" t="str">
            <v>BWSC</v>
          </cell>
          <cell r="D326">
            <v>1200</v>
          </cell>
          <cell r="E326" t="str">
            <v>26 kg/cm2</v>
          </cell>
          <cell r="F326" t="str">
            <v>Rmt</v>
          </cell>
          <cell r="G326">
            <v>19520</v>
          </cell>
          <cell r="H326">
            <v>34956</v>
          </cell>
        </row>
        <row r="327">
          <cell r="B327" t="str">
            <v>BWSC25028 kg/cm2</v>
          </cell>
          <cell r="C327" t="str">
            <v>BWSC</v>
          </cell>
          <cell r="D327">
            <v>250</v>
          </cell>
          <cell r="E327" t="str">
            <v>28 kg/cm2</v>
          </cell>
          <cell r="F327" t="str">
            <v>Rmt</v>
          </cell>
          <cell r="G327">
            <v>1799</v>
          </cell>
          <cell r="H327">
            <v>3068</v>
          </cell>
        </row>
        <row r="328">
          <cell r="B328" t="str">
            <v>BWSC30028 kg/cm2</v>
          </cell>
          <cell r="C328" t="str">
            <v>BWSC</v>
          </cell>
          <cell r="D328">
            <v>300</v>
          </cell>
          <cell r="E328" t="str">
            <v>28 kg/cm2</v>
          </cell>
          <cell r="F328" t="str">
            <v>Rmt</v>
          </cell>
          <cell r="G328">
            <v>2172</v>
          </cell>
          <cell r="H328">
            <v>3704</v>
          </cell>
        </row>
        <row r="329">
          <cell r="B329" t="str">
            <v>BWSC35028 kg/cm2</v>
          </cell>
          <cell r="C329" t="str">
            <v>BWSC</v>
          </cell>
          <cell r="D329">
            <v>350</v>
          </cell>
          <cell r="E329" t="str">
            <v>28 kg/cm2</v>
          </cell>
          <cell r="F329" t="str">
            <v>Rmt</v>
          </cell>
          <cell r="G329">
            <v>2679</v>
          </cell>
          <cell r="H329">
            <v>4569</v>
          </cell>
        </row>
        <row r="330">
          <cell r="B330" t="str">
            <v>BWSC40028 kg/cm2</v>
          </cell>
          <cell r="C330" t="str">
            <v>BWSC</v>
          </cell>
          <cell r="D330">
            <v>400</v>
          </cell>
          <cell r="E330" t="str">
            <v>28 kg/cm2</v>
          </cell>
          <cell r="F330" t="str">
            <v>Rmt</v>
          </cell>
          <cell r="G330">
            <v>3165</v>
          </cell>
          <cell r="H330">
            <v>5398</v>
          </cell>
        </row>
        <row r="331">
          <cell r="B331" t="str">
            <v>BWSC45028 kg/cm2</v>
          </cell>
          <cell r="C331" t="str">
            <v>BWSC</v>
          </cell>
          <cell r="D331">
            <v>450</v>
          </cell>
          <cell r="E331" t="str">
            <v>28 kg/cm2</v>
          </cell>
          <cell r="F331" t="str">
            <v>Rmt</v>
          </cell>
          <cell r="G331">
            <v>3682</v>
          </cell>
          <cell r="H331">
            <v>6280</v>
          </cell>
        </row>
        <row r="332">
          <cell r="B332" t="str">
            <v>BWSC50028 kg/cm2</v>
          </cell>
          <cell r="C332" t="str">
            <v>BWSC</v>
          </cell>
          <cell r="D332">
            <v>500</v>
          </cell>
          <cell r="E332" t="str">
            <v>28 kg/cm2</v>
          </cell>
          <cell r="F332" t="str">
            <v>Rmt</v>
          </cell>
          <cell r="G332">
            <v>4492</v>
          </cell>
          <cell r="H332">
            <v>7661</v>
          </cell>
        </row>
        <row r="333">
          <cell r="B333" t="str">
            <v>BWSC60028 kg/cm2</v>
          </cell>
          <cell r="C333" t="str">
            <v>BWSC</v>
          </cell>
          <cell r="D333">
            <v>600</v>
          </cell>
          <cell r="E333" t="str">
            <v>28 kg/cm2</v>
          </cell>
          <cell r="F333" t="str">
            <v>Rmt</v>
          </cell>
          <cell r="G333">
            <v>5971</v>
          </cell>
          <cell r="H333">
            <v>10184</v>
          </cell>
        </row>
        <row r="334">
          <cell r="B334" t="str">
            <v>BWSC70028 kg/cm2</v>
          </cell>
          <cell r="C334" t="str">
            <v>BWSC</v>
          </cell>
          <cell r="D334">
            <v>700</v>
          </cell>
          <cell r="E334" t="str">
            <v>28 kg/cm2</v>
          </cell>
          <cell r="F334" t="str">
            <v>Rmt</v>
          </cell>
          <cell r="G334">
            <v>7433</v>
          </cell>
          <cell r="H334">
            <v>13311</v>
          </cell>
        </row>
        <row r="335">
          <cell r="B335" t="str">
            <v>BWSC80028 kg/cm2</v>
          </cell>
          <cell r="C335" t="str">
            <v>BWSC</v>
          </cell>
          <cell r="D335">
            <v>800</v>
          </cell>
          <cell r="E335" t="str">
            <v>28 kg/cm2</v>
          </cell>
          <cell r="F335" t="str">
            <v>Rmt</v>
          </cell>
          <cell r="G335">
            <v>9388</v>
          </cell>
          <cell r="H335">
            <v>16812</v>
          </cell>
        </row>
        <row r="336">
          <cell r="B336" t="str">
            <v>BWSC90028 kg/cm2</v>
          </cell>
          <cell r="C336" t="str">
            <v>BWSC</v>
          </cell>
          <cell r="D336">
            <v>900</v>
          </cell>
          <cell r="E336" t="str">
            <v>28 kg/cm2</v>
          </cell>
          <cell r="F336" t="str">
            <v>Rmt</v>
          </cell>
          <cell r="G336">
            <v>11377</v>
          </cell>
          <cell r="H336">
            <v>20374</v>
          </cell>
        </row>
        <row r="337">
          <cell r="B337" t="str">
            <v>BWSC100028 kg/cm2</v>
          </cell>
          <cell r="C337" t="str">
            <v>BWSC</v>
          </cell>
          <cell r="D337">
            <v>1000</v>
          </cell>
          <cell r="E337" t="str">
            <v>28 kg/cm2</v>
          </cell>
          <cell r="F337" t="str">
            <v>Rmt</v>
          </cell>
          <cell r="G337">
            <v>13959</v>
          </cell>
          <cell r="H337">
            <v>24997</v>
          </cell>
        </row>
        <row r="338">
          <cell r="B338" t="str">
            <v>BWSC110028 kg/cm2</v>
          </cell>
          <cell r="C338" t="str">
            <v>BWSC</v>
          </cell>
          <cell r="D338">
            <v>1100</v>
          </cell>
          <cell r="E338" t="str">
            <v>28 kg/cm2</v>
          </cell>
          <cell r="F338" t="str">
            <v>Rmt</v>
          </cell>
          <cell r="G338">
            <v>18430</v>
          </cell>
          <cell r="H338">
            <v>33004</v>
          </cell>
        </row>
        <row r="339">
          <cell r="B339" t="str">
            <v>BWSC120028 kg/cm2</v>
          </cell>
          <cell r="C339" t="str">
            <v>BWSC</v>
          </cell>
          <cell r="D339">
            <v>1200</v>
          </cell>
          <cell r="E339" t="str">
            <v>28 kg/cm2</v>
          </cell>
          <cell r="F339" t="str">
            <v>Rmt</v>
          </cell>
          <cell r="G339">
            <v>21760</v>
          </cell>
          <cell r="H339">
            <v>38967</v>
          </cell>
        </row>
        <row r="340">
          <cell r="B340" t="str">
            <v>BWSC25030 kg/cm2</v>
          </cell>
          <cell r="C340" t="str">
            <v>BWSC</v>
          </cell>
          <cell r="D340">
            <v>250</v>
          </cell>
          <cell r="E340" t="str">
            <v>30 kg/cm2</v>
          </cell>
          <cell r="F340" t="str">
            <v>Rmt</v>
          </cell>
          <cell r="G340">
            <v>1865</v>
          </cell>
          <cell r="H340">
            <v>3181</v>
          </cell>
        </row>
        <row r="341">
          <cell r="B341" t="str">
            <v>BWSC30030 kg/cm2</v>
          </cell>
          <cell r="C341" t="str">
            <v>BWSC</v>
          </cell>
          <cell r="D341">
            <v>300</v>
          </cell>
          <cell r="E341" t="str">
            <v>30 kg/cm2</v>
          </cell>
          <cell r="F341" t="str">
            <v>Rmt</v>
          </cell>
          <cell r="G341">
            <v>2250</v>
          </cell>
          <cell r="H341">
            <v>3837</v>
          </cell>
        </row>
        <row r="342">
          <cell r="B342" t="str">
            <v>BWSC35030 kg/cm2</v>
          </cell>
          <cell r="C342" t="str">
            <v>BWSC</v>
          </cell>
          <cell r="D342">
            <v>350</v>
          </cell>
          <cell r="E342" t="str">
            <v>30 kg/cm2</v>
          </cell>
          <cell r="F342" t="str">
            <v>Rmt</v>
          </cell>
          <cell r="G342">
            <v>2754</v>
          </cell>
          <cell r="H342">
            <v>4697</v>
          </cell>
        </row>
        <row r="343">
          <cell r="B343" t="str">
            <v>BWSC40030 kg/cm2</v>
          </cell>
          <cell r="C343" t="str">
            <v>BWSC</v>
          </cell>
          <cell r="D343">
            <v>400</v>
          </cell>
          <cell r="E343" t="str">
            <v>30 kg/cm2</v>
          </cell>
          <cell r="F343" t="str">
            <v>Rmt</v>
          </cell>
          <cell r="G343">
            <v>3547</v>
          </cell>
          <cell r="H343">
            <v>6049</v>
          </cell>
        </row>
        <row r="344">
          <cell r="B344" t="str">
            <v>BWSC45030 kg/cm2</v>
          </cell>
          <cell r="C344" t="str">
            <v>BWSC</v>
          </cell>
          <cell r="D344">
            <v>450</v>
          </cell>
          <cell r="E344" t="str">
            <v>30 kg/cm2</v>
          </cell>
          <cell r="F344" t="str">
            <v>Rmt</v>
          </cell>
          <cell r="G344">
            <v>3954</v>
          </cell>
          <cell r="H344">
            <v>6744</v>
          </cell>
        </row>
        <row r="345">
          <cell r="B345" t="str">
            <v>BWSC50030 kg/cm2</v>
          </cell>
          <cell r="C345" t="str">
            <v>BWSC</v>
          </cell>
          <cell r="D345">
            <v>500</v>
          </cell>
          <cell r="E345" t="str">
            <v>30 kg/cm2</v>
          </cell>
          <cell r="F345" t="str">
            <v>Rmt</v>
          </cell>
          <cell r="G345">
            <v>4662</v>
          </cell>
          <cell r="H345">
            <v>7951</v>
          </cell>
        </row>
        <row r="346">
          <cell r="B346" t="str">
            <v>BWSC60030 kg/cm2</v>
          </cell>
          <cell r="C346" t="str">
            <v>BWSC</v>
          </cell>
          <cell r="D346">
            <v>600</v>
          </cell>
          <cell r="E346" t="str">
            <v>30 kg/cm2</v>
          </cell>
          <cell r="F346" t="str">
            <v>Rmt</v>
          </cell>
          <cell r="G346">
            <v>6184</v>
          </cell>
          <cell r="H346">
            <v>10547</v>
          </cell>
        </row>
        <row r="347">
          <cell r="B347" t="str">
            <v>BWSC70030 kg/cm2</v>
          </cell>
          <cell r="C347" t="str">
            <v>BWSC</v>
          </cell>
          <cell r="D347">
            <v>700</v>
          </cell>
          <cell r="E347" t="str">
            <v>30 kg/cm2</v>
          </cell>
          <cell r="F347" t="str">
            <v>Rmt</v>
          </cell>
          <cell r="G347">
            <v>7810</v>
          </cell>
          <cell r="H347">
            <v>13986</v>
          </cell>
        </row>
        <row r="348">
          <cell r="B348" t="str">
            <v>BWSC80030 kg/cm2</v>
          </cell>
          <cell r="C348" t="str">
            <v>BWSC</v>
          </cell>
          <cell r="D348">
            <v>800</v>
          </cell>
          <cell r="E348" t="str">
            <v>30 kg/cm2</v>
          </cell>
          <cell r="F348" t="str">
            <v>Rmt</v>
          </cell>
          <cell r="G348">
            <v>9850</v>
          </cell>
          <cell r="H348">
            <v>17639</v>
          </cell>
        </row>
        <row r="349">
          <cell r="B349" t="str">
            <v>BWSC90030 kg/cm2</v>
          </cell>
          <cell r="C349" t="str">
            <v>BWSC</v>
          </cell>
          <cell r="D349">
            <v>900</v>
          </cell>
          <cell r="E349" t="str">
            <v>30 kg/cm2</v>
          </cell>
          <cell r="F349" t="str">
            <v>Rmt</v>
          </cell>
          <cell r="G349">
            <v>12005</v>
          </cell>
          <cell r="H349">
            <v>21498</v>
          </cell>
        </row>
        <row r="350">
          <cell r="B350" t="str">
            <v>BWSC100030 kg/cm2</v>
          </cell>
          <cell r="C350" t="str">
            <v>BWSC</v>
          </cell>
          <cell r="D350">
            <v>1000</v>
          </cell>
          <cell r="E350" t="str">
            <v>30 kg/cm2</v>
          </cell>
          <cell r="F350" t="str">
            <v>Rmt</v>
          </cell>
          <cell r="G350">
            <v>14797</v>
          </cell>
          <cell r="H350">
            <v>26498</v>
          </cell>
        </row>
        <row r="351">
          <cell r="B351" t="str">
            <v>BWSC110030 kg/cm2</v>
          </cell>
          <cell r="C351" t="str">
            <v>BWSC</v>
          </cell>
          <cell r="D351">
            <v>1100</v>
          </cell>
          <cell r="E351" t="str">
            <v>30 kg/cm2</v>
          </cell>
          <cell r="F351" t="str">
            <v>Rmt</v>
          </cell>
          <cell r="G351">
            <v>19840</v>
          </cell>
          <cell r="H351">
            <v>35529</v>
          </cell>
        </row>
        <row r="352">
          <cell r="B352" t="str">
            <v>BWSC120030 kg/cm2</v>
          </cell>
          <cell r="C352" t="str">
            <v>BWSC</v>
          </cell>
          <cell r="D352">
            <v>1200</v>
          </cell>
          <cell r="E352" t="str">
            <v>30 kg/cm2</v>
          </cell>
          <cell r="F352" t="str">
            <v>Rmt</v>
          </cell>
          <cell r="G352">
            <v>23750</v>
          </cell>
          <cell r="H352">
            <v>42531</v>
          </cell>
        </row>
        <row r="353">
          <cell r="B353" t="str">
            <v>AC80CL-10</v>
          </cell>
          <cell r="C353" t="str">
            <v>AC</v>
          </cell>
          <cell r="D353">
            <v>80</v>
          </cell>
          <cell r="E353" t="str">
            <v>CL-10</v>
          </cell>
          <cell r="F353" t="str">
            <v>Rmt</v>
          </cell>
          <cell r="G353">
            <v>101.31</v>
          </cell>
          <cell r="H353">
            <v>123</v>
          </cell>
        </row>
        <row r="354">
          <cell r="B354" t="str">
            <v>AC100CL-10</v>
          </cell>
          <cell r="C354" t="str">
            <v>AC</v>
          </cell>
          <cell r="D354">
            <v>100</v>
          </cell>
          <cell r="E354" t="str">
            <v>CL-10</v>
          </cell>
          <cell r="F354" t="str">
            <v>Rmt</v>
          </cell>
          <cell r="G354">
            <v>127.63</v>
          </cell>
          <cell r="H354">
            <v>161</v>
          </cell>
        </row>
        <row r="355">
          <cell r="B355" t="str">
            <v>AC125CL-10</v>
          </cell>
          <cell r="C355" t="str">
            <v>AC</v>
          </cell>
          <cell r="D355">
            <v>125</v>
          </cell>
          <cell r="E355" t="str">
            <v>CL-10</v>
          </cell>
          <cell r="F355" t="str">
            <v>Rmt</v>
          </cell>
          <cell r="G355">
            <v>160.35</v>
          </cell>
          <cell r="H355">
            <v>211</v>
          </cell>
        </row>
        <row r="356">
          <cell r="B356" t="str">
            <v>AC150CL-10</v>
          </cell>
          <cell r="C356" t="str">
            <v>AC</v>
          </cell>
          <cell r="D356">
            <v>150</v>
          </cell>
          <cell r="E356" t="str">
            <v>CL-10</v>
          </cell>
          <cell r="F356" t="str">
            <v>Rmt</v>
          </cell>
          <cell r="G356">
            <v>198.81</v>
          </cell>
          <cell r="H356">
            <v>299</v>
          </cell>
        </row>
        <row r="357">
          <cell r="B357" t="str">
            <v>AC200CL-10</v>
          </cell>
          <cell r="C357" t="str">
            <v>AC</v>
          </cell>
          <cell r="D357">
            <v>200</v>
          </cell>
          <cell r="E357" t="str">
            <v>CL-10</v>
          </cell>
          <cell r="F357" t="str">
            <v>Rmt</v>
          </cell>
          <cell r="G357">
            <v>312.54000000000002</v>
          </cell>
          <cell r="H357">
            <v>498</v>
          </cell>
        </row>
        <row r="358">
          <cell r="B358" t="str">
            <v>AC250CL-10</v>
          </cell>
          <cell r="C358" t="str">
            <v>AC</v>
          </cell>
          <cell r="D358">
            <v>250</v>
          </cell>
          <cell r="E358" t="str">
            <v>CL-10</v>
          </cell>
          <cell r="F358" t="str">
            <v>Rmt</v>
          </cell>
          <cell r="G358">
            <v>407.45</v>
          </cell>
          <cell r="H358">
            <v>629</v>
          </cell>
        </row>
        <row r="359">
          <cell r="B359" t="str">
            <v>AC300CL-10</v>
          </cell>
          <cell r="C359" t="str">
            <v>AC</v>
          </cell>
          <cell r="D359">
            <v>300</v>
          </cell>
          <cell r="E359" t="str">
            <v>CL-10</v>
          </cell>
          <cell r="F359" t="str">
            <v>Rmt</v>
          </cell>
          <cell r="G359">
            <v>526.9</v>
          </cell>
          <cell r="H359">
            <v>884</v>
          </cell>
        </row>
        <row r="360">
          <cell r="B360" t="str">
            <v>AC350CL-10</v>
          </cell>
          <cell r="C360" t="str">
            <v>AC</v>
          </cell>
          <cell r="D360">
            <v>350</v>
          </cell>
          <cell r="E360" t="str">
            <v>CL-10</v>
          </cell>
          <cell r="F360" t="str">
            <v>Rmt</v>
          </cell>
          <cell r="G360">
            <v>647.99</v>
          </cell>
          <cell r="H360">
            <v>1079</v>
          </cell>
        </row>
        <row r="361">
          <cell r="B361" t="str">
            <v>AC400CL-10</v>
          </cell>
          <cell r="C361" t="str">
            <v>AC</v>
          </cell>
          <cell r="D361">
            <v>400</v>
          </cell>
          <cell r="E361" t="str">
            <v>CL-10</v>
          </cell>
          <cell r="F361" t="str">
            <v>Rmt</v>
          </cell>
          <cell r="G361">
            <v>803.85</v>
          </cell>
          <cell r="H361">
            <v>1405</v>
          </cell>
        </row>
        <row r="362">
          <cell r="B362" t="str">
            <v>AC450CL-10</v>
          </cell>
          <cell r="C362" t="str">
            <v>AC</v>
          </cell>
          <cell r="D362">
            <v>450</v>
          </cell>
          <cell r="E362" t="str">
            <v>CL-10</v>
          </cell>
          <cell r="F362" t="str">
            <v>Rmt</v>
          </cell>
          <cell r="G362">
            <v>969.11</v>
          </cell>
          <cell r="H362">
            <v>1653</v>
          </cell>
        </row>
        <row r="363">
          <cell r="B363" t="str">
            <v>AC500CL-10</v>
          </cell>
          <cell r="C363" t="str">
            <v>AC</v>
          </cell>
          <cell r="D363">
            <v>500</v>
          </cell>
          <cell r="E363" t="str">
            <v>CL-10</v>
          </cell>
          <cell r="F363" t="str">
            <v>Rmt</v>
          </cell>
          <cell r="G363">
            <v>1197.79</v>
          </cell>
          <cell r="H363">
            <v>2051</v>
          </cell>
        </row>
        <row r="364">
          <cell r="B364" t="str">
            <v>AC600CL-10</v>
          </cell>
          <cell r="C364" t="str">
            <v>AC</v>
          </cell>
          <cell r="D364">
            <v>600</v>
          </cell>
          <cell r="E364" t="str">
            <v>CL-10</v>
          </cell>
          <cell r="F364" t="str">
            <v>Rmt</v>
          </cell>
          <cell r="G364">
            <v>1677.24</v>
          </cell>
          <cell r="H364">
            <v>2912</v>
          </cell>
        </row>
        <row r="365">
          <cell r="B365" t="str">
            <v>AC80CL-15</v>
          </cell>
          <cell r="C365" t="str">
            <v>AC</v>
          </cell>
          <cell r="D365">
            <v>80</v>
          </cell>
          <cell r="E365" t="str">
            <v>CL-15</v>
          </cell>
          <cell r="F365" t="str">
            <v>Rmt</v>
          </cell>
          <cell r="G365">
            <v>101.92</v>
          </cell>
          <cell r="H365">
            <v>123</v>
          </cell>
        </row>
        <row r="366">
          <cell r="B366" t="str">
            <v>AC100CL-15</v>
          </cell>
          <cell r="C366" t="str">
            <v>AC</v>
          </cell>
          <cell r="D366">
            <v>100</v>
          </cell>
          <cell r="E366" t="str">
            <v>CL-15</v>
          </cell>
          <cell r="F366" t="str">
            <v>Rmt</v>
          </cell>
          <cell r="G366">
            <v>133.85</v>
          </cell>
          <cell r="H366">
            <v>161</v>
          </cell>
        </row>
        <row r="367">
          <cell r="B367" t="str">
            <v>AC125CL-15</v>
          </cell>
          <cell r="C367" t="str">
            <v>AC</v>
          </cell>
          <cell r="D367">
            <v>125</v>
          </cell>
          <cell r="E367" t="str">
            <v>CL-15</v>
          </cell>
          <cell r="F367" t="str">
            <v>Rmt</v>
          </cell>
          <cell r="G367">
            <v>175.49</v>
          </cell>
          <cell r="H367">
            <v>211</v>
          </cell>
        </row>
        <row r="368">
          <cell r="B368" t="str">
            <v>AC150CL-15</v>
          </cell>
          <cell r="C368" t="str">
            <v>AC</v>
          </cell>
          <cell r="D368">
            <v>150</v>
          </cell>
          <cell r="E368" t="str">
            <v>CL-15</v>
          </cell>
          <cell r="F368" t="str">
            <v>Rmt</v>
          </cell>
          <cell r="G368">
            <v>248.39</v>
          </cell>
          <cell r="H368">
            <v>299</v>
          </cell>
        </row>
        <row r="369">
          <cell r="B369" t="str">
            <v>AC200CL-15</v>
          </cell>
          <cell r="C369" t="str">
            <v>AC</v>
          </cell>
          <cell r="D369">
            <v>200</v>
          </cell>
          <cell r="E369" t="str">
            <v>CL-15</v>
          </cell>
          <cell r="F369" t="str">
            <v>Rmt</v>
          </cell>
          <cell r="G369">
            <v>413.99</v>
          </cell>
          <cell r="H369">
            <v>498</v>
          </cell>
        </row>
        <row r="370">
          <cell r="B370" t="str">
            <v>AC250CL-15</v>
          </cell>
          <cell r="C370" t="str">
            <v>AC</v>
          </cell>
          <cell r="D370">
            <v>250</v>
          </cell>
          <cell r="E370" t="str">
            <v>CL-15</v>
          </cell>
          <cell r="F370" t="str">
            <v>Rmt</v>
          </cell>
          <cell r="G370">
            <v>523.62</v>
          </cell>
          <cell r="H370">
            <v>629</v>
          </cell>
        </row>
        <row r="371">
          <cell r="B371" t="str">
            <v>AC300CL-15</v>
          </cell>
          <cell r="C371" t="str">
            <v>AC</v>
          </cell>
          <cell r="D371">
            <v>300</v>
          </cell>
          <cell r="E371" t="str">
            <v>CL-15</v>
          </cell>
          <cell r="F371" t="str">
            <v>Rmt</v>
          </cell>
          <cell r="G371">
            <v>735.12</v>
          </cell>
          <cell r="H371">
            <v>884</v>
          </cell>
        </row>
        <row r="372">
          <cell r="B372" t="str">
            <v>AC350CL-15</v>
          </cell>
          <cell r="C372" t="str">
            <v>AC</v>
          </cell>
          <cell r="D372">
            <v>350</v>
          </cell>
          <cell r="E372" t="str">
            <v>CL-15</v>
          </cell>
          <cell r="F372" t="str">
            <v>Rmt</v>
          </cell>
          <cell r="G372">
            <v>897.93</v>
          </cell>
          <cell r="H372">
            <v>1079</v>
          </cell>
        </row>
        <row r="373">
          <cell r="B373" t="str">
            <v>AC400CL-15</v>
          </cell>
          <cell r="C373" t="str">
            <v>AC</v>
          </cell>
          <cell r="D373">
            <v>400</v>
          </cell>
          <cell r="E373" t="str">
            <v>CL-15</v>
          </cell>
          <cell r="F373" t="str">
            <v>Rmt</v>
          </cell>
          <cell r="G373">
            <v>1168.75</v>
          </cell>
          <cell r="H373">
            <v>1405</v>
          </cell>
        </row>
        <row r="374">
          <cell r="B374" t="str">
            <v>AC450CL-15</v>
          </cell>
          <cell r="C374" t="str">
            <v>AC</v>
          </cell>
          <cell r="D374">
            <v>450</v>
          </cell>
          <cell r="E374" t="str">
            <v>CL-15</v>
          </cell>
          <cell r="F374" t="str">
            <v>Rmt</v>
          </cell>
          <cell r="G374">
            <v>1374.93</v>
          </cell>
          <cell r="H374">
            <v>1653</v>
          </cell>
        </row>
        <row r="375">
          <cell r="B375" t="str">
            <v>AC500CL-15</v>
          </cell>
          <cell r="C375" t="str">
            <v>AC</v>
          </cell>
          <cell r="D375">
            <v>500</v>
          </cell>
          <cell r="E375" t="str">
            <v>CL-15</v>
          </cell>
          <cell r="F375" t="str">
            <v>Rmt</v>
          </cell>
          <cell r="G375">
            <v>1705.88</v>
          </cell>
          <cell r="H375">
            <v>2051</v>
          </cell>
        </row>
        <row r="376">
          <cell r="B376" t="str">
            <v>AC600CL-15</v>
          </cell>
          <cell r="C376" t="str">
            <v>AC</v>
          </cell>
          <cell r="D376">
            <v>600</v>
          </cell>
          <cell r="E376" t="str">
            <v>CL-15</v>
          </cell>
          <cell r="F376" t="str">
            <v>Rmt</v>
          </cell>
          <cell r="G376">
            <v>2422.1999999999998</v>
          </cell>
          <cell r="H376">
            <v>2912</v>
          </cell>
        </row>
        <row r="377">
          <cell r="B377" t="str">
            <v>AC80CL-20</v>
          </cell>
          <cell r="C377" t="str">
            <v>AC</v>
          </cell>
          <cell r="D377">
            <v>80</v>
          </cell>
          <cell r="E377" t="str">
            <v>CL-20</v>
          </cell>
          <cell r="F377" t="str">
            <v>Rmt</v>
          </cell>
          <cell r="G377">
            <v>110.25</v>
          </cell>
          <cell r="H377">
            <v>133</v>
          </cell>
        </row>
        <row r="378">
          <cell r="B378" t="str">
            <v>AC100CL-20</v>
          </cell>
          <cell r="C378" t="str">
            <v>AC</v>
          </cell>
          <cell r="D378">
            <v>100</v>
          </cell>
          <cell r="E378" t="str">
            <v>CL-20</v>
          </cell>
          <cell r="F378" t="str">
            <v>Rmt</v>
          </cell>
          <cell r="G378">
            <v>169.36</v>
          </cell>
          <cell r="H378">
            <v>204</v>
          </cell>
        </row>
        <row r="379">
          <cell r="B379" t="str">
            <v>AC125CL-20</v>
          </cell>
          <cell r="C379" t="str">
            <v>AC</v>
          </cell>
          <cell r="D379">
            <v>125</v>
          </cell>
          <cell r="E379" t="str">
            <v>CL-20</v>
          </cell>
          <cell r="F379" t="str">
            <v>Rmt</v>
          </cell>
          <cell r="G379">
            <v>218.44</v>
          </cell>
          <cell r="H379">
            <v>263</v>
          </cell>
        </row>
        <row r="380">
          <cell r="B380" t="str">
            <v>AC150CL-20</v>
          </cell>
          <cell r="C380" t="str">
            <v>AC</v>
          </cell>
          <cell r="D380">
            <v>150</v>
          </cell>
          <cell r="E380" t="str">
            <v>CL-20</v>
          </cell>
          <cell r="F380" t="str">
            <v>Rmt</v>
          </cell>
          <cell r="G380">
            <v>309.27</v>
          </cell>
          <cell r="H380">
            <v>372</v>
          </cell>
        </row>
        <row r="381">
          <cell r="B381" t="str">
            <v>AC200CL-20</v>
          </cell>
          <cell r="C381" t="str">
            <v>AC</v>
          </cell>
          <cell r="D381">
            <v>200</v>
          </cell>
          <cell r="E381" t="str">
            <v>CL-20</v>
          </cell>
          <cell r="F381" t="str">
            <v>Rmt</v>
          </cell>
          <cell r="G381">
            <v>525.26</v>
          </cell>
          <cell r="H381">
            <v>631</v>
          </cell>
        </row>
        <row r="382">
          <cell r="B382" t="str">
            <v>AC250CL-20</v>
          </cell>
          <cell r="C382" t="str">
            <v>AC</v>
          </cell>
          <cell r="D382">
            <v>250</v>
          </cell>
          <cell r="E382" t="str">
            <v>CL-20</v>
          </cell>
          <cell r="F382" t="str">
            <v>Rmt</v>
          </cell>
          <cell r="G382">
            <v>673.76</v>
          </cell>
          <cell r="H382">
            <v>810</v>
          </cell>
        </row>
        <row r="383">
          <cell r="B383" t="str">
            <v>AC300CL-20</v>
          </cell>
          <cell r="C383" t="str">
            <v>AC</v>
          </cell>
          <cell r="D383">
            <v>300</v>
          </cell>
          <cell r="E383" t="str">
            <v>CL-20</v>
          </cell>
          <cell r="F383" t="str">
            <v>Rmt</v>
          </cell>
          <cell r="G383">
            <v>950.71</v>
          </cell>
          <cell r="H383">
            <v>1143</v>
          </cell>
        </row>
        <row r="384">
          <cell r="B384" t="str">
            <v>AC350CL-20</v>
          </cell>
          <cell r="C384" t="str">
            <v>AC</v>
          </cell>
          <cell r="D384">
            <v>350</v>
          </cell>
          <cell r="E384" t="str">
            <v>CL-20</v>
          </cell>
          <cell r="F384" t="str">
            <v>Rmt</v>
          </cell>
          <cell r="G384">
            <v>1166.3</v>
          </cell>
          <cell r="H384">
            <v>1402</v>
          </cell>
        </row>
        <row r="385">
          <cell r="B385" t="str">
            <v>AC400CL-20</v>
          </cell>
          <cell r="C385" t="str">
            <v>AC</v>
          </cell>
          <cell r="D385">
            <v>400</v>
          </cell>
          <cell r="E385" t="str">
            <v>CL-20</v>
          </cell>
          <cell r="F385" t="str">
            <v>Rmt</v>
          </cell>
          <cell r="G385">
            <v>1522.61</v>
          </cell>
          <cell r="H385">
            <v>1830</v>
          </cell>
        </row>
        <row r="386">
          <cell r="B386" t="str">
            <v>AC450CL-20</v>
          </cell>
          <cell r="C386" t="str">
            <v>AC</v>
          </cell>
          <cell r="D386">
            <v>450</v>
          </cell>
          <cell r="E386" t="str">
            <v>CL-20</v>
          </cell>
          <cell r="F386" t="str">
            <v>Rmt</v>
          </cell>
          <cell r="G386">
            <v>1820.83</v>
          </cell>
          <cell r="H386">
            <v>2189</v>
          </cell>
        </row>
        <row r="387">
          <cell r="B387" t="str">
            <v>AC500CL-20</v>
          </cell>
          <cell r="C387" t="str">
            <v>AC</v>
          </cell>
          <cell r="D387">
            <v>500</v>
          </cell>
          <cell r="E387" t="str">
            <v>CL-20</v>
          </cell>
          <cell r="F387" t="str">
            <v>Rmt</v>
          </cell>
          <cell r="G387">
            <v>2230.7399999999998</v>
          </cell>
          <cell r="H387">
            <v>2682</v>
          </cell>
        </row>
        <row r="388">
          <cell r="B388" t="str">
            <v>AC600CL-20</v>
          </cell>
          <cell r="C388" t="str">
            <v>AC</v>
          </cell>
          <cell r="D388">
            <v>600</v>
          </cell>
          <cell r="E388" t="str">
            <v>CL-20</v>
          </cell>
          <cell r="F388" t="str">
            <v>Rmt</v>
          </cell>
          <cell r="G388">
            <v>3156.91</v>
          </cell>
          <cell r="H388">
            <v>3795</v>
          </cell>
        </row>
        <row r="389">
          <cell r="B389" t="str">
            <v>AC80CL-25</v>
          </cell>
          <cell r="C389" t="str">
            <v>AC</v>
          </cell>
          <cell r="D389">
            <v>80</v>
          </cell>
          <cell r="E389" t="str">
            <v>CL-25</v>
          </cell>
          <cell r="F389" t="str">
            <v>Rmt</v>
          </cell>
          <cell r="G389">
            <v>138.33000000000001</v>
          </cell>
          <cell r="H389">
            <v>166</v>
          </cell>
        </row>
        <row r="390">
          <cell r="B390" t="str">
            <v>AC100CL-25</v>
          </cell>
          <cell r="C390" t="str">
            <v>AC</v>
          </cell>
          <cell r="D390">
            <v>100</v>
          </cell>
          <cell r="E390" t="str">
            <v>CL-25</v>
          </cell>
          <cell r="F390" t="str">
            <v>Rmt</v>
          </cell>
          <cell r="G390">
            <v>209.86</v>
          </cell>
          <cell r="H390">
            <v>252</v>
          </cell>
        </row>
        <row r="391">
          <cell r="B391" t="str">
            <v>AC125CL-25</v>
          </cell>
          <cell r="C391" t="str">
            <v>AC</v>
          </cell>
          <cell r="D391">
            <v>125</v>
          </cell>
          <cell r="E391" t="str">
            <v>CL-25</v>
          </cell>
          <cell r="F391" t="str">
            <v>Rmt</v>
          </cell>
          <cell r="G391">
            <v>275.31</v>
          </cell>
          <cell r="H391">
            <v>331</v>
          </cell>
        </row>
        <row r="392">
          <cell r="B392" t="str">
            <v>AC150CL-25</v>
          </cell>
          <cell r="C392" t="str">
            <v>AC</v>
          </cell>
          <cell r="D392">
            <v>150</v>
          </cell>
          <cell r="E392" t="str">
            <v>CL-25</v>
          </cell>
          <cell r="F392" t="str">
            <v>Rmt</v>
          </cell>
          <cell r="G392">
            <v>386.99</v>
          </cell>
          <cell r="H392">
            <v>465</v>
          </cell>
        </row>
        <row r="393">
          <cell r="B393" t="str">
            <v>AC200CL-25</v>
          </cell>
          <cell r="C393" t="str">
            <v>AC</v>
          </cell>
          <cell r="D393">
            <v>200</v>
          </cell>
          <cell r="E393" t="str">
            <v>CL-25</v>
          </cell>
          <cell r="F393" t="str">
            <v>Rmt</v>
          </cell>
          <cell r="G393">
            <v>666.8</v>
          </cell>
          <cell r="H393">
            <v>802</v>
          </cell>
        </row>
        <row r="394">
          <cell r="B394" t="str">
            <v>AC250CL-25</v>
          </cell>
          <cell r="C394" t="str">
            <v>AC</v>
          </cell>
          <cell r="D394">
            <v>250</v>
          </cell>
          <cell r="E394" t="str">
            <v>CL-25</v>
          </cell>
          <cell r="F394" t="str">
            <v>Rmt</v>
          </cell>
          <cell r="G394">
            <v>845.16</v>
          </cell>
          <cell r="H394">
            <v>1016</v>
          </cell>
        </row>
        <row r="395">
          <cell r="B395" t="str">
            <v>AC300CL-25</v>
          </cell>
          <cell r="C395" t="str">
            <v>AC</v>
          </cell>
          <cell r="D395">
            <v>300</v>
          </cell>
          <cell r="E395" t="str">
            <v>CL-25</v>
          </cell>
          <cell r="F395" t="str">
            <v>Rmt</v>
          </cell>
          <cell r="G395">
            <v>1211.7</v>
          </cell>
          <cell r="H395">
            <v>1457</v>
          </cell>
        </row>
        <row r="396">
          <cell r="B396" t="str">
            <v>AC350CL-25</v>
          </cell>
          <cell r="C396" t="str">
            <v>AC</v>
          </cell>
          <cell r="D396">
            <v>350</v>
          </cell>
          <cell r="E396" t="str">
            <v>CL-25</v>
          </cell>
          <cell r="F396" t="str">
            <v>Rmt</v>
          </cell>
          <cell r="G396">
            <v>1465.34</v>
          </cell>
          <cell r="H396">
            <v>1761</v>
          </cell>
        </row>
        <row r="397">
          <cell r="B397" t="str">
            <v>AC400CL-25</v>
          </cell>
          <cell r="C397" t="str">
            <v>AC</v>
          </cell>
          <cell r="D397">
            <v>400</v>
          </cell>
          <cell r="E397" t="str">
            <v>CL-25</v>
          </cell>
          <cell r="F397" t="str">
            <v>Rmt</v>
          </cell>
          <cell r="G397">
            <v>1888.33</v>
          </cell>
          <cell r="H397">
            <v>2270</v>
          </cell>
        </row>
        <row r="398">
          <cell r="B398" t="str">
            <v>AC450CL-25</v>
          </cell>
          <cell r="C398" t="str">
            <v>AC</v>
          </cell>
          <cell r="D398">
            <v>450</v>
          </cell>
          <cell r="E398" t="str">
            <v>CL-25</v>
          </cell>
          <cell r="F398" t="str">
            <v>Rmt</v>
          </cell>
          <cell r="G398">
            <v>2281.88</v>
          </cell>
          <cell r="H398">
            <v>2743</v>
          </cell>
        </row>
        <row r="399">
          <cell r="B399" t="str">
            <v>AC500CL-25</v>
          </cell>
          <cell r="C399" t="str">
            <v>AC</v>
          </cell>
          <cell r="D399">
            <v>500</v>
          </cell>
          <cell r="E399" t="str">
            <v>CL-25</v>
          </cell>
          <cell r="F399" t="str">
            <v>Rmt</v>
          </cell>
          <cell r="G399">
            <v>2802.64</v>
          </cell>
          <cell r="H399">
            <v>3369</v>
          </cell>
        </row>
        <row r="400">
          <cell r="B400" t="str">
            <v>AC600CL-25</v>
          </cell>
          <cell r="C400" t="str">
            <v>AC</v>
          </cell>
          <cell r="D400">
            <v>600</v>
          </cell>
          <cell r="E400" t="str">
            <v>CL-25</v>
          </cell>
          <cell r="F400" t="str">
            <v>Rmt</v>
          </cell>
          <cell r="G400">
            <v>4023.76</v>
          </cell>
          <cell r="H400">
            <v>4837</v>
          </cell>
        </row>
        <row r="401">
          <cell r="B401" t="str">
            <v>cement</v>
          </cell>
          <cell r="C401">
            <v>0</v>
          </cell>
          <cell r="D401" t="str">
            <v>cement</v>
          </cell>
          <cell r="E401">
            <v>0</v>
          </cell>
          <cell r="F401" t="str">
            <v>MT</v>
          </cell>
          <cell r="G401">
            <v>4140</v>
          </cell>
          <cell r="H401">
            <v>4400</v>
          </cell>
        </row>
        <row r="402">
          <cell r="B402" t="str">
            <v>Sluice valve50PN-1</v>
          </cell>
          <cell r="C402" t="str">
            <v>Sluice valve</v>
          </cell>
          <cell r="D402">
            <v>50</v>
          </cell>
          <cell r="E402" t="str">
            <v>PN-1</v>
          </cell>
          <cell r="F402" t="str">
            <v>each</v>
          </cell>
          <cell r="G402">
            <v>2800</v>
          </cell>
          <cell r="H402">
            <v>3640</v>
          </cell>
        </row>
        <row r="403">
          <cell r="B403" t="str">
            <v>Sluice valve65PN-1</v>
          </cell>
          <cell r="C403" t="str">
            <v>Sluice valve</v>
          </cell>
          <cell r="D403">
            <v>65</v>
          </cell>
          <cell r="E403" t="str">
            <v>PN-1</v>
          </cell>
          <cell r="F403" t="str">
            <v>each</v>
          </cell>
          <cell r="G403">
            <v>3094</v>
          </cell>
          <cell r="H403">
            <v>4022</v>
          </cell>
        </row>
        <row r="404">
          <cell r="B404" t="str">
            <v>Sluice valve80PN-1</v>
          </cell>
          <cell r="C404" t="str">
            <v>Sluice valve</v>
          </cell>
          <cell r="D404">
            <v>80</v>
          </cell>
          <cell r="E404" t="str">
            <v>PN-1</v>
          </cell>
          <cell r="F404" t="str">
            <v>each</v>
          </cell>
          <cell r="G404">
            <v>3273</v>
          </cell>
          <cell r="H404">
            <v>4255</v>
          </cell>
        </row>
        <row r="405">
          <cell r="B405" t="str">
            <v>Sluice valve100PN-1</v>
          </cell>
          <cell r="C405" t="str">
            <v>Sluice valve</v>
          </cell>
          <cell r="D405">
            <v>100</v>
          </cell>
          <cell r="E405" t="str">
            <v>PN-1</v>
          </cell>
          <cell r="F405" t="str">
            <v>each</v>
          </cell>
          <cell r="G405">
            <v>4364</v>
          </cell>
          <cell r="H405">
            <v>5673</v>
          </cell>
        </row>
        <row r="406">
          <cell r="B406" t="str">
            <v>Sluice valve125PN-1</v>
          </cell>
          <cell r="C406" t="str">
            <v>Sluice valve</v>
          </cell>
          <cell r="D406">
            <v>125</v>
          </cell>
          <cell r="E406" t="str">
            <v>PN-1</v>
          </cell>
          <cell r="F406" t="str">
            <v>each</v>
          </cell>
          <cell r="G406">
            <v>5454</v>
          </cell>
          <cell r="H406">
            <v>7090</v>
          </cell>
        </row>
        <row r="407">
          <cell r="B407" t="str">
            <v>Sluice valve150PN-1</v>
          </cell>
          <cell r="C407" t="str">
            <v>Sluice valve</v>
          </cell>
          <cell r="D407">
            <v>150</v>
          </cell>
          <cell r="E407" t="str">
            <v>PN-1</v>
          </cell>
          <cell r="F407" t="str">
            <v>each</v>
          </cell>
          <cell r="G407">
            <v>6545</v>
          </cell>
          <cell r="H407">
            <v>8509</v>
          </cell>
        </row>
        <row r="408">
          <cell r="B408" t="str">
            <v>Sluice valve200PN-1</v>
          </cell>
          <cell r="C408" t="str">
            <v>Sluice valve</v>
          </cell>
          <cell r="D408">
            <v>200</v>
          </cell>
          <cell r="E408" t="str">
            <v>PN-1</v>
          </cell>
          <cell r="F408" t="str">
            <v>each</v>
          </cell>
          <cell r="G408">
            <v>11472</v>
          </cell>
          <cell r="H408">
            <v>14914</v>
          </cell>
        </row>
        <row r="409">
          <cell r="B409" t="str">
            <v>Sluice valve250PN-1</v>
          </cell>
          <cell r="C409" t="str">
            <v>Sluice valve</v>
          </cell>
          <cell r="D409">
            <v>250</v>
          </cell>
          <cell r="E409" t="str">
            <v>PN-1</v>
          </cell>
          <cell r="F409" t="str">
            <v>each</v>
          </cell>
          <cell r="G409">
            <v>16226</v>
          </cell>
          <cell r="H409">
            <v>21094</v>
          </cell>
        </row>
        <row r="410">
          <cell r="B410" t="str">
            <v>Sluice valve300PN-1</v>
          </cell>
          <cell r="C410" t="str">
            <v>Sluice valve</v>
          </cell>
          <cell r="D410">
            <v>300</v>
          </cell>
          <cell r="E410" t="str">
            <v>PN-1</v>
          </cell>
          <cell r="F410" t="str">
            <v>each</v>
          </cell>
          <cell r="G410">
            <v>22274</v>
          </cell>
          <cell r="H410">
            <v>28956</v>
          </cell>
        </row>
        <row r="411">
          <cell r="B411" t="str">
            <v>Sluice valve50PN-1.6</v>
          </cell>
          <cell r="C411" t="str">
            <v>Sluice valve</v>
          </cell>
          <cell r="D411">
            <v>50</v>
          </cell>
          <cell r="E411" t="str">
            <v>PN-1.6</v>
          </cell>
          <cell r="F411" t="str">
            <v>each</v>
          </cell>
          <cell r="G411">
            <v>3360</v>
          </cell>
          <cell r="H411">
            <v>4368</v>
          </cell>
        </row>
        <row r="412">
          <cell r="B412" t="str">
            <v>Sluice valve65PN-1.6</v>
          </cell>
          <cell r="C412" t="str">
            <v>Sluice valve</v>
          </cell>
          <cell r="D412">
            <v>65</v>
          </cell>
          <cell r="E412" t="str">
            <v>PN-1.6</v>
          </cell>
          <cell r="F412" t="str">
            <v>each</v>
          </cell>
          <cell r="G412">
            <v>3713</v>
          </cell>
          <cell r="H412">
            <v>4827</v>
          </cell>
        </row>
        <row r="413">
          <cell r="B413" t="str">
            <v>Sluice valve80PN-1.6</v>
          </cell>
          <cell r="C413" t="str">
            <v>Sluice valve</v>
          </cell>
          <cell r="D413">
            <v>80</v>
          </cell>
          <cell r="E413" t="str">
            <v>PN-1.6</v>
          </cell>
          <cell r="F413" t="str">
            <v>each</v>
          </cell>
          <cell r="G413">
            <v>3927</v>
          </cell>
          <cell r="H413">
            <v>5105</v>
          </cell>
        </row>
        <row r="414">
          <cell r="B414" t="str">
            <v>Sluice valve100PN-1.6</v>
          </cell>
          <cell r="C414" t="str">
            <v>Sluice valve</v>
          </cell>
          <cell r="D414">
            <v>100</v>
          </cell>
          <cell r="E414" t="str">
            <v>PN-1.6</v>
          </cell>
          <cell r="F414" t="str">
            <v>each</v>
          </cell>
          <cell r="G414">
            <v>5236</v>
          </cell>
          <cell r="H414">
            <v>6807</v>
          </cell>
        </row>
        <row r="415">
          <cell r="B415" t="str">
            <v>Sluice valve125PN-1.6</v>
          </cell>
          <cell r="C415" t="str">
            <v>Sluice valve</v>
          </cell>
          <cell r="D415">
            <v>125</v>
          </cell>
          <cell r="E415" t="str">
            <v>PN-1.6</v>
          </cell>
          <cell r="F415" t="str">
            <v>each</v>
          </cell>
          <cell r="G415">
            <v>6545</v>
          </cell>
          <cell r="H415">
            <v>8509</v>
          </cell>
        </row>
        <row r="416">
          <cell r="B416" t="str">
            <v>Sluice valve150PN-1.6</v>
          </cell>
          <cell r="C416" t="str">
            <v>Sluice valve</v>
          </cell>
          <cell r="D416">
            <v>150</v>
          </cell>
          <cell r="E416" t="str">
            <v>PN-1.6</v>
          </cell>
          <cell r="F416" t="str">
            <v>each</v>
          </cell>
          <cell r="G416">
            <v>7854</v>
          </cell>
          <cell r="H416">
            <v>10210</v>
          </cell>
        </row>
        <row r="417">
          <cell r="B417" t="str">
            <v>Sluice valve200PN-1.6</v>
          </cell>
          <cell r="C417" t="str">
            <v>Sluice valve</v>
          </cell>
          <cell r="D417">
            <v>200</v>
          </cell>
          <cell r="E417" t="str">
            <v>PN-1.6</v>
          </cell>
          <cell r="F417" t="str">
            <v>each</v>
          </cell>
          <cell r="G417">
            <v>13532</v>
          </cell>
          <cell r="H417">
            <v>17592</v>
          </cell>
        </row>
        <row r="418">
          <cell r="B418" t="str">
            <v>Sluice valve250PN-1.6</v>
          </cell>
          <cell r="C418" t="str">
            <v>Sluice valve</v>
          </cell>
          <cell r="D418">
            <v>250</v>
          </cell>
          <cell r="E418" t="str">
            <v>PN-1.6</v>
          </cell>
          <cell r="F418" t="str">
            <v>each</v>
          </cell>
          <cell r="G418">
            <v>19496</v>
          </cell>
          <cell r="H418">
            <v>25345</v>
          </cell>
        </row>
        <row r="419">
          <cell r="B419" t="str">
            <v>Sluice valve300PN-1.6</v>
          </cell>
          <cell r="C419" t="str">
            <v>Sluice valve</v>
          </cell>
          <cell r="D419">
            <v>300</v>
          </cell>
          <cell r="E419" t="str">
            <v>PN-1.6</v>
          </cell>
          <cell r="F419" t="str">
            <v>each</v>
          </cell>
          <cell r="G419">
            <v>25721</v>
          </cell>
          <cell r="H419">
            <v>33437</v>
          </cell>
        </row>
        <row r="420">
          <cell r="B420" t="str">
            <v>Sluice valve NR stem350PN-1</v>
          </cell>
          <cell r="C420" t="str">
            <v>Sluice valve NR stem</v>
          </cell>
          <cell r="D420">
            <v>350</v>
          </cell>
          <cell r="E420" t="str">
            <v>PN-1</v>
          </cell>
          <cell r="F420" t="str">
            <v>each</v>
          </cell>
          <cell r="G420">
            <v>50087</v>
          </cell>
          <cell r="H420">
            <v>65113</v>
          </cell>
        </row>
        <row r="421">
          <cell r="B421" t="str">
            <v>Sluice valve NR stem400PN-1</v>
          </cell>
          <cell r="C421" t="str">
            <v>Sluice valve NR stem</v>
          </cell>
          <cell r="D421">
            <v>400</v>
          </cell>
          <cell r="E421" t="str">
            <v>PN-1</v>
          </cell>
          <cell r="F421" t="str">
            <v>each</v>
          </cell>
          <cell r="G421">
            <v>59372</v>
          </cell>
          <cell r="H421">
            <v>77184</v>
          </cell>
        </row>
        <row r="422">
          <cell r="B422" t="str">
            <v>Sluice valve NR stem450PN-1</v>
          </cell>
          <cell r="C422" t="str">
            <v>Sluice valve NR stem</v>
          </cell>
          <cell r="D422">
            <v>450</v>
          </cell>
          <cell r="E422" t="str">
            <v>PN-1</v>
          </cell>
          <cell r="F422" t="str">
            <v>each</v>
          </cell>
          <cell r="G422">
            <v>74549</v>
          </cell>
          <cell r="H422">
            <v>96914</v>
          </cell>
        </row>
        <row r="423">
          <cell r="B423" t="str">
            <v>Sluice valve NR stem500PN-1</v>
          </cell>
          <cell r="C423" t="str">
            <v>Sluice valve NR stem</v>
          </cell>
          <cell r="D423">
            <v>500</v>
          </cell>
          <cell r="E423" t="str">
            <v>PN-1</v>
          </cell>
          <cell r="F423" t="str">
            <v>each</v>
          </cell>
          <cell r="G423">
            <v>85525</v>
          </cell>
          <cell r="H423">
            <v>111183</v>
          </cell>
        </row>
        <row r="424">
          <cell r="B424" t="str">
            <v>Sluice valve NR stem600PN-1</v>
          </cell>
          <cell r="C424" t="str">
            <v>Sluice valve NR stem</v>
          </cell>
          <cell r="D424">
            <v>600</v>
          </cell>
          <cell r="E424" t="str">
            <v>PN-1</v>
          </cell>
          <cell r="F424" t="str">
            <v>each</v>
          </cell>
          <cell r="G424">
            <v>125270</v>
          </cell>
          <cell r="H424">
            <v>162851</v>
          </cell>
        </row>
        <row r="425">
          <cell r="B425" t="str">
            <v>Sluice valve NR stem700PN-1</v>
          </cell>
          <cell r="C425" t="str">
            <v>Sluice valve NR stem</v>
          </cell>
          <cell r="D425">
            <v>700</v>
          </cell>
          <cell r="E425" t="str">
            <v>PN-1</v>
          </cell>
          <cell r="F425" t="str">
            <v>each</v>
          </cell>
          <cell r="G425">
            <v>207460</v>
          </cell>
          <cell r="H425">
            <v>269698</v>
          </cell>
        </row>
        <row r="426">
          <cell r="B426" t="str">
            <v>Sluice valve NR stem750PN-1</v>
          </cell>
          <cell r="C426" t="str">
            <v>Sluice valve NR stem</v>
          </cell>
          <cell r="D426">
            <v>750</v>
          </cell>
          <cell r="E426" t="str">
            <v>PN-1</v>
          </cell>
          <cell r="F426" t="str">
            <v>each</v>
          </cell>
          <cell r="G426">
            <v>291499</v>
          </cell>
          <cell r="H426">
            <v>378949</v>
          </cell>
        </row>
        <row r="427">
          <cell r="B427" t="str">
            <v>Sluice valve NR stem800PN-1</v>
          </cell>
          <cell r="C427" t="str">
            <v>Sluice valve NR stem</v>
          </cell>
          <cell r="D427">
            <v>800</v>
          </cell>
          <cell r="E427" t="str">
            <v>PN-1</v>
          </cell>
          <cell r="F427" t="str">
            <v>each</v>
          </cell>
          <cell r="G427">
            <v>339900</v>
          </cell>
          <cell r="H427">
            <v>441870</v>
          </cell>
        </row>
        <row r="428">
          <cell r="B428" t="str">
            <v>Sluice valve NR stem900PN-1</v>
          </cell>
          <cell r="C428" t="str">
            <v>Sluice valve NR stem</v>
          </cell>
          <cell r="D428">
            <v>900</v>
          </cell>
          <cell r="E428" t="str">
            <v>PN-1</v>
          </cell>
          <cell r="F428" t="str">
            <v>each</v>
          </cell>
          <cell r="G428">
            <v>403852</v>
          </cell>
          <cell r="H428">
            <v>525008</v>
          </cell>
        </row>
        <row r="429">
          <cell r="B429" t="str">
            <v>Sluice valve NR stem1000PN-1</v>
          </cell>
          <cell r="C429" t="str">
            <v>Sluice valve NR stem</v>
          </cell>
          <cell r="D429">
            <v>1000</v>
          </cell>
          <cell r="E429" t="str">
            <v>PN-1</v>
          </cell>
          <cell r="F429" t="str">
            <v>each</v>
          </cell>
          <cell r="G429">
            <v>624000</v>
          </cell>
          <cell r="H429">
            <v>811200</v>
          </cell>
        </row>
        <row r="430">
          <cell r="B430" t="str">
            <v>Sluice valve NR stem1100PN-1</v>
          </cell>
          <cell r="C430" t="str">
            <v>Sluice valve NR stem</v>
          </cell>
          <cell r="D430">
            <v>1100</v>
          </cell>
          <cell r="E430" t="str">
            <v>PN-1</v>
          </cell>
          <cell r="F430" t="str">
            <v>each</v>
          </cell>
          <cell r="G430">
            <v>705000</v>
          </cell>
          <cell r="H430">
            <v>916500</v>
          </cell>
        </row>
        <row r="431">
          <cell r="B431" t="str">
            <v>Sluice valve NR stem1200PN-1</v>
          </cell>
          <cell r="C431" t="str">
            <v>Sluice valve NR stem</v>
          </cell>
          <cell r="D431">
            <v>1200</v>
          </cell>
          <cell r="E431" t="str">
            <v>PN-1</v>
          </cell>
          <cell r="F431" t="str">
            <v>each</v>
          </cell>
          <cell r="G431">
            <v>840000</v>
          </cell>
          <cell r="H431">
            <v>1092000</v>
          </cell>
        </row>
        <row r="432">
          <cell r="B432" t="str">
            <v>Sluice valve NR stem350PN-1.6</v>
          </cell>
          <cell r="C432" t="str">
            <v>Sluice valve NR stem</v>
          </cell>
          <cell r="D432">
            <v>350</v>
          </cell>
          <cell r="E432" t="str">
            <v>PN-1.6</v>
          </cell>
          <cell r="F432" t="str">
            <v>each</v>
          </cell>
          <cell r="G432">
            <v>55099</v>
          </cell>
          <cell r="H432">
            <v>71629</v>
          </cell>
        </row>
        <row r="433">
          <cell r="B433" t="str">
            <v>Sluice valve NR stem400PN-1.6</v>
          </cell>
          <cell r="C433" t="str">
            <v>Sluice valve NR stem</v>
          </cell>
          <cell r="D433">
            <v>400</v>
          </cell>
          <cell r="E433" t="str">
            <v>PN-1.6</v>
          </cell>
          <cell r="F433" t="str">
            <v>each</v>
          </cell>
          <cell r="G433">
            <v>68883</v>
          </cell>
          <cell r="H433">
            <v>89548</v>
          </cell>
        </row>
        <row r="434">
          <cell r="B434" t="str">
            <v>Sluice valve NR stem450PN-1.6</v>
          </cell>
          <cell r="C434" t="str">
            <v>Sluice valve NR stem</v>
          </cell>
          <cell r="D434">
            <v>450</v>
          </cell>
          <cell r="E434" t="str">
            <v>PN-1.6</v>
          </cell>
          <cell r="F434" t="str">
            <v>each</v>
          </cell>
          <cell r="G434">
            <v>86470</v>
          </cell>
          <cell r="H434">
            <v>112411</v>
          </cell>
        </row>
        <row r="435">
          <cell r="B435" t="str">
            <v>Sluice valve NR stem500PN-1.6</v>
          </cell>
          <cell r="C435" t="str">
            <v>Sluice valve NR stem</v>
          </cell>
          <cell r="D435">
            <v>500</v>
          </cell>
          <cell r="E435" t="str">
            <v>PN-1.6</v>
          </cell>
          <cell r="F435" t="str">
            <v>each</v>
          </cell>
          <cell r="G435">
            <v>99360</v>
          </cell>
          <cell r="H435">
            <v>129168</v>
          </cell>
        </row>
        <row r="436">
          <cell r="B436" t="str">
            <v>Sluice valve NR stem600PN-1.6</v>
          </cell>
          <cell r="C436" t="str">
            <v>Sluice valve NR stem</v>
          </cell>
          <cell r="D436">
            <v>600</v>
          </cell>
          <cell r="E436" t="str">
            <v>PN-1.6</v>
          </cell>
          <cell r="F436" t="str">
            <v>each</v>
          </cell>
          <cell r="G436">
            <v>147322</v>
          </cell>
          <cell r="H436">
            <v>191519</v>
          </cell>
        </row>
        <row r="437">
          <cell r="B437" t="str">
            <v>Non return valve50PN-1.6</v>
          </cell>
          <cell r="C437" t="str">
            <v>Non return valve</v>
          </cell>
          <cell r="D437">
            <v>50</v>
          </cell>
          <cell r="E437" t="str">
            <v>PN-1.6</v>
          </cell>
          <cell r="F437" t="str">
            <v>each</v>
          </cell>
          <cell r="G437">
            <v>1720</v>
          </cell>
          <cell r="H437">
            <v>2236</v>
          </cell>
        </row>
        <row r="438">
          <cell r="B438" t="str">
            <v>Non return valve65PN-1.6</v>
          </cell>
          <cell r="C438" t="str">
            <v>Non return valve</v>
          </cell>
          <cell r="D438">
            <v>65</v>
          </cell>
          <cell r="E438" t="str">
            <v>PN-1.6</v>
          </cell>
          <cell r="F438" t="str">
            <v>each</v>
          </cell>
          <cell r="G438">
            <v>2150</v>
          </cell>
          <cell r="H438">
            <v>2795</v>
          </cell>
        </row>
        <row r="439">
          <cell r="B439" t="str">
            <v>Non return valve80PN-1.6</v>
          </cell>
          <cell r="C439" t="str">
            <v>Non return valve</v>
          </cell>
          <cell r="D439">
            <v>80</v>
          </cell>
          <cell r="E439" t="str">
            <v>PN-1.6</v>
          </cell>
          <cell r="F439" t="str">
            <v>each</v>
          </cell>
          <cell r="G439">
            <v>2581</v>
          </cell>
          <cell r="H439">
            <v>3355</v>
          </cell>
        </row>
        <row r="440">
          <cell r="B440" t="str">
            <v>Non return valve100PN-1.6</v>
          </cell>
          <cell r="C440" t="str">
            <v>Non return valve</v>
          </cell>
          <cell r="D440">
            <v>100</v>
          </cell>
          <cell r="E440" t="str">
            <v>PN-1.6</v>
          </cell>
          <cell r="F440" t="str">
            <v>each</v>
          </cell>
          <cell r="G440">
            <v>3440</v>
          </cell>
          <cell r="H440">
            <v>4472</v>
          </cell>
        </row>
        <row r="441">
          <cell r="B441" t="str">
            <v>Non return valve125PN-1.6</v>
          </cell>
          <cell r="C441" t="str">
            <v>Non return valve</v>
          </cell>
          <cell r="D441">
            <v>125</v>
          </cell>
          <cell r="E441" t="str">
            <v>PN-1.6</v>
          </cell>
          <cell r="F441" t="str">
            <v>each</v>
          </cell>
          <cell r="G441">
            <v>4300</v>
          </cell>
          <cell r="H441">
            <v>5590</v>
          </cell>
        </row>
        <row r="442">
          <cell r="B442" t="str">
            <v>Non return valve150PN-1.6</v>
          </cell>
          <cell r="C442" t="str">
            <v>Non return valve</v>
          </cell>
          <cell r="D442">
            <v>150</v>
          </cell>
          <cell r="E442" t="str">
            <v>PN-1.6</v>
          </cell>
          <cell r="F442" t="str">
            <v>each</v>
          </cell>
          <cell r="G442">
            <v>6449</v>
          </cell>
          <cell r="H442">
            <v>8384</v>
          </cell>
        </row>
        <row r="443">
          <cell r="B443" t="str">
            <v>Non return valve200PN-1.6</v>
          </cell>
          <cell r="C443" t="str">
            <v>Non return valve</v>
          </cell>
          <cell r="D443">
            <v>200</v>
          </cell>
          <cell r="E443" t="str">
            <v>PN-1.6</v>
          </cell>
          <cell r="F443" t="str">
            <v>each</v>
          </cell>
          <cell r="G443">
            <v>12865</v>
          </cell>
          <cell r="H443">
            <v>16725</v>
          </cell>
        </row>
        <row r="444">
          <cell r="B444" t="str">
            <v>Non return valve250PN-1.6</v>
          </cell>
          <cell r="C444" t="str">
            <v>Non return valve</v>
          </cell>
          <cell r="D444">
            <v>250</v>
          </cell>
          <cell r="E444" t="str">
            <v>PN-1.6</v>
          </cell>
          <cell r="F444" t="str">
            <v>each</v>
          </cell>
          <cell r="G444">
            <v>18660</v>
          </cell>
          <cell r="H444">
            <v>24258</v>
          </cell>
        </row>
        <row r="445">
          <cell r="B445" t="str">
            <v>Non return valve300PN-1.6</v>
          </cell>
          <cell r="C445" t="str">
            <v>Non return valve</v>
          </cell>
          <cell r="D445">
            <v>300</v>
          </cell>
          <cell r="E445" t="str">
            <v>PN-1.6</v>
          </cell>
          <cell r="F445" t="str">
            <v>each</v>
          </cell>
          <cell r="G445">
            <v>28071</v>
          </cell>
          <cell r="H445">
            <v>36492</v>
          </cell>
        </row>
        <row r="446">
          <cell r="B446" t="str">
            <v>Non return valve350PN-1.6</v>
          </cell>
          <cell r="C446" t="str">
            <v>Non return valve</v>
          </cell>
          <cell r="D446">
            <v>350</v>
          </cell>
          <cell r="E446" t="str">
            <v>PN-1.6</v>
          </cell>
          <cell r="F446" t="str">
            <v>each</v>
          </cell>
          <cell r="G446">
            <v>37928</v>
          </cell>
          <cell r="H446">
            <v>49306</v>
          </cell>
        </row>
        <row r="447">
          <cell r="B447" t="str">
            <v>Non return valve400PN-1.6</v>
          </cell>
          <cell r="C447" t="str">
            <v>Non return valve</v>
          </cell>
          <cell r="D447">
            <v>400</v>
          </cell>
          <cell r="E447" t="str">
            <v>PN-1.6</v>
          </cell>
          <cell r="F447" t="str">
            <v>each</v>
          </cell>
          <cell r="G447">
            <v>49345</v>
          </cell>
          <cell r="H447">
            <v>64149</v>
          </cell>
        </row>
        <row r="448">
          <cell r="B448" t="str">
            <v>Non return valve450PN-1.6</v>
          </cell>
          <cell r="C448" t="str">
            <v>Non return valve</v>
          </cell>
          <cell r="D448">
            <v>450</v>
          </cell>
          <cell r="E448" t="str">
            <v>PN-1.6</v>
          </cell>
          <cell r="F448" t="str">
            <v>each</v>
          </cell>
          <cell r="G448">
            <v>83129</v>
          </cell>
          <cell r="H448">
            <v>108068</v>
          </cell>
        </row>
        <row r="449">
          <cell r="B449" t="str">
            <v>Non return valve500PN-1.6</v>
          </cell>
          <cell r="C449" t="str">
            <v>Non return valve</v>
          </cell>
          <cell r="D449">
            <v>500</v>
          </cell>
          <cell r="E449" t="str">
            <v>PN-1.6</v>
          </cell>
          <cell r="F449" t="str">
            <v>each</v>
          </cell>
          <cell r="G449">
            <v>100273</v>
          </cell>
          <cell r="H449">
            <v>130355</v>
          </cell>
        </row>
        <row r="450">
          <cell r="B450" t="str">
            <v>Non return valve600PN-1.6</v>
          </cell>
          <cell r="C450" t="str">
            <v>Non return valve</v>
          </cell>
          <cell r="D450">
            <v>600</v>
          </cell>
          <cell r="E450" t="str">
            <v>PN-1.6</v>
          </cell>
          <cell r="F450" t="str">
            <v>each</v>
          </cell>
          <cell r="G450">
            <v>160196</v>
          </cell>
          <cell r="H450">
            <v>208255</v>
          </cell>
        </row>
        <row r="451">
          <cell r="B451" t="str">
            <v>Kinetic Double Air valve40PN-1</v>
          </cell>
          <cell r="C451" t="str">
            <v>Kinetic Double Air valve</v>
          </cell>
          <cell r="D451">
            <v>40</v>
          </cell>
          <cell r="E451" t="str">
            <v>PN-1</v>
          </cell>
          <cell r="F451" t="str">
            <v>each</v>
          </cell>
          <cell r="G451">
            <v>2029</v>
          </cell>
          <cell r="H451">
            <v>2638</v>
          </cell>
        </row>
        <row r="452">
          <cell r="B452" t="str">
            <v>Kinetic Double Air valve50PN-1</v>
          </cell>
          <cell r="C452" t="str">
            <v>Kinetic Double Air valve</v>
          </cell>
          <cell r="D452">
            <v>50</v>
          </cell>
          <cell r="E452" t="str">
            <v>PN-1</v>
          </cell>
          <cell r="F452" t="str">
            <v>each</v>
          </cell>
          <cell r="G452">
            <v>2452</v>
          </cell>
          <cell r="H452">
            <v>3188</v>
          </cell>
        </row>
        <row r="453">
          <cell r="B453" t="str">
            <v>Kinetic Double Air valve80PN-1</v>
          </cell>
          <cell r="C453" t="str">
            <v>Kinetic Double Air valve</v>
          </cell>
          <cell r="D453">
            <v>80</v>
          </cell>
          <cell r="E453" t="str">
            <v>PN-1</v>
          </cell>
          <cell r="F453" t="str">
            <v>each</v>
          </cell>
          <cell r="G453">
            <v>3280</v>
          </cell>
          <cell r="H453">
            <v>4264</v>
          </cell>
        </row>
        <row r="454">
          <cell r="B454" t="str">
            <v>Kinetic Double Air valve100PN-1</v>
          </cell>
          <cell r="C454" t="str">
            <v>Kinetic Double Air valve</v>
          </cell>
          <cell r="D454">
            <v>100</v>
          </cell>
          <cell r="E454" t="str">
            <v>PN-1</v>
          </cell>
          <cell r="F454" t="str">
            <v>each</v>
          </cell>
          <cell r="G454">
            <v>4395</v>
          </cell>
          <cell r="H454">
            <v>5714</v>
          </cell>
        </row>
        <row r="455">
          <cell r="B455" t="str">
            <v>Kinetic Double Air valve150PN-1</v>
          </cell>
          <cell r="C455" t="str">
            <v>Kinetic Double Air valve</v>
          </cell>
          <cell r="D455">
            <v>150</v>
          </cell>
          <cell r="E455" t="str">
            <v>PN-1</v>
          </cell>
          <cell r="F455" t="str">
            <v>each</v>
          </cell>
          <cell r="G455">
            <v>9902</v>
          </cell>
          <cell r="H455">
            <v>12873</v>
          </cell>
        </row>
        <row r="456">
          <cell r="B456" t="str">
            <v>Kinetic Double Air valve200PN-1</v>
          </cell>
          <cell r="C456" t="str">
            <v>Kinetic Double Air valve</v>
          </cell>
          <cell r="D456">
            <v>200</v>
          </cell>
          <cell r="E456" t="str">
            <v>PN-1</v>
          </cell>
          <cell r="F456" t="str">
            <v>each</v>
          </cell>
          <cell r="G456">
            <v>16398</v>
          </cell>
          <cell r="H456">
            <v>21317</v>
          </cell>
        </row>
        <row r="457">
          <cell r="B457" t="str">
            <v>Double Air valve40PN-1</v>
          </cell>
          <cell r="C457" t="str">
            <v>Double Air valve</v>
          </cell>
          <cell r="D457">
            <v>40</v>
          </cell>
          <cell r="E457" t="str">
            <v>PN-1</v>
          </cell>
          <cell r="F457" t="str">
            <v>each</v>
          </cell>
          <cell r="G457">
            <v>1259</v>
          </cell>
          <cell r="H457">
            <v>1637</v>
          </cell>
        </row>
        <row r="458">
          <cell r="B458" t="str">
            <v>Double Air valve50PN-1</v>
          </cell>
          <cell r="C458" t="str">
            <v>Double Air valve</v>
          </cell>
          <cell r="D458">
            <v>50</v>
          </cell>
          <cell r="E458" t="str">
            <v>PN-1</v>
          </cell>
          <cell r="F458" t="str">
            <v>each</v>
          </cell>
          <cell r="G458">
            <v>1739</v>
          </cell>
          <cell r="H458">
            <v>2261</v>
          </cell>
        </row>
        <row r="459">
          <cell r="B459" t="str">
            <v>Double Air valve80PN-1</v>
          </cell>
          <cell r="C459" t="str">
            <v>Double Air valve</v>
          </cell>
          <cell r="D459">
            <v>80</v>
          </cell>
          <cell r="E459" t="str">
            <v>PN-1</v>
          </cell>
          <cell r="F459" t="str">
            <v>each</v>
          </cell>
          <cell r="G459">
            <v>2409</v>
          </cell>
          <cell r="H459">
            <v>3132</v>
          </cell>
        </row>
        <row r="460">
          <cell r="B460" t="str">
            <v>Double Air valve100PN-1</v>
          </cell>
          <cell r="C460" t="str">
            <v>Double Air valve</v>
          </cell>
          <cell r="D460">
            <v>100</v>
          </cell>
          <cell r="E460" t="str">
            <v>PN-1</v>
          </cell>
          <cell r="F460" t="str">
            <v>each</v>
          </cell>
          <cell r="G460">
            <v>2989</v>
          </cell>
          <cell r="H460">
            <v>3886</v>
          </cell>
        </row>
        <row r="461">
          <cell r="B461" t="str">
            <v>Double Air valve150PN-1</v>
          </cell>
          <cell r="C461" t="str">
            <v>Double Air valve</v>
          </cell>
          <cell r="D461">
            <v>150</v>
          </cell>
          <cell r="E461" t="str">
            <v>PN-1</v>
          </cell>
          <cell r="F461" t="str">
            <v>each</v>
          </cell>
          <cell r="G461">
            <v>7789</v>
          </cell>
          <cell r="H461">
            <v>10126</v>
          </cell>
        </row>
        <row r="462">
          <cell r="B462" t="str">
            <v>Double Air valve200PN-1</v>
          </cell>
          <cell r="C462" t="str">
            <v>Double Air valve</v>
          </cell>
          <cell r="D462">
            <v>200</v>
          </cell>
          <cell r="E462" t="str">
            <v>PN-1</v>
          </cell>
          <cell r="F462" t="str">
            <v>each</v>
          </cell>
          <cell r="G462">
            <v>13585</v>
          </cell>
          <cell r="H462">
            <v>17661</v>
          </cell>
        </row>
        <row r="463">
          <cell r="B463" t="str">
            <v>Kinetic Air valve40PN-1</v>
          </cell>
          <cell r="C463" t="str">
            <v>Kinetic Air valve</v>
          </cell>
          <cell r="D463">
            <v>40</v>
          </cell>
          <cell r="E463" t="str">
            <v>PN-1</v>
          </cell>
          <cell r="F463" t="str">
            <v>each</v>
          </cell>
          <cell r="G463">
            <v>5774</v>
          </cell>
          <cell r="H463">
            <v>7506</v>
          </cell>
        </row>
        <row r="464">
          <cell r="B464" t="str">
            <v>Kinetic Air valve50PN-1</v>
          </cell>
          <cell r="C464" t="str">
            <v>Kinetic Air valve</v>
          </cell>
          <cell r="D464">
            <v>50</v>
          </cell>
          <cell r="E464" t="str">
            <v>PN-1</v>
          </cell>
          <cell r="F464" t="str">
            <v>each</v>
          </cell>
          <cell r="G464">
            <v>6738</v>
          </cell>
          <cell r="H464">
            <v>8759</v>
          </cell>
        </row>
        <row r="465">
          <cell r="B465" t="str">
            <v>Kinetic Air valve80PN-1</v>
          </cell>
          <cell r="C465" t="str">
            <v>Kinetic Air valve</v>
          </cell>
          <cell r="D465">
            <v>80</v>
          </cell>
          <cell r="E465" t="str">
            <v>PN-1</v>
          </cell>
          <cell r="F465" t="str">
            <v>each</v>
          </cell>
          <cell r="G465">
            <v>8876</v>
          </cell>
          <cell r="H465">
            <v>11539</v>
          </cell>
        </row>
        <row r="466">
          <cell r="B466" t="str">
            <v>Kinetic Air valve100PN-1</v>
          </cell>
          <cell r="C466" t="str">
            <v>Kinetic Air valve</v>
          </cell>
          <cell r="D466">
            <v>100</v>
          </cell>
          <cell r="E466" t="str">
            <v>PN-1</v>
          </cell>
          <cell r="F466" t="str">
            <v>each</v>
          </cell>
          <cell r="G466">
            <v>12226</v>
          </cell>
          <cell r="H466">
            <v>15894</v>
          </cell>
        </row>
        <row r="467">
          <cell r="B467" t="str">
            <v>Kinetic Air valve150PN-1</v>
          </cell>
          <cell r="C467" t="str">
            <v>Kinetic Air valve</v>
          </cell>
          <cell r="D467">
            <v>150</v>
          </cell>
          <cell r="E467" t="str">
            <v>PN-1</v>
          </cell>
          <cell r="F467" t="str">
            <v>each</v>
          </cell>
          <cell r="G467">
            <v>24090</v>
          </cell>
          <cell r="H467">
            <v>31317</v>
          </cell>
        </row>
        <row r="468">
          <cell r="B468" t="str">
            <v>Kinetic Air valve200PN-1</v>
          </cell>
          <cell r="C468" t="str">
            <v>Kinetic Air valve</v>
          </cell>
          <cell r="D468">
            <v>200</v>
          </cell>
          <cell r="E468" t="str">
            <v>PN-1</v>
          </cell>
          <cell r="F468" t="str">
            <v>each</v>
          </cell>
          <cell r="G468">
            <v>35924</v>
          </cell>
          <cell r="H468">
            <v>46701</v>
          </cell>
        </row>
        <row r="469">
          <cell r="B469" t="str">
            <v>Kinetic Air valve40PN-1.6</v>
          </cell>
          <cell r="C469" t="str">
            <v>Kinetic Air valve</v>
          </cell>
          <cell r="D469">
            <v>40</v>
          </cell>
          <cell r="E469" t="str">
            <v>PN-1.6</v>
          </cell>
          <cell r="F469" t="str">
            <v>each</v>
          </cell>
          <cell r="G469">
            <v>6641</v>
          </cell>
          <cell r="H469">
            <v>8633</v>
          </cell>
        </row>
        <row r="470">
          <cell r="B470" t="str">
            <v>Kinetic Air valve50PN-1.6</v>
          </cell>
          <cell r="C470" t="str">
            <v>Kinetic Air valve</v>
          </cell>
          <cell r="D470">
            <v>50</v>
          </cell>
          <cell r="E470" t="str">
            <v>PN-1.6</v>
          </cell>
          <cell r="F470" t="str">
            <v>each</v>
          </cell>
          <cell r="G470">
            <v>7749</v>
          </cell>
          <cell r="H470">
            <v>10074</v>
          </cell>
        </row>
        <row r="471">
          <cell r="B471" t="str">
            <v>Kinetic Air valve80PN-1.6</v>
          </cell>
          <cell r="C471" t="str">
            <v>Kinetic Air valve</v>
          </cell>
          <cell r="D471">
            <v>80</v>
          </cell>
          <cell r="E471" t="str">
            <v>PN-1.6</v>
          </cell>
          <cell r="F471" t="str">
            <v>each</v>
          </cell>
          <cell r="G471">
            <v>10204</v>
          </cell>
          <cell r="H471">
            <v>13265</v>
          </cell>
        </row>
        <row r="472">
          <cell r="B472" t="str">
            <v>Kinetic Air valve100PN-1.6</v>
          </cell>
          <cell r="C472" t="str">
            <v>Kinetic Air valve</v>
          </cell>
          <cell r="D472">
            <v>100</v>
          </cell>
          <cell r="E472" t="str">
            <v>PN-1.6</v>
          </cell>
          <cell r="F472" t="str">
            <v>each</v>
          </cell>
          <cell r="G472">
            <v>14068</v>
          </cell>
          <cell r="H472">
            <v>18288</v>
          </cell>
        </row>
        <row r="473">
          <cell r="B473" t="str">
            <v>Kinetic Air valve150PN-1.6</v>
          </cell>
          <cell r="C473" t="str">
            <v>Kinetic Air valve</v>
          </cell>
          <cell r="D473">
            <v>150</v>
          </cell>
          <cell r="E473" t="str">
            <v>PN-1.6</v>
          </cell>
          <cell r="F473" t="str">
            <v>each</v>
          </cell>
          <cell r="G473">
            <v>27713</v>
          </cell>
          <cell r="H473">
            <v>36027</v>
          </cell>
        </row>
        <row r="474">
          <cell r="B474" t="str">
            <v>Kinetic Air valve200PN-1.6</v>
          </cell>
          <cell r="C474" t="str">
            <v>Kinetic Air valve</v>
          </cell>
          <cell r="D474">
            <v>200</v>
          </cell>
          <cell r="E474" t="str">
            <v>PN-1.6</v>
          </cell>
          <cell r="F474" t="str">
            <v>each</v>
          </cell>
          <cell r="G474">
            <v>41315</v>
          </cell>
          <cell r="H474">
            <v>53710</v>
          </cell>
        </row>
        <row r="475">
          <cell r="B475" t="str">
            <v>Dismantling joint63</v>
          </cell>
          <cell r="C475" t="str">
            <v>Dismantling joint</v>
          </cell>
          <cell r="D475">
            <v>63</v>
          </cell>
          <cell r="E475">
            <v>0</v>
          </cell>
          <cell r="F475" t="str">
            <v>each</v>
          </cell>
          <cell r="G475">
            <v>1082</v>
          </cell>
          <cell r="H475">
            <v>1082</v>
          </cell>
        </row>
        <row r="476">
          <cell r="B476" t="str">
            <v>Dismantling joint75</v>
          </cell>
          <cell r="C476" t="str">
            <v>Dismantling joint</v>
          </cell>
          <cell r="D476">
            <v>75</v>
          </cell>
          <cell r="E476">
            <v>0</v>
          </cell>
          <cell r="F476" t="str">
            <v>each</v>
          </cell>
          <cell r="G476">
            <v>1082</v>
          </cell>
          <cell r="H476">
            <v>1082</v>
          </cell>
        </row>
        <row r="477">
          <cell r="B477" t="str">
            <v>Dismantling joint90</v>
          </cell>
          <cell r="C477" t="str">
            <v>Dismantling joint</v>
          </cell>
          <cell r="D477">
            <v>90</v>
          </cell>
          <cell r="E477">
            <v>0</v>
          </cell>
          <cell r="F477" t="str">
            <v>each</v>
          </cell>
          <cell r="G477">
            <v>1082</v>
          </cell>
          <cell r="H477">
            <v>1082</v>
          </cell>
        </row>
        <row r="478">
          <cell r="B478" t="str">
            <v>Dismantling joint110</v>
          </cell>
          <cell r="C478" t="str">
            <v>Dismantling joint</v>
          </cell>
          <cell r="D478">
            <v>110</v>
          </cell>
          <cell r="E478">
            <v>0</v>
          </cell>
          <cell r="F478" t="str">
            <v>each</v>
          </cell>
          <cell r="G478">
            <v>1332</v>
          </cell>
          <cell r="H478">
            <v>1332</v>
          </cell>
        </row>
        <row r="479">
          <cell r="B479" t="str">
            <v>Dismantling joint125</v>
          </cell>
          <cell r="C479" t="str">
            <v>Dismantling joint</v>
          </cell>
          <cell r="D479">
            <v>125</v>
          </cell>
          <cell r="E479">
            <v>0</v>
          </cell>
          <cell r="F479" t="str">
            <v>each</v>
          </cell>
          <cell r="G479">
            <v>1720</v>
          </cell>
          <cell r="H479">
            <v>1720</v>
          </cell>
        </row>
        <row r="480">
          <cell r="B480" t="str">
            <v>Dismantling joint140</v>
          </cell>
          <cell r="C480" t="str">
            <v>Dismantling joint</v>
          </cell>
          <cell r="D480">
            <v>140</v>
          </cell>
          <cell r="E480">
            <v>0</v>
          </cell>
          <cell r="F480" t="str">
            <v>each</v>
          </cell>
          <cell r="G480">
            <v>2130</v>
          </cell>
          <cell r="H480">
            <v>2130</v>
          </cell>
        </row>
        <row r="481">
          <cell r="B481" t="str">
            <v>Dismantling joint160</v>
          </cell>
          <cell r="C481" t="str">
            <v>Dismantling joint</v>
          </cell>
          <cell r="D481">
            <v>160</v>
          </cell>
          <cell r="E481">
            <v>0</v>
          </cell>
          <cell r="F481" t="str">
            <v>each</v>
          </cell>
          <cell r="G481">
            <v>2130</v>
          </cell>
          <cell r="H481">
            <v>2130</v>
          </cell>
        </row>
        <row r="482">
          <cell r="B482" t="str">
            <v>Dismantling joint180</v>
          </cell>
          <cell r="C482" t="str">
            <v>Dismantling joint</v>
          </cell>
          <cell r="D482">
            <v>180</v>
          </cell>
          <cell r="E482">
            <v>0</v>
          </cell>
          <cell r="F482" t="str">
            <v>each</v>
          </cell>
          <cell r="G482">
            <v>2130</v>
          </cell>
          <cell r="H482">
            <v>2130</v>
          </cell>
        </row>
        <row r="483">
          <cell r="B483" t="str">
            <v>Dismantling joint200</v>
          </cell>
          <cell r="C483" t="str">
            <v>Dismantling joint</v>
          </cell>
          <cell r="D483">
            <v>200</v>
          </cell>
          <cell r="E483">
            <v>0</v>
          </cell>
          <cell r="F483" t="str">
            <v>each</v>
          </cell>
          <cell r="G483">
            <v>3532</v>
          </cell>
          <cell r="H483">
            <v>3532</v>
          </cell>
        </row>
        <row r="484">
          <cell r="B484" t="str">
            <v>Dismantling joint225</v>
          </cell>
          <cell r="C484" t="str">
            <v>Dismantling joint</v>
          </cell>
          <cell r="D484">
            <v>225</v>
          </cell>
          <cell r="E484">
            <v>0</v>
          </cell>
          <cell r="F484" t="str">
            <v>each</v>
          </cell>
          <cell r="G484">
            <v>3532</v>
          </cell>
          <cell r="H484">
            <v>3532</v>
          </cell>
        </row>
        <row r="485">
          <cell r="B485" t="str">
            <v>Dismantling joint250</v>
          </cell>
          <cell r="C485" t="str">
            <v>Dismantling joint</v>
          </cell>
          <cell r="D485">
            <v>250</v>
          </cell>
          <cell r="E485">
            <v>0</v>
          </cell>
          <cell r="F485" t="str">
            <v>each</v>
          </cell>
          <cell r="G485">
            <v>4995</v>
          </cell>
          <cell r="H485">
            <v>4995</v>
          </cell>
        </row>
        <row r="486">
          <cell r="B486" t="str">
            <v>Dismantling joint280</v>
          </cell>
          <cell r="C486" t="str">
            <v>Dismantling joint</v>
          </cell>
          <cell r="D486">
            <v>280</v>
          </cell>
          <cell r="E486">
            <v>0</v>
          </cell>
          <cell r="F486" t="str">
            <v>each</v>
          </cell>
          <cell r="G486">
            <v>4995</v>
          </cell>
          <cell r="H486">
            <v>4995</v>
          </cell>
        </row>
        <row r="487">
          <cell r="B487" t="str">
            <v>Dismantling joint315</v>
          </cell>
          <cell r="C487" t="str">
            <v>Dismantling joint</v>
          </cell>
          <cell r="D487">
            <v>315</v>
          </cell>
          <cell r="E487">
            <v>0</v>
          </cell>
          <cell r="F487" t="str">
            <v>each</v>
          </cell>
          <cell r="G487">
            <v>6348</v>
          </cell>
          <cell r="H487">
            <v>6348</v>
          </cell>
        </row>
        <row r="488">
          <cell r="B488" t="str">
            <v>Dismantling joint350</v>
          </cell>
          <cell r="C488" t="str">
            <v>Dismantling joint</v>
          </cell>
          <cell r="D488">
            <v>350</v>
          </cell>
          <cell r="E488">
            <v>0</v>
          </cell>
          <cell r="F488" t="str">
            <v>each</v>
          </cell>
          <cell r="G488">
            <v>7703</v>
          </cell>
          <cell r="H488">
            <v>7703</v>
          </cell>
        </row>
        <row r="489">
          <cell r="B489" t="str">
            <v>Dismantling joint400</v>
          </cell>
          <cell r="C489" t="str">
            <v>Dismantling joint</v>
          </cell>
          <cell r="D489">
            <v>400</v>
          </cell>
          <cell r="E489">
            <v>0</v>
          </cell>
          <cell r="F489" t="str">
            <v>each</v>
          </cell>
          <cell r="G489">
            <v>9705</v>
          </cell>
          <cell r="H489">
            <v>9705</v>
          </cell>
        </row>
        <row r="490">
          <cell r="B490" t="str">
            <v>Dismantling joint450</v>
          </cell>
          <cell r="C490" t="str">
            <v>Dismantling joint</v>
          </cell>
          <cell r="D490">
            <v>450</v>
          </cell>
          <cell r="E490">
            <v>0</v>
          </cell>
          <cell r="F490" t="str">
            <v>each</v>
          </cell>
          <cell r="G490">
            <v>11532</v>
          </cell>
          <cell r="H490">
            <v>11532</v>
          </cell>
        </row>
        <row r="491">
          <cell r="B491" t="str">
            <v>Dismantling joint500</v>
          </cell>
          <cell r="C491" t="str">
            <v>Dismantling joint</v>
          </cell>
          <cell r="D491">
            <v>500</v>
          </cell>
          <cell r="E491">
            <v>0</v>
          </cell>
          <cell r="F491" t="str">
            <v>each</v>
          </cell>
          <cell r="G491">
            <v>13535</v>
          </cell>
          <cell r="H491">
            <v>13535</v>
          </cell>
        </row>
        <row r="492">
          <cell r="B492" t="str">
            <v>Dismantling joint600</v>
          </cell>
          <cell r="C492" t="str">
            <v>Dismantling joint</v>
          </cell>
          <cell r="D492">
            <v>600</v>
          </cell>
          <cell r="E492">
            <v>0</v>
          </cell>
          <cell r="F492" t="str">
            <v>each</v>
          </cell>
          <cell r="G492">
            <v>20508</v>
          </cell>
          <cell r="H492">
            <v>20508</v>
          </cell>
        </row>
        <row r="493">
          <cell r="B493" t="str">
            <v>Dismantling joint700</v>
          </cell>
          <cell r="C493" t="str">
            <v>Dismantling joint</v>
          </cell>
          <cell r="D493">
            <v>700</v>
          </cell>
          <cell r="E493">
            <v>0</v>
          </cell>
          <cell r="F493" t="str">
            <v>each</v>
          </cell>
          <cell r="G493">
            <v>26643</v>
          </cell>
          <cell r="H493">
            <v>26643</v>
          </cell>
        </row>
        <row r="494">
          <cell r="B494" t="str">
            <v>Dismantling joint800</v>
          </cell>
          <cell r="C494" t="str">
            <v>Dismantling joint</v>
          </cell>
          <cell r="D494">
            <v>800</v>
          </cell>
          <cell r="E494">
            <v>0</v>
          </cell>
          <cell r="F494" t="str">
            <v>each</v>
          </cell>
          <cell r="G494">
            <v>32414</v>
          </cell>
          <cell r="H494">
            <v>32414</v>
          </cell>
        </row>
        <row r="495">
          <cell r="E495" t="str">
            <v>WEIGTHS</v>
          </cell>
        </row>
        <row r="496">
          <cell r="B496" t="str">
            <v>CI pipes and Specials</v>
          </cell>
          <cell r="C496">
            <v>0</v>
          </cell>
          <cell r="D496" t="str">
            <v>CI pipes and Specials</v>
          </cell>
          <cell r="E496">
            <v>0</v>
          </cell>
          <cell r="F496" t="str">
            <v>kg</v>
          </cell>
          <cell r="G496">
            <v>33.25</v>
          </cell>
          <cell r="H496">
            <v>52.9</v>
          </cell>
        </row>
        <row r="497">
          <cell r="B497" t="str">
            <v>Pigiron</v>
          </cell>
          <cell r="C497">
            <v>0</v>
          </cell>
          <cell r="D497" t="str">
            <v>Pigiron</v>
          </cell>
          <cell r="E497">
            <v>0</v>
          </cell>
          <cell r="F497" t="str">
            <v>MT</v>
          </cell>
          <cell r="G497">
            <v>20000</v>
          </cell>
          <cell r="H497">
            <v>27000</v>
          </cell>
        </row>
        <row r="498">
          <cell r="B498" t="str">
            <v>Coke</v>
          </cell>
          <cell r="C498">
            <v>0</v>
          </cell>
          <cell r="D498" t="str">
            <v>Coke</v>
          </cell>
          <cell r="E498">
            <v>0</v>
          </cell>
          <cell r="F498" t="str">
            <v>MT</v>
          </cell>
          <cell r="G498">
            <v>20000</v>
          </cell>
          <cell r="H498">
            <v>24900</v>
          </cell>
        </row>
        <row r="499">
          <cell r="B499" t="str">
            <v>CI D/F pipes - 2m long8047</v>
          </cell>
          <cell r="C499" t="str">
            <v>CI D/F pipes - 2m long</v>
          </cell>
          <cell r="D499">
            <v>80</v>
          </cell>
          <cell r="E499">
            <v>47</v>
          </cell>
          <cell r="F499" t="str">
            <v>each</v>
          </cell>
          <cell r="G499">
            <v>1562.75</v>
          </cell>
          <cell r="H499">
            <v>2486.2999999999997</v>
          </cell>
        </row>
        <row r="500">
          <cell r="B500" t="str">
            <v>CI D/F pipes - 2m long10059.2</v>
          </cell>
          <cell r="C500" t="str">
            <v>CI D/F pipes - 2m long</v>
          </cell>
          <cell r="D500">
            <v>100</v>
          </cell>
          <cell r="E500">
            <v>59.2</v>
          </cell>
          <cell r="F500" t="str">
            <v>each</v>
          </cell>
          <cell r="G500">
            <v>1968.4</v>
          </cell>
          <cell r="H500">
            <v>3131.6800000000003</v>
          </cell>
        </row>
        <row r="501">
          <cell r="B501" t="str">
            <v>CI D/F pipes - 2m long12576.8</v>
          </cell>
          <cell r="C501" t="str">
            <v>CI D/F pipes - 2m long</v>
          </cell>
          <cell r="D501">
            <v>125</v>
          </cell>
          <cell r="E501">
            <v>76.8</v>
          </cell>
          <cell r="F501" t="str">
            <v>each</v>
          </cell>
          <cell r="G501">
            <v>2553.6</v>
          </cell>
          <cell r="H501">
            <v>4062.72</v>
          </cell>
        </row>
        <row r="502">
          <cell r="B502" t="str">
            <v>CI D/F pipes - 2m long15096.6</v>
          </cell>
          <cell r="C502" t="str">
            <v>CI D/F pipes - 2m long</v>
          </cell>
          <cell r="D502">
            <v>150</v>
          </cell>
          <cell r="E502">
            <v>96.6</v>
          </cell>
          <cell r="F502" t="str">
            <v>each</v>
          </cell>
          <cell r="G502">
            <v>3211.95</v>
          </cell>
          <cell r="H502">
            <v>5110.1399999999994</v>
          </cell>
        </row>
        <row r="503">
          <cell r="B503" t="str">
            <v>CI D/F pipes - 2m long200138.8</v>
          </cell>
          <cell r="C503" t="str">
            <v>CI D/F pipes - 2m long</v>
          </cell>
          <cell r="D503">
            <v>200</v>
          </cell>
          <cell r="E503">
            <v>138.80000000000001</v>
          </cell>
          <cell r="F503" t="str">
            <v>each</v>
          </cell>
          <cell r="G503">
            <v>4615.1000000000004</v>
          </cell>
          <cell r="H503">
            <v>7342.52</v>
          </cell>
        </row>
        <row r="504">
          <cell r="B504" t="str">
            <v>CI D/F pipes - 2m long250187.6</v>
          </cell>
          <cell r="C504" t="str">
            <v>CI D/F pipes - 2m long</v>
          </cell>
          <cell r="D504">
            <v>250</v>
          </cell>
          <cell r="E504">
            <v>187.6</v>
          </cell>
          <cell r="F504" t="str">
            <v>each</v>
          </cell>
          <cell r="G504">
            <v>6237.7</v>
          </cell>
          <cell r="H504">
            <v>9924.0399999999991</v>
          </cell>
        </row>
        <row r="505">
          <cell r="B505" t="str">
            <v>CI D/F pipes - 2m long300241.2</v>
          </cell>
          <cell r="C505" t="str">
            <v>CI D/F pipes - 2m long</v>
          </cell>
          <cell r="D505">
            <v>300</v>
          </cell>
          <cell r="E505">
            <v>241.2</v>
          </cell>
          <cell r="F505" t="str">
            <v>each</v>
          </cell>
          <cell r="G505">
            <v>8019.9</v>
          </cell>
          <cell r="H505">
            <v>12759.48</v>
          </cell>
        </row>
        <row r="506">
          <cell r="B506" t="str">
            <v>CI D/F pipes - 2m long350305</v>
          </cell>
          <cell r="C506" t="str">
            <v>CI D/F pipes - 2m long</v>
          </cell>
          <cell r="D506">
            <v>350</v>
          </cell>
          <cell r="E506">
            <v>305</v>
          </cell>
          <cell r="F506" t="str">
            <v>each</v>
          </cell>
          <cell r="G506">
            <v>10141.25</v>
          </cell>
          <cell r="H506">
            <v>16134.5</v>
          </cell>
        </row>
        <row r="507">
          <cell r="B507" t="str">
            <v>CI D/F pipes - 2m long400372</v>
          </cell>
          <cell r="C507" t="str">
            <v>CI D/F pipes - 2m long</v>
          </cell>
          <cell r="D507">
            <v>400</v>
          </cell>
          <cell r="E507">
            <v>372</v>
          </cell>
          <cell r="F507" t="str">
            <v>each</v>
          </cell>
          <cell r="G507">
            <v>12369</v>
          </cell>
          <cell r="H507">
            <v>19678.8</v>
          </cell>
        </row>
        <row r="508">
          <cell r="B508" t="str">
            <v>CI D/F pipes - 2m long450447</v>
          </cell>
          <cell r="C508" t="str">
            <v>CI D/F pipes - 2m long</v>
          </cell>
          <cell r="D508">
            <v>450</v>
          </cell>
          <cell r="E508">
            <v>447</v>
          </cell>
          <cell r="F508" t="str">
            <v>each</v>
          </cell>
          <cell r="G508">
            <v>14862.75</v>
          </cell>
          <cell r="H508">
            <v>23646.3</v>
          </cell>
        </row>
        <row r="509">
          <cell r="B509" t="str">
            <v>CI D/F pipes - 2m long500522.8</v>
          </cell>
          <cell r="C509" t="str">
            <v>CI D/F pipes - 2m long</v>
          </cell>
          <cell r="D509">
            <v>500</v>
          </cell>
          <cell r="E509">
            <v>522.79999999999995</v>
          </cell>
          <cell r="F509" t="str">
            <v>each</v>
          </cell>
          <cell r="G509">
            <v>17383.099999999999</v>
          </cell>
          <cell r="H509">
            <v>27656.119999999995</v>
          </cell>
        </row>
        <row r="510">
          <cell r="B510" t="str">
            <v>CI D/F pipes - 2m long600701</v>
          </cell>
          <cell r="C510" t="str">
            <v>CI D/F pipes - 2m long</v>
          </cell>
          <cell r="D510">
            <v>600</v>
          </cell>
          <cell r="E510">
            <v>701</v>
          </cell>
          <cell r="F510" t="str">
            <v>each</v>
          </cell>
          <cell r="G510">
            <v>23308.25</v>
          </cell>
          <cell r="H510">
            <v>37082.9</v>
          </cell>
        </row>
        <row r="511">
          <cell r="B511" t="str">
            <v>CI D/F pipes - 0.9m long8025.22</v>
          </cell>
          <cell r="C511" t="str">
            <v>CI D/F pipes - 0.9m long</v>
          </cell>
          <cell r="D511">
            <v>80</v>
          </cell>
          <cell r="E511">
            <v>25.22</v>
          </cell>
          <cell r="F511" t="str">
            <v>each</v>
          </cell>
          <cell r="G511">
            <v>838.56499999999994</v>
          </cell>
          <cell r="H511">
            <v>1334.1379999999999</v>
          </cell>
        </row>
        <row r="512">
          <cell r="B512" t="str">
            <v>CI D/F pipes - 0.9m long10031.26</v>
          </cell>
          <cell r="C512" t="str">
            <v>CI D/F pipes - 0.9m long</v>
          </cell>
          <cell r="D512">
            <v>100</v>
          </cell>
          <cell r="E512">
            <v>31.26</v>
          </cell>
          <cell r="F512" t="str">
            <v>each</v>
          </cell>
          <cell r="G512">
            <v>1039.395</v>
          </cell>
          <cell r="H512">
            <v>1653.654</v>
          </cell>
        </row>
        <row r="513">
          <cell r="B513" t="str">
            <v>CI D/F pipes - 0.9m long12540.39</v>
          </cell>
          <cell r="C513" t="str">
            <v>CI D/F pipes - 0.9m long</v>
          </cell>
          <cell r="D513">
            <v>125</v>
          </cell>
          <cell r="E513">
            <v>40.39</v>
          </cell>
          <cell r="F513" t="str">
            <v>each</v>
          </cell>
          <cell r="G513">
            <v>1342.9675</v>
          </cell>
          <cell r="H513">
            <v>2136.6309999999999</v>
          </cell>
        </row>
        <row r="514">
          <cell r="B514" t="str">
            <v>CI D/F pipes - 0.9m long15050.84</v>
          </cell>
          <cell r="C514" t="str">
            <v>CI D/F pipes - 0.9m long</v>
          </cell>
          <cell r="D514">
            <v>150</v>
          </cell>
          <cell r="E514">
            <v>50.84</v>
          </cell>
          <cell r="F514" t="str">
            <v>each</v>
          </cell>
          <cell r="G514">
            <v>1690.43</v>
          </cell>
          <cell r="H514">
            <v>2689.4360000000001</v>
          </cell>
        </row>
        <row r="515">
          <cell r="B515" t="str">
            <v>CI D/F pipes - 0.9m long20072.69</v>
          </cell>
          <cell r="C515" t="str">
            <v>CI D/F pipes - 0.9m long</v>
          </cell>
          <cell r="D515">
            <v>200</v>
          </cell>
          <cell r="E515">
            <v>72.69</v>
          </cell>
          <cell r="F515" t="str">
            <v>each</v>
          </cell>
          <cell r="G515">
            <v>2416.9425000000001</v>
          </cell>
          <cell r="H515">
            <v>3845.3009999999999</v>
          </cell>
        </row>
        <row r="516">
          <cell r="B516" t="str">
            <v>CI D/F pipes - 0.9m long25097.62</v>
          </cell>
          <cell r="C516" t="str">
            <v>CI D/F pipes - 0.9m long</v>
          </cell>
          <cell r="D516">
            <v>250</v>
          </cell>
          <cell r="E516">
            <v>97.62</v>
          </cell>
          <cell r="F516" t="str">
            <v>each</v>
          </cell>
          <cell r="G516">
            <v>3245.8650000000002</v>
          </cell>
          <cell r="H516">
            <v>5164.098</v>
          </cell>
        </row>
        <row r="517">
          <cell r="B517" t="str">
            <v>CI D/F pipes - 0.9m long300124.49</v>
          </cell>
          <cell r="C517" t="str">
            <v>CI D/F pipes - 0.9m long</v>
          </cell>
          <cell r="D517">
            <v>300</v>
          </cell>
          <cell r="E517">
            <v>124.49</v>
          </cell>
          <cell r="F517" t="str">
            <v>each</v>
          </cell>
          <cell r="G517">
            <v>4139.2924999999996</v>
          </cell>
          <cell r="H517">
            <v>6585.5209999999997</v>
          </cell>
        </row>
        <row r="518">
          <cell r="B518" t="str">
            <v>CI D/F pipes - 0.9m long350158.15</v>
          </cell>
          <cell r="C518" t="str">
            <v>CI D/F pipes - 0.9m long</v>
          </cell>
          <cell r="D518">
            <v>350</v>
          </cell>
          <cell r="E518">
            <v>158.15</v>
          </cell>
          <cell r="F518" t="str">
            <v>each</v>
          </cell>
          <cell r="G518">
            <v>5258.4875000000002</v>
          </cell>
          <cell r="H518">
            <v>8366.1350000000002</v>
          </cell>
        </row>
        <row r="519">
          <cell r="B519" t="str">
            <v>CI D/F pipes - 0.9m long400193.14</v>
          </cell>
          <cell r="C519" t="str">
            <v>CI D/F pipes - 0.9m long</v>
          </cell>
          <cell r="D519">
            <v>400</v>
          </cell>
          <cell r="E519">
            <v>193.14</v>
          </cell>
          <cell r="F519" t="str">
            <v>each</v>
          </cell>
          <cell r="G519">
            <v>6421.9049999999997</v>
          </cell>
          <cell r="H519">
            <v>10217.106</v>
          </cell>
        </row>
        <row r="520">
          <cell r="B520" t="str">
            <v>CI D/F pipes - 0.9m long450230.3</v>
          </cell>
          <cell r="C520" t="str">
            <v>CI D/F pipes - 0.9m long</v>
          </cell>
          <cell r="D520">
            <v>450</v>
          </cell>
          <cell r="E520">
            <v>230.3</v>
          </cell>
          <cell r="F520" t="str">
            <v>each</v>
          </cell>
          <cell r="G520">
            <v>7657.4750000000004</v>
          </cell>
          <cell r="H520">
            <v>12182.87</v>
          </cell>
        </row>
        <row r="521">
          <cell r="B521" t="str">
            <v>CI D/F pipes - 0.9m long500270.57</v>
          </cell>
          <cell r="C521" t="str">
            <v>CI D/F pipes - 0.9m long</v>
          </cell>
          <cell r="D521">
            <v>500</v>
          </cell>
          <cell r="E521">
            <v>270.57</v>
          </cell>
          <cell r="F521" t="str">
            <v>each</v>
          </cell>
          <cell r="G521">
            <v>8996.4524999999994</v>
          </cell>
          <cell r="H521">
            <v>14313.152999999998</v>
          </cell>
        </row>
        <row r="522">
          <cell r="B522" t="str">
            <v>CI D/F pipes - 0.9m long600363.85</v>
          </cell>
          <cell r="C522" t="str">
            <v>CI D/F pipes - 0.9m long</v>
          </cell>
          <cell r="D522">
            <v>600</v>
          </cell>
          <cell r="E522">
            <v>363.85</v>
          </cell>
          <cell r="F522" t="str">
            <v>each</v>
          </cell>
          <cell r="G522">
            <v>12098.012500000001</v>
          </cell>
          <cell r="H522">
            <v>19247.665000000001</v>
          </cell>
        </row>
        <row r="523">
          <cell r="B523" t="str">
            <v>CI D/F pipes - 0.6m long8019.28</v>
          </cell>
          <cell r="C523" t="str">
            <v>CI D/F pipes - 0.6m long</v>
          </cell>
          <cell r="D523">
            <v>80</v>
          </cell>
          <cell r="E523">
            <v>19.28</v>
          </cell>
          <cell r="F523" t="str">
            <v>each</v>
          </cell>
          <cell r="G523">
            <v>641.06000000000006</v>
          </cell>
          <cell r="H523">
            <v>1019.912</v>
          </cell>
        </row>
        <row r="524">
          <cell r="B524" t="str">
            <v>CI D/F pipes - 0.6m long10023.64</v>
          </cell>
          <cell r="C524" t="str">
            <v>CI D/F pipes - 0.6m long</v>
          </cell>
          <cell r="D524">
            <v>100</v>
          </cell>
          <cell r="E524">
            <v>23.64</v>
          </cell>
          <cell r="F524" t="str">
            <v>each</v>
          </cell>
          <cell r="G524">
            <v>786.03</v>
          </cell>
          <cell r="H524">
            <v>1250.556</v>
          </cell>
        </row>
        <row r="525">
          <cell r="B525" t="str">
            <v>CI D/F pipes - 0.6m long12530.46</v>
          </cell>
          <cell r="C525" t="str">
            <v>CI D/F pipes - 0.6m long</v>
          </cell>
          <cell r="D525">
            <v>125</v>
          </cell>
          <cell r="E525">
            <v>30.46</v>
          </cell>
          <cell r="F525" t="str">
            <v>each</v>
          </cell>
          <cell r="G525">
            <v>1012.7950000000001</v>
          </cell>
          <cell r="H525">
            <v>1611.3340000000001</v>
          </cell>
        </row>
        <row r="526">
          <cell r="B526" t="str">
            <v>CI D/F pipes - 0.6m long15038.33</v>
          </cell>
          <cell r="C526" t="str">
            <v>CI D/F pipes - 0.6m long</v>
          </cell>
          <cell r="D526">
            <v>150</v>
          </cell>
          <cell r="E526">
            <v>38.33</v>
          </cell>
          <cell r="F526" t="str">
            <v>each</v>
          </cell>
          <cell r="G526">
            <v>1274.4724999999999</v>
          </cell>
          <cell r="H526">
            <v>2027.6569999999999</v>
          </cell>
        </row>
        <row r="527">
          <cell r="B527" t="str">
            <v>CI D/F pipes - 0.6m long20054.66</v>
          </cell>
          <cell r="C527" t="str">
            <v>CI D/F pipes - 0.6m long</v>
          </cell>
          <cell r="D527">
            <v>200</v>
          </cell>
          <cell r="E527">
            <v>54.66</v>
          </cell>
          <cell r="F527" t="str">
            <v>each</v>
          </cell>
          <cell r="G527">
            <v>1817.4449999999999</v>
          </cell>
          <cell r="H527">
            <v>2891.5139999999997</v>
          </cell>
        </row>
        <row r="528">
          <cell r="B528" t="str">
            <v>CI D/F pipes - 0.6m long25073.08</v>
          </cell>
          <cell r="C528" t="str">
            <v>CI D/F pipes - 0.6m long</v>
          </cell>
          <cell r="D528">
            <v>250</v>
          </cell>
          <cell r="E528">
            <v>73.08</v>
          </cell>
          <cell r="F528" t="str">
            <v>each</v>
          </cell>
          <cell r="G528">
            <v>2429.91</v>
          </cell>
          <cell r="H528">
            <v>3865.9319999999998</v>
          </cell>
        </row>
        <row r="529">
          <cell r="B529" t="str">
            <v>CI D/F pipes - 0.6m long30093.26</v>
          </cell>
          <cell r="C529" t="str">
            <v>CI D/F pipes - 0.6m long</v>
          </cell>
          <cell r="D529">
            <v>300</v>
          </cell>
          <cell r="E529">
            <v>93.26</v>
          </cell>
          <cell r="F529" t="str">
            <v>each</v>
          </cell>
          <cell r="G529">
            <v>3100.895</v>
          </cell>
          <cell r="H529">
            <v>4933.4539999999997</v>
          </cell>
        </row>
        <row r="530">
          <cell r="B530" t="str">
            <v>CI D/F pipes - 0.6m long350118.1</v>
          </cell>
          <cell r="C530" t="str">
            <v>CI D/F pipes - 0.6m long</v>
          </cell>
          <cell r="D530">
            <v>350</v>
          </cell>
          <cell r="E530">
            <v>118.1</v>
          </cell>
          <cell r="F530" t="str">
            <v>each</v>
          </cell>
          <cell r="G530">
            <v>3926.8249999999998</v>
          </cell>
          <cell r="H530">
            <v>6247.49</v>
          </cell>
        </row>
        <row r="531">
          <cell r="B531" t="str">
            <v>CI D/F pipes - 0.6m long400144.36</v>
          </cell>
          <cell r="C531" t="str">
            <v>CI D/F pipes - 0.6m long</v>
          </cell>
          <cell r="D531">
            <v>400</v>
          </cell>
          <cell r="E531">
            <v>144.36000000000001</v>
          </cell>
          <cell r="F531" t="str">
            <v>each</v>
          </cell>
          <cell r="G531">
            <v>4799.97</v>
          </cell>
          <cell r="H531">
            <v>7636.6440000000002</v>
          </cell>
        </row>
        <row r="532">
          <cell r="B532" t="str">
            <v>CI D/F pipes - 0.6m long450171.2</v>
          </cell>
          <cell r="C532" t="str">
            <v>CI D/F pipes - 0.6m long</v>
          </cell>
          <cell r="D532">
            <v>450</v>
          </cell>
          <cell r="E532">
            <v>171.2</v>
          </cell>
          <cell r="F532" t="str">
            <v>each</v>
          </cell>
          <cell r="G532">
            <v>5692.4</v>
          </cell>
          <cell r="H532">
            <v>9056.48</v>
          </cell>
        </row>
        <row r="533">
          <cell r="B533" t="str">
            <v>CI D/F pipes - 0.6m long500201.78</v>
          </cell>
          <cell r="C533" t="str">
            <v>CI D/F pipes - 0.6m long</v>
          </cell>
          <cell r="D533">
            <v>500</v>
          </cell>
          <cell r="E533">
            <v>201.78</v>
          </cell>
          <cell r="F533" t="str">
            <v>each</v>
          </cell>
          <cell r="G533">
            <v>6709.1850000000004</v>
          </cell>
          <cell r="H533">
            <v>10674.162</v>
          </cell>
        </row>
        <row r="534">
          <cell r="B534" t="str">
            <v>CI D/F pipes - 0.6m long600271.9</v>
          </cell>
          <cell r="C534" t="str">
            <v>CI D/F pipes - 0.6m long</v>
          </cell>
          <cell r="D534">
            <v>600</v>
          </cell>
          <cell r="E534">
            <v>271.89999999999998</v>
          </cell>
          <cell r="F534" t="str">
            <v>each</v>
          </cell>
          <cell r="G534">
            <v>9040.6749999999993</v>
          </cell>
          <cell r="H534">
            <v>14383.509999999998</v>
          </cell>
        </row>
        <row r="535">
          <cell r="B535" t="str">
            <v>Bell mouth807</v>
          </cell>
          <cell r="C535" t="str">
            <v>Bell mouth</v>
          </cell>
          <cell r="D535">
            <v>80</v>
          </cell>
          <cell r="E535">
            <v>7</v>
          </cell>
          <cell r="F535" t="str">
            <v>each</v>
          </cell>
          <cell r="G535">
            <v>232.75</v>
          </cell>
          <cell r="H535">
            <v>370.3</v>
          </cell>
        </row>
        <row r="536">
          <cell r="B536" t="str">
            <v>Bell mouth1009</v>
          </cell>
          <cell r="C536" t="str">
            <v>Bell mouth</v>
          </cell>
          <cell r="D536">
            <v>100</v>
          </cell>
          <cell r="E536">
            <v>9</v>
          </cell>
          <cell r="F536" t="str">
            <v>each</v>
          </cell>
          <cell r="G536">
            <v>299.25</v>
          </cell>
          <cell r="H536">
            <v>476.09999999999997</v>
          </cell>
        </row>
        <row r="537">
          <cell r="B537" t="str">
            <v>Bell mouth12512</v>
          </cell>
          <cell r="C537" t="str">
            <v>Bell mouth</v>
          </cell>
          <cell r="D537">
            <v>125</v>
          </cell>
          <cell r="E537">
            <v>12</v>
          </cell>
          <cell r="F537" t="str">
            <v>each</v>
          </cell>
          <cell r="G537">
            <v>399</v>
          </cell>
          <cell r="H537">
            <v>634.79999999999995</v>
          </cell>
        </row>
        <row r="538">
          <cell r="B538" t="str">
            <v>Bell mouth15015</v>
          </cell>
          <cell r="C538" t="str">
            <v>Bell mouth</v>
          </cell>
          <cell r="D538">
            <v>150</v>
          </cell>
          <cell r="E538">
            <v>15</v>
          </cell>
          <cell r="F538" t="str">
            <v>each</v>
          </cell>
          <cell r="G538">
            <v>498.75</v>
          </cell>
          <cell r="H538">
            <v>793.5</v>
          </cell>
        </row>
        <row r="539">
          <cell r="B539" t="str">
            <v>Bell mouth20023</v>
          </cell>
          <cell r="C539" t="str">
            <v>Bell mouth</v>
          </cell>
          <cell r="D539">
            <v>200</v>
          </cell>
          <cell r="E539">
            <v>23</v>
          </cell>
          <cell r="F539" t="str">
            <v>each</v>
          </cell>
          <cell r="G539">
            <v>764.75</v>
          </cell>
          <cell r="H539">
            <v>1216.7</v>
          </cell>
        </row>
        <row r="540">
          <cell r="B540" t="str">
            <v>Bell mouth25031</v>
          </cell>
          <cell r="C540" t="str">
            <v>Bell mouth</v>
          </cell>
          <cell r="D540">
            <v>250</v>
          </cell>
          <cell r="E540">
            <v>31</v>
          </cell>
          <cell r="F540" t="str">
            <v>each</v>
          </cell>
          <cell r="G540">
            <v>1030.75</v>
          </cell>
          <cell r="H540">
            <v>1639.8999999999999</v>
          </cell>
        </row>
        <row r="541">
          <cell r="B541" t="str">
            <v>Bell mouth30045</v>
          </cell>
          <cell r="C541" t="str">
            <v>Bell mouth</v>
          </cell>
          <cell r="D541">
            <v>300</v>
          </cell>
          <cell r="E541">
            <v>45</v>
          </cell>
          <cell r="F541" t="str">
            <v>each</v>
          </cell>
          <cell r="G541">
            <v>1496.25</v>
          </cell>
          <cell r="H541">
            <v>2380.5</v>
          </cell>
        </row>
        <row r="542">
          <cell r="B542" t="str">
            <v>Bell mouth35058</v>
          </cell>
          <cell r="C542" t="str">
            <v>Bell mouth</v>
          </cell>
          <cell r="D542">
            <v>350</v>
          </cell>
          <cell r="E542">
            <v>58</v>
          </cell>
          <cell r="F542" t="str">
            <v>each</v>
          </cell>
          <cell r="G542">
            <v>1928.5</v>
          </cell>
          <cell r="H542">
            <v>3068.2</v>
          </cell>
        </row>
        <row r="543">
          <cell r="B543" t="str">
            <v>Bell mouth40080</v>
          </cell>
          <cell r="C543" t="str">
            <v>Bell mouth</v>
          </cell>
          <cell r="D543">
            <v>400</v>
          </cell>
          <cell r="E543">
            <v>80</v>
          </cell>
          <cell r="F543" t="str">
            <v>each</v>
          </cell>
          <cell r="G543">
            <v>2660</v>
          </cell>
          <cell r="H543">
            <v>4232</v>
          </cell>
        </row>
        <row r="544">
          <cell r="B544" t="str">
            <v>Bell mouth45093</v>
          </cell>
          <cell r="C544" t="str">
            <v>Bell mouth</v>
          </cell>
          <cell r="D544">
            <v>450</v>
          </cell>
          <cell r="E544">
            <v>93</v>
          </cell>
          <cell r="F544" t="str">
            <v>each</v>
          </cell>
          <cell r="G544">
            <v>3092.25</v>
          </cell>
          <cell r="H544">
            <v>4919.7</v>
          </cell>
        </row>
        <row r="545">
          <cell r="B545" t="str">
            <v>Bell mouth500120</v>
          </cell>
          <cell r="C545" t="str">
            <v>Bell mouth</v>
          </cell>
          <cell r="D545">
            <v>500</v>
          </cell>
          <cell r="E545">
            <v>120</v>
          </cell>
          <cell r="F545" t="str">
            <v>each</v>
          </cell>
          <cell r="G545">
            <v>3990</v>
          </cell>
          <cell r="H545">
            <v>6348</v>
          </cell>
        </row>
        <row r="546">
          <cell r="B546" t="str">
            <v>Bell mouth600201</v>
          </cell>
          <cell r="C546" t="str">
            <v>Bell mouth</v>
          </cell>
          <cell r="D546">
            <v>600</v>
          </cell>
          <cell r="E546">
            <v>201</v>
          </cell>
          <cell r="F546" t="str">
            <v>each</v>
          </cell>
          <cell r="G546">
            <v>6683.25</v>
          </cell>
          <cell r="H546">
            <v>10632.9</v>
          </cell>
        </row>
        <row r="547">
          <cell r="B547" t="str">
            <v>CI D/F Bend 90deg8013</v>
          </cell>
          <cell r="C547" t="str">
            <v>CI D/F Bend 90deg</v>
          </cell>
          <cell r="D547">
            <v>80</v>
          </cell>
          <cell r="E547">
            <v>13</v>
          </cell>
          <cell r="F547" t="str">
            <v>each</v>
          </cell>
          <cell r="G547">
            <v>432.25</v>
          </cell>
          <cell r="H547">
            <v>687.69999999999993</v>
          </cell>
        </row>
        <row r="548">
          <cell r="B548" t="str">
            <v>CI D/F Bend 90deg10017</v>
          </cell>
          <cell r="C548" t="str">
            <v>CI D/F Bend 90deg</v>
          </cell>
          <cell r="D548">
            <v>100</v>
          </cell>
          <cell r="E548">
            <v>17</v>
          </cell>
          <cell r="F548" t="str">
            <v>each</v>
          </cell>
          <cell r="G548">
            <v>565.25</v>
          </cell>
          <cell r="H548">
            <v>899.3</v>
          </cell>
        </row>
        <row r="549">
          <cell r="B549" t="str">
            <v>CI D/F Bend 90deg12523</v>
          </cell>
          <cell r="C549" t="str">
            <v>CI D/F Bend 90deg</v>
          </cell>
          <cell r="D549">
            <v>125</v>
          </cell>
          <cell r="E549">
            <v>23</v>
          </cell>
          <cell r="F549" t="str">
            <v>each</v>
          </cell>
          <cell r="G549">
            <v>764.75</v>
          </cell>
          <cell r="H549">
            <v>1216.7</v>
          </cell>
        </row>
        <row r="550">
          <cell r="B550" t="str">
            <v>CI D/F Bend 90deg15031</v>
          </cell>
          <cell r="C550" t="str">
            <v>CI D/F Bend 90deg</v>
          </cell>
          <cell r="D550">
            <v>150</v>
          </cell>
          <cell r="E550">
            <v>31</v>
          </cell>
          <cell r="F550" t="str">
            <v>each</v>
          </cell>
          <cell r="G550">
            <v>1030.75</v>
          </cell>
          <cell r="H550">
            <v>1639.8999999999999</v>
          </cell>
        </row>
        <row r="551">
          <cell r="B551" t="str">
            <v>CI D/F Bend 90deg20049</v>
          </cell>
          <cell r="C551" t="str">
            <v>CI D/F Bend 90deg</v>
          </cell>
          <cell r="D551">
            <v>200</v>
          </cell>
          <cell r="E551">
            <v>49</v>
          </cell>
          <cell r="F551" t="str">
            <v>each</v>
          </cell>
          <cell r="G551">
            <v>1629.25</v>
          </cell>
          <cell r="H551">
            <v>2592.1</v>
          </cell>
        </row>
        <row r="552">
          <cell r="B552" t="str">
            <v>CI D/F Bend 90deg25072</v>
          </cell>
          <cell r="C552" t="str">
            <v>CI D/F Bend 90deg</v>
          </cell>
          <cell r="D552">
            <v>250</v>
          </cell>
          <cell r="E552">
            <v>72</v>
          </cell>
          <cell r="F552" t="str">
            <v>each</v>
          </cell>
          <cell r="G552">
            <v>2394</v>
          </cell>
          <cell r="H552">
            <v>3808.7999999999997</v>
          </cell>
        </row>
        <row r="553">
          <cell r="B553" t="str">
            <v>CI D/F Bend 90deg300100</v>
          </cell>
          <cell r="C553" t="str">
            <v>CI D/F Bend 90deg</v>
          </cell>
          <cell r="D553">
            <v>300</v>
          </cell>
          <cell r="E553">
            <v>100</v>
          </cell>
          <cell r="F553" t="str">
            <v>each</v>
          </cell>
          <cell r="G553">
            <v>3325</v>
          </cell>
          <cell r="H553">
            <v>5290</v>
          </cell>
        </row>
        <row r="554">
          <cell r="B554" t="str">
            <v>CI D/F Bend 90deg350137</v>
          </cell>
          <cell r="C554" t="str">
            <v>CI D/F Bend 90deg</v>
          </cell>
          <cell r="D554">
            <v>350</v>
          </cell>
          <cell r="E554">
            <v>137</v>
          </cell>
          <cell r="F554" t="str">
            <v>each</v>
          </cell>
          <cell r="G554">
            <v>4555.25</v>
          </cell>
          <cell r="H554">
            <v>7247.3</v>
          </cell>
        </row>
        <row r="555">
          <cell r="B555" t="str">
            <v>CI D/F Bend 90deg400181</v>
          </cell>
          <cell r="C555" t="str">
            <v>CI D/F Bend 90deg</v>
          </cell>
          <cell r="D555">
            <v>400</v>
          </cell>
          <cell r="E555">
            <v>181</v>
          </cell>
          <cell r="F555" t="str">
            <v>each</v>
          </cell>
          <cell r="G555">
            <v>6018.25</v>
          </cell>
          <cell r="H555">
            <v>9574.9</v>
          </cell>
        </row>
        <row r="556">
          <cell r="B556" t="str">
            <v>CI D/F Bend 90deg450226</v>
          </cell>
          <cell r="C556" t="str">
            <v>CI D/F Bend 90deg</v>
          </cell>
          <cell r="D556">
            <v>450</v>
          </cell>
          <cell r="E556">
            <v>226</v>
          </cell>
          <cell r="F556" t="str">
            <v>each</v>
          </cell>
          <cell r="G556">
            <v>7514.5</v>
          </cell>
          <cell r="H556">
            <v>11955.4</v>
          </cell>
        </row>
        <row r="557">
          <cell r="B557" t="str">
            <v>CI D/F Bend 90deg500290</v>
          </cell>
          <cell r="C557" t="str">
            <v>CI D/F Bend 90deg</v>
          </cell>
          <cell r="D557">
            <v>500</v>
          </cell>
          <cell r="E557">
            <v>290</v>
          </cell>
          <cell r="F557" t="str">
            <v>each</v>
          </cell>
          <cell r="G557">
            <v>9642.5</v>
          </cell>
          <cell r="H557">
            <v>15341</v>
          </cell>
        </row>
        <row r="558">
          <cell r="B558" t="str">
            <v>CI D/F Bend 90deg600442</v>
          </cell>
          <cell r="C558" t="str">
            <v>CI D/F Bend 90deg</v>
          </cell>
          <cell r="D558">
            <v>600</v>
          </cell>
          <cell r="E558">
            <v>442</v>
          </cell>
          <cell r="F558" t="str">
            <v>each</v>
          </cell>
          <cell r="G558">
            <v>14696.5</v>
          </cell>
          <cell r="H558">
            <v>23381.8</v>
          </cell>
        </row>
        <row r="559">
          <cell r="B559" t="str">
            <v>Tail piece8012</v>
          </cell>
          <cell r="C559" t="str">
            <v>Tail piece</v>
          </cell>
          <cell r="D559">
            <v>80</v>
          </cell>
          <cell r="E559">
            <v>12</v>
          </cell>
          <cell r="F559" t="str">
            <v>each</v>
          </cell>
          <cell r="G559">
            <v>399</v>
          </cell>
          <cell r="H559">
            <v>634.79999999999995</v>
          </cell>
        </row>
        <row r="560">
          <cell r="B560" t="str">
            <v>Tail piece10013.513</v>
          </cell>
          <cell r="C560" t="str">
            <v>Tail piece</v>
          </cell>
          <cell r="D560">
            <v>100</v>
          </cell>
          <cell r="E560">
            <v>13.513</v>
          </cell>
          <cell r="F560" t="str">
            <v>each</v>
          </cell>
          <cell r="G560">
            <v>449.30725000000001</v>
          </cell>
          <cell r="H560">
            <v>714.83769999999993</v>
          </cell>
        </row>
        <row r="561">
          <cell r="B561" t="str">
            <v>Tail piece12519</v>
          </cell>
          <cell r="C561" t="str">
            <v>Tail piece</v>
          </cell>
          <cell r="D561">
            <v>125</v>
          </cell>
          <cell r="E561">
            <v>19</v>
          </cell>
          <cell r="F561" t="str">
            <v>each</v>
          </cell>
          <cell r="G561">
            <v>631.75</v>
          </cell>
          <cell r="H561">
            <v>1005.1</v>
          </cell>
        </row>
        <row r="562">
          <cell r="B562" t="str">
            <v>Tail piece15023</v>
          </cell>
          <cell r="C562" t="str">
            <v>Tail piece</v>
          </cell>
          <cell r="D562">
            <v>150</v>
          </cell>
          <cell r="E562">
            <v>23</v>
          </cell>
          <cell r="F562" t="str">
            <v>each</v>
          </cell>
          <cell r="G562">
            <v>764.75</v>
          </cell>
          <cell r="H562">
            <v>1216.7</v>
          </cell>
        </row>
        <row r="563">
          <cell r="B563" t="str">
            <v>Tail piece20038.97</v>
          </cell>
          <cell r="C563" t="str">
            <v>Tail piece</v>
          </cell>
          <cell r="D563">
            <v>200</v>
          </cell>
          <cell r="E563">
            <v>38.97</v>
          </cell>
          <cell r="F563" t="str">
            <v>each</v>
          </cell>
          <cell r="G563">
            <v>1295.7525000000001</v>
          </cell>
          <cell r="H563">
            <v>2061.5129999999999</v>
          </cell>
        </row>
        <row r="564">
          <cell r="B564" t="str">
            <v>Tail piece25053</v>
          </cell>
          <cell r="C564" t="str">
            <v>Tail piece</v>
          </cell>
          <cell r="D564">
            <v>250</v>
          </cell>
          <cell r="E564">
            <v>53</v>
          </cell>
          <cell r="F564" t="str">
            <v>each</v>
          </cell>
          <cell r="G564">
            <v>1762.25</v>
          </cell>
          <cell r="H564">
            <v>2803.7</v>
          </cell>
        </row>
        <row r="565">
          <cell r="B565" t="str">
            <v>Tail piece30068</v>
          </cell>
          <cell r="C565" t="str">
            <v>Tail piece</v>
          </cell>
          <cell r="D565">
            <v>300</v>
          </cell>
          <cell r="E565">
            <v>68</v>
          </cell>
          <cell r="F565" t="str">
            <v>each</v>
          </cell>
          <cell r="G565">
            <v>2261</v>
          </cell>
          <cell r="H565">
            <v>3597.2</v>
          </cell>
        </row>
        <row r="566">
          <cell r="B566" t="str">
            <v>Tail piece35089.44</v>
          </cell>
          <cell r="C566" t="str">
            <v>Tail piece</v>
          </cell>
          <cell r="D566">
            <v>350</v>
          </cell>
          <cell r="E566">
            <v>89.44</v>
          </cell>
          <cell r="F566" t="str">
            <v>each</v>
          </cell>
          <cell r="G566">
            <v>2973.88</v>
          </cell>
          <cell r="H566">
            <v>4731.3760000000002</v>
          </cell>
        </row>
        <row r="567">
          <cell r="B567" t="str">
            <v>Tail piece400108.86</v>
          </cell>
          <cell r="C567" t="str">
            <v>Tail piece</v>
          </cell>
          <cell r="D567">
            <v>400</v>
          </cell>
          <cell r="E567">
            <v>108.86</v>
          </cell>
          <cell r="F567" t="str">
            <v>each</v>
          </cell>
          <cell r="G567">
            <v>3619.5949999999998</v>
          </cell>
          <cell r="H567">
            <v>5758.6939999999995</v>
          </cell>
        </row>
        <row r="568">
          <cell r="B568" t="str">
            <v>Tail piece450127.62</v>
          </cell>
          <cell r="C568" t="str">
            <v>Tail piece</v>
          </cell>
          <cell r="D568">
            <v>450</v>
          </cell>
          <cell r="E568">
            <v>127.62</v>
          </cell>
          <cell r="F568" t="str">
            <v>each</v>
          </cell>
          <cell r="G568">
            <v>4243.3649999999998</v>
          </cell>
          <cell r="H568">
            <v>6751.098</v>
          </cell>
        </row>
        <row r="569">
          <cell r="B569" t="str">
            <v>Tail piece500151.48</v>
          </cell>
          <cell r="C569" t="str">
            <v>Tail piece</v>
          </cell>
          <cell r="D569">
            <v>500</v>
          </cell>
          <cell r="E569">
            <v>151.47999999999999</v>
          </cell>
          <cell r="F569" t="str">
            <v>each</v>
          </cell>
          <cell r="G569">
            <v>5036.71</v>
          </cell>
          <cell r="H569">
            <v>8013.2919999999995</v>
          </cell>
        </row>
        <row r="570">
          <cell r="B570" t="str">
            <v>Tail piece600204.11</v>
          </cell>
          <cell r="C570" t="str">
            <v>Tail piece</v>
          </cell>
          <cell r="D570">
            <v>600</v>
          </cell>
          <cell r="E570">
            <v>204.11</v>
          </cell>
          <cell r="F570" t="str">
            <v>each</v>
          </cell>
          <cell r="G570">
            <v>6786.6575000000003</v>
          </cell>
          <cell r="H570">
            <v>10797.419</v>
          </cell>
        </row>
        <row r="571">
          <cell r="B571" t="str">
            <v>Duckfoot bend8021</v>
          </cell>
          <cell r="C571" t="str">
            <v>Duckfoot bend</v>
          </cell>
          <cell r="D571">
            <v>80</v>
          </cell>
          <cell r="E571">
            <v>21</v>
          </cell>
          <cell r="F571" t="str">
            <v>each</v>
          </cell>
          <cell r="G571">
            <v>698.25</v>
          </cell>
          <cell r="H571">
            <v>1110.8999999999999</v>
          </cell>
        </row>
        <row r="572">
          <cell r="B572" t="str">
            <v>Duckfoot bend10026</v>
          </cell>
          <cell r="C572" t="str">
            <v>Duckfoot bend</v>
          </cell>
          <cell r="D572">
            <v>100</v>
          </cell>
          <cell r="E572">
            <v>26</v>
          </cell>
          <cell r="F572" t="str">
            <v>each</v>
          </cell>
          <cell r="G572">
            <v>864.5</v>
          </cell>
          <cell r="H572">
            <v>1375.3999999999999</v>
          </cell>
        </row>
        <row r="573">
          <cell r="B573" t="str">
            <v>Duckfoot bend12536</v>
          </cell>
          <cell r="C573" t="str">
            <v>Duckfoot bend</v>
          </cell>
          <cell r="D573">
            <v>125</v>
          </cell>
          <cell r="E573">
            <v>36</v>
          </cell>
          <cell r="F573" t="str">
            <v>each</v>
          </cell>
          <cell r="G573">
            <v>1197</v>
          </cell>
          <cell r="H573">
            <v>1904.3999999999999</v>
          </cell>
        </row>
        <row r="574">
          <cell r="B574" t="str">
            <v>Duckfoot bend15046.97</v>
          </cell>
          <cell r="C574" t="str">
            <v>Duckfoot bend</v>
          </cell>
          <cell r="D574">
            <v>150</v>
          </cell>
          <cell r="E574">
            <v>46.97</v>
          </cell>
          <cell r="F574" t="str">
            <v>each</v>
          </cell>
          <cell r="G574">
            <v>1561.7525000000001</v>
          </cell>
          <cell r="H574">
            <v>2484.7129999999997</v>
          </cell>
        </row>
        <row r="575">
          <cell r="B575" t="str">
            <v>Duckfoot bend20074</v>
          </cell>
          <cell r="C575" t="str">
            <v>Duckfoot bend</v>
          </cell>
          <cell r="D575">
            <v>200</v>
          </cell>
          <cell r="E575">
            <v>74</v>
          </cell>
          <cell r="F575" t="str">
            <v>each</v>
          </cell>
          <cell r="G575">
            <v>2460.5</v>
          </cell>
          <cell r="H575">
            <v>3914.6</v>
          </cell>
        </row>
        <row r="576">
          <cell r="B576" t="str">
            <v>Duckfoot bend250111</v>
          </cell>
          <cell r="C576" t="str">
            <v>Duckfoot bend</v>
          </cell>
          <cell r="D576">
            <v>250</v>
          </cell>
          <cell r="E576">
            <v>111</v>
          </cell>
          <cell r="F576" t="str">
            <v>each</v>
          </cell>
          <cell r="G576">
            <v>3690.75</v>
          </cell>
          <cell r="H576">
            <v>5871.9</v>
          </cell>
        </row>
        <row r="577">
          <cell r="B577" t="str">
            <v>Duckfoot bend300156</v>
          </cell>
          <cell r="C577" t="str">
            <v>Duckfoot bend</v>
          </cell>
          <cell r="D577">
            <v>300</v>
          </cell>
          <cell r="E577">
            <v>156</v>
          </cell>
          <cell r="F577" t="str">
            <v>each</v>
          </cell>
          <cell r="G577">
            <v>5187</v>
          </cell>
          <cell r="H577">
            <v>8252.4</v>
          </cell>
        </row>
        <row r="578">
          <cell r="B578" t="str">
            <v>Duckfoot bend350214</v>
          </cell>
          <cell r="C578" t="str">
            <v>Duckfoot bend</v>
          </cell>
          <cell r="D578">
            <v>350</v>
          </cell>
          <cell r="E578">
            <v>214</v>
          </cell>
          <cell r="F578" t="str">
            <v>each</v>
          </cell>
          <cell r="G578">
            <v>7115.5</v>
          </cell>
          <cell r="H578">
            <v>11320.6</v>
          </cell>
        </row>
        <row r="579">
          <cell r="B579" t="str">
            <v>Duckfoot bend400281</v>
          </cell>
          <cell r="C579" t="str">
            <v>Duckfoot bend</v>
          </cell>
          <cell r="D579">
            <v>400</v>
          </cell>
          <cell r="E579">
            <v>281</v>
          </cell>
          <cell r="F579" t="str">
            <v>each</v>
          </cell>
          <cell r="G579">
            <v>9343.25</v>
          </cell>
          <cell r="H579">
            <v>14864.9</v>
          </cell>
        </row>
        <row r="580">
          <cell r="B580" t="str">
            <v>Duckfoot bend450350</v>
          </cell>
          <cell r="C580" t="str">
            <v>Duckfoot bend</v>
          </cell>
          <cell r="D580">
            <v>450</v>
          </cell>
          <cell r="E580">
            <v>350</v>
          </cell>
          <cell r="F580" t="str">
            <v>each</v>
          </cell>
          <cell r="G580">
            <v>11637.5</v>
          </cell>
          <cell r="H580">
            <v>18515</v>
          </cell>
        </row>
        <row r="581">
          <cell r="B581" t="str">
            <v>Duckfoot bend500446</v>
          </cell>
          <cell r="C581" t="str">
            <v>Duckfoot bend</v>
          </cell>
          <cell r="D581">
            <v>500</v>
          </cell>
          <cell r="E581">
            <v>446</v>
          </cell>
          <cell r="F581" t="str">
            <v>each</v>
          </cell>
          <cell r="G581">
            <v>14829.5</v>
          </cell>
          <cell r="H581">
            <v>23593.399999999998</v>
          </cell>
        </row>
        <row r="582">
          <cell r="B582" t="str">
            <v>Duckfoot bend600677</v>
          </cell>
          <cell r="C582" t="str">
            <v>Duckfoot bend</v>
          </cell>
          <cell r="D582">
            <v>600</v>
          </cell>
          <cell r="E582">
            <v>677</v>
          </cell>
          <cell r="F582" t="str">
            <v>each</v>
          </cell>
          <cell r="G582">
            <v>22510.25</v>
          </cell>
          <cell r="H582">
            <v>35813.299999999996</v>
          </cell>
        </row>
        <row r="583">
          <cell r="B583" t="str">
            <v>Semicircular bend8025.44</v>
          </cell>
          <cell r="C583" t="str">
            <v>Semicircular bend</v>
          </cell>
          <cell r="D583">
            <v>80</v>
          </cell>
          <cell r="E583">
            <v>25.44</v>
          </cell>
          <cell r="F583" t="str">
            <v>each</v>
          </cell>
          <cell r="G583">
            <v>845.88</v>
          </cell>
          <cell r="H583">
            <v>1345.7760000000001</v>
          </cell>
        </row>
        <row r="584">
          <cell r="B584" t="str">
            <v>Semicircular bend10035.35</v>
          </cell>
          <cell r="C584" t="str">
            <v>Semicircular bend</v>
          </cell>
          <cell r="D584">
            <v>100</v>
          </cell>
          <cell r="E584">
            <v>35.35</v>
          </cell>
          <cell r="F584" t="str">
            <v>each</v>
          </cell>
          <cell r="G584">
            <v>1175.3875</v>
          </cell>
          <cell r="H584">
            <v>1870.0150000000001</v>
          </cell>
        </row>
        <row r="585">
          <cell r="B585" t="str">
            <v>Semicircular bend12550.8</v>
          </cell>
          <cell r="C585" t="str">
            <v>Semicircular bend</v>
          </cell>
          <cell r="D585">
            <v>125</v>
          </cell>
          <cell r="E585">
            <v>50.8</v>
          </cell>
          <cell r="F585" t="str">
            <v>each</v>
          </cell>
          <cell r="G585">
            <v>1689.1</v>
          </cell>
          <cell r="H585">
            <v>2687.3199999999997</v>
          </cell>
        </row>
        <row r="586">
          <cell r="B586" t="str">
            <v>Semicircular bend15071.12</v>
          </cell>
          <cell r="C586" t="str">
            <v>Semicircular bend</v>
          </cell>
          <cell r="D586">
            <v>150</v>
          </cell>
          <cell r="E586">
            <v>71.12</v>
          </cell>
          <cell r="F586" t="str">
            <v>each</v>
          </cell>
          <cell r="G586">
            <v>2364.7400000000002</v>
          </cell>
          <cell r="H586">
            <v>3762.248</v>
          </cell>
        </row>
        <row r="587">
          <cell r="B587" t="str">
            <v>Semicircular bend200116.85</v>
          </cell>
          <cell r="C587" t="str">
            <v>Semicircular bend</v>
          </cell>
          <cell r="D587">
            <v>200</v>
          </cell>
          <cell r="E587">
            <v>116.85</v>
          </cell>
          <cell r="F587" t="str">
            <v>each</v>
          </cell>
          <cell r="G587">
            <v>3885.2624999999998</v>
          </cell>
          <cell r="H587">
            <v>6181.3649999999998</v>
          </cell>
        </row>
        <row r="588">
          <cell r="B588" t="str">
            <v>Sluice valve80</v>
          </cell>
          <cell r="C588" t="str">
            <v>Sluice valve</v>
          </cell>
          <cell r="D588">
            <v>80</v>
          </cell>
          <cell r="E588">
            <v>0</v>
          </cell>
          <cell r="F588" t="str">
            <v>each</v>
          </cell>
          <cell r="G588">
            <v>3273</v>
          </cell>
          <cell r="H588">
            <v>4255</v>
          </cell>
        </row>
        <row r="589">
          <cell r="B589" t="str">
            <v>Sluice valve100</v>
          </cell>
          <cell r="C589" t="str">
            <v>Sluice valve</v>
          </cell>
          <cell r="D589">
            <v>100</v>
          </cell>
          <cell r="E589">
            <v>0</v>
          </cell>
          <cell r="F589" t="str">
            <v>each</v>
          </cell>
          <cell r="G589">
            <v>4364</v>
          </cell>
          <cell r="H589">
            <v>5673</v>
          </cell>
        </row>
        <row r="590">
          <cell r="B590" t="str">
            <v>Sluice valve125</v>
          </cell>
          <cell r="C590" t="str">
            <v>Sluice valve</v>
          </cell>
          <cell r="D590">
            <v>125</v>
          </cell>
          <cell r="E590">
            <v>0</v>
          </cell>
          <cell r="F590" t="str">
            <v>each</v>
          </cell>
          <cell r="G590">
            <v>5454</v>
          </cell>
          <cell r="H590">
            <v>7090</v>
          </cell>
        </row>
        <row r="591">
          <cell r="B591" t="str">
            <v>Sluice valve150</v>
          </cell>
          <cell r="C591" t="str">
            <v>Sluice valve</v>
          </cell>
          <cell r="D591">
            <v>150</v>
          </cell>
          <cell r="E591">
            <v>0</v>
          </cell>
          <cell r="F591" t="str">
            <v>each</v>
          </cell>
          <cell r="G591">
            <v>6545</v>
          </cell>
          <cell r="H591">
            <v>8509</v>
          </cell>
        </row>
        <row r="592">
          <cell r="B592" t="str">
            <v>Sluice valve200</v>
          </cell>
          <cell r="C592" t="str">
            <v>Sluice valve</v>
          </cell>
          <cell r="D592">
            <v>200</v>
          </cell>
          <cell r="E592">
            <v>0</v>
          </cell>
          <cell r="F592" t="str">
            <v>each</v>
          </cell>
          <cell r="G592">
            <v>11472</v>
          </cell>
          <cell r="H592">
            <v>14914</v>
          </cell>
        </row>
        <row r="593">
          <cell r="B593" t="str">
            <v>Sluice valve250</v>
          </cell>
          <cell r="C593" t="str">
            <v>Sluice valve</v>
          </cell>
          <cell r="D593">
            <v>250</v>
          </cell>
          <cell r="E593">
            <v>0</v>
          </cell>
          <cell r="F593" t="str">
            <v>each</v>
          </cell>
          <cell r="G593">
            <v>16226</v>
          </cell>
          <cell r="H593">
            <v>21094</v>
          </cell>
        </row>
        <row r="594">
          <cell r="B594" t="str">
            <v>Sluice valve300</v>
          </cell>
          <cell r="C594" t="str">
            <v>Sluice valve</v>
          </cell>
          <cell r="D594">
            <v>300</v>
          </cell>
          <cell r="E594">
            <v>0</v>
          </cell>
          <cell r="F594" t="str">
            <v>each</v>
          </cell>
          <cell r="G594">
            <v>22274</v>
          </cell>
          <cell r="H594">
            <v>28956</v>
          </cell>
        </row>
        <row r="595">
          <cell r="B595" t="str">
            <v>Sluice valve350</v>
          </cell>
          <cell r="C595" t="str">
            <v>Sluice valve</v>
          </cell>
          <cell r="D595">
            <v>350</v>
          </cell>
          <cell r="E595">
            <v>0</v>
          </cell>
          <cell r="F595" t="str">
            <v>each</v>
          </cell>
          <cell r="G595">
            <v>50087</v>
          </cell>
          <cell r="H595">
            <v>71629</v>
          </cell>
        </row>
        <row r="596">
          <cell r="B596" t="str">
            <v>Sluice valve400</v>
          </cell>
          <cell r="C596" t="str">
            <v>Sluice valve</v>
          </cell>
          <cell r="D596">
            <v>400</v>
          </cell>
          <cell r="E596">
            <v>0</v>
          </cell>
          <cell r="F596" t="str">
            <v>each</v>
          </cell>
          <cell r="G596">
            <v>59372</v>
          </cell>
          <cell r="H596">
            <v>89548</v>
          </cell>
        </row>
        <row r="597">
          <cell r="B597" t="str">
            <v>Sluice valve450</v>
          </cell>
          <cell r="C597" t="str">
            <v>Sluice valve</v>
          </cell>
          <cell r="D597">
            <v>450</v>
          </cell>
          <cell r="E597">
            <v>0</v>
          </cell>
          <cell r="F597" t="str">
            <v>each</v>
          </cell>
          <cell r="G597">
            <v>74549</v>
          </cell>
          <cell r="H597">
            <v>112411</v>
          </cell>
        </row>
        <row r="598">
          <cell r="B598" t="str">
            <v>Sluice valve500</v>
          </cell>
          <cell r="C598" t="str">
            <v>Sluice valve</v>
          </cell>
          <cell r="D598">
            <v>500</v>
          </cell>
          <cell r="E598">
            <v>0</v>
          </cell>
          <cell r="F598" t="str">
            <v>each</v>
          </cell>
          <cell r="G598">
            <v>85525</v>
          </cell>
          <cell r="H598">
            <v>129168</v>
          </cell>
        </row>
        <row r="599">
          <cell r="B599" t="str">
            <v>Sluice valve600</v>
          </cell>
          <cell r="C599" t="str">
            <v>Sluice valve</v>
          </cell>
          <cell r="D599">
            <v>600</v>
          </cell>
          <cell r="E599">
            <v>0</v>
          </cell>
          <cell r="F599" t="str">
            <v>each</v>
          </cell>
          <cell r="G599">
            <v>125270</v>
          </cell>
          <cell r="H599">
            <v>191519</v>
          </cell>
        </row>
        <row r="600">
          <cell r="B600" t="str">
            <v>Lowering63PVC</v>
          </cell>
          <cell r="C600" t="str">
            <v>Lowering,L/J &amp; testing PVC pipes</v>
          </cell>
          <cell r="D600">
            <v>63</v>
          </cell>
          <cell r="E600" t="str">
            <v>PVC</v>
          </cell>
          <cell r="F600" t="str">
            <v>rmt</v>
          </cell>
          <cell r="G600">
            <v>7.9</v>
          </cell>
          <cell r="H600">
            <v>9.1</v>
          </cell>
        </row>
        <row r="601">
          <cell r="B601" t="str">
            <v>Lowering75PVC</v>
          </cell>
          <cell r="C601" t="str">
            <v>Lowering,L/J &amp; testing PVC pipes</v>
          </cell>
          <cell r="D601">
            <v>75</v>
          </cell>
          <cell r="E601" t="str">
            <v>PVC</v>
          </cell>
          <cell r="F601" t="str">
            <v>rmt</v>
          </cell>
          <cell r="G601">
            <v>8.4</v>
          </cell>
          <cell r="H601">
            <v>9.6999999999999993</v>
          </cell>
        </row>
        <row r="602">
          <cell r="B602" t="str">
            <v>Lowering90PVC</v>
          </cell>
          <cell r="C602" t="str">
            <v>Lowering,L/J &amp; testing PVC pipes</v>
          </cell>
          <cell r="D602">
            <v>90</v>
          </cell>
          <cell r="E602" t="str">
            <v>PVC</v>
          </cell>
          <cell r="F602" t="str">
            <v>rmt</v>
          </cell>
          <cell r="G602">
            <v>8.5</v>
          </cell>
          <cell r="H602">
            <v>9.8000000000000007</v>
          </cell>
        </row>
        <row r="603">
          <cell r="B603" t="str">
            <v>Lowering110PVC</v>
          </cell>
          <cell r="C603" t="str">
            <v>Lowering,L/J &amp; testing PVC pipes</v>
          </cell>
          <cell r="D603">
            <v>110</v>
          </cell>
          <cell r="E603" t="str">
            <v>PVC</v>
          </cell>
          <cell r="F603" t="str">
            <v>rmt</v>
          </cell>
          <cell r="G603">
            <v>9.1</v>
          </cell>
          <cell r="H603">
            <v>10.5</v>
          </cell>
        </row>
        <row r="604">
          <cell r="B604" t="str">
            <v>Lowering125PVC</v>
          </cell>
          <cell r="C604" t="str">
            <v>Lowering,L/J &amp; testing PVC pipes</v>
          </cell>
          <cell r="D604">
            <v>125</v>
          </cell>
          <cell r="E604" t="str">
            <v>PVC</v>
          </cell>
          <cell r="F604" t="str">
            <v>rmt</v>
          </cell>
          <cell r="G604">
            <v>9.5</v>
          </cell>
          <cell r="H604">
            <v>10.9</v>
          </cell>
        </row>
        <row r="605">
          <cell r="B605" t="str">
            <v>Lowering140PVC</v>
          </cell>
          <cell r="C605" t="str">
            <v>Lowering,L/J &amp; testing PVC pipes</v>
          </cell>
          <cell r="D605">
            <v>140</v>
          </cell>
          <cell r="E605" t="str">
            <v>PVC</v>
          </cell>
          <cell r="F605" t="str">
            <v>rmt</v>
          </cell>
          <cell r="G605">
            <v>9.8000000000000007</v>
          </cell>
          <cell r="H605">
            <v>11.3</v>
          </cell>
        </row>
        <row r="606">
          <cell r="B606" t="str">
            <v>Lowering160PVC</v>
          </cell>
          <cell r="C606" t="str">
            <v>Lowering,L/J &amp; testing PVC pipes</v>
          </cell>
          <cell r="D606">
            <v>160</v>
          </cell>
          <cell r="E606" t="str">
            <v>PVC</v>
          </cell>
          <cell r="F606" t="str">
            <v>rmt</v>
          </cell>
          <cell r="G606">
            <v>10.1</v>
          </cell>
          <cell r="H606">
            <v>11.6</v>
          </cell>
        </row>
        <row r="607">
          <cell r="B607" t="str">
            <v>Lowering180PVC</v>
          </cell>
          <cell r="C607" t="str">
            <v>Lowering,L/J &amp; testing PVC pipes</v>
          </cell>
          <cell r="D607">
            <v>180</v>
          </cell>
          <cell r="E607" t="str">
            <v>PVC</v>
          </cell>
          <cell r="F607" t="str">
            <v>rmt</v>
          </cell>
          <cell r="G607">
            <v>10.6</v>
          </cell>
          <cell r="H607">
            <v>12.2</v>
          </cell>
        </row>
        <row r="608">
          <cell r="B608" t="str">
            <v>Lowering200PVC</v>
          </cell>
          <cell r="C608" t="str">
            <v>Lowering,L/J &amp; testing PVC pipes</v>
          </cell>
          <cell r="D608">
            <v>200</v>
          </cell>
          <cell r="E608" t="str">
            <v>PVC</v>
          </cell>
          <cell r="F608" t="str">
            <v>rmt</v>
          </cell>
          <cell r="G608">
            <v>11.3</v>
          </cell>
          <cell r="H608">
            <v>13</v>
          </cell>
        </row>
        <row r="609">
          <cell r="B609" t="str">
            <v>Lowering225PVC</v>
          </cell>
          <cell r="C609" t="str">
            <v>Lowering,L/J &amp; testing PVC pipes</v>
          </cell>
          <cell r="D609">
            <v>225</v>
          </cell>
          <cell r="E609" t="str">
            <v>PVC</v>
          </cell>
          <cell r="F609" t="str">
            <v>rmt</v>
          </cell>
          <cell r="G609">
            <v>11.8</v>
          </cell>
          <cell r="H609">
            <v>13.6</v>
          </cell>
        </row>
        <row r="610">
          <cell r="B610" t="str">
            <v>Lowering250PVC</v>
          </cell>
          <cell r="C610" t="str">
            <v>Lowering,L/J &amp; testing PVC pipes</v>
          </cell>
          <cell r="D610">
            <v>250</v>
          </cell>
          <cell r="E610" t="str">
            <v>PVC</v>
          </cell>
          <cell r="F610" t="str">
            <v>rmt</v>
          </cell>
          <cell r="G610">
            <v>12.3</v>
          </cell>
          <cell r="H610">
            <v>14.1</v>
          </cell>
        </row>
        <row r="611">
          <cell r="B611" t="str">
            <v>Lowering280PVC</v>
          </cell>
          <cell r="C611" t="str">
            <v>Lowering,L/J &amp; testing PVC pipes</v>
          </cell>
          <cell r="D611">
            <v>280</v>
          </cell>
          <cell r="E611" t="str">
            <v>PVC</v>
          </cell>
          <cell r="F611" t="str">
            <v>rmt</v>
          </cell>
          <cell r="G611">
            <v>12.9</v>
          </cell>
          <cell r="H611">
            <v>14.8</v>
          </cell>
        </row>
        <row r="612">
          <cell r="B612" t="str">
            <v>Lowering315PVC</v>
          </cell>
          <cell r="C612" t="str">
            <v>Lowering,L/J &amp; testing PVC pipes</v>
          </cell>
          <cell r="D612">
            <v>315</v>
          </cell>
          <cell r="E612" t="str">
            <v>PVC</v>
          </cell>
          <cell r="F612" t="str">
            <v>rmt</v>
          </cell>
          <cell r="G612">
            <v>13.6</v>
          </cell>
          <cell r="H612">
            <v>15.6</v>
          </cell>
        </row>
        <row r="613">
          <cell r="B613" t="str">
            <v>Lowering,L/J &amp; testing HDPE pipes63HDPE</v>
          </cell>
          <cell r="C613" t="str">
            <v>Lowering,L/J &amp; testing HDPE pipes</v>
          </cell>
          <cell r="D613">
            <v>63</v>
          </cell>
          <cell r="E613" t="str">
            <v>HDPE</v>
          </cell>
          <cell r="F613" t="str">
            <v>rmt</v>
          </cell>
          <cell r="G613">
            <v>18.2</v>
          </cell>
          <cell r="H613">
            <v>20.9</v>
          </cell>
        </row>
        <row r="614">
          <cell r="B614" t="str">
            <v>Lowering,L/J &amp; testing HDPE pipes75HDPE</v>
          </cell>
          <cell r="C614" t="str">
            <v>Lowering,L/J &amp; testing HDPE pipes</v>
          </cell>
          <cell r="D614">
            <v>75</v>
          </cell>
          <cell r="E614" t="str">
            <v>HDPE</v>
          </cell>
          <cell r="F614" t="str">
            <v>rmt</v>
          </cell>
          <cell r="G614">
            <v>20.100000000000001</v>
          </cell>
          <cell r="H614">
            <v>23.1</v>
          </cell>
        </row>
        <row r="615">
          <cell r="B615" t="str">
            <v>Lowering,L/J &amp; testing HDPE pipes90HDPE</v>
          </cell>
          <cell r="C615" t="str">
            <v>Lowering,L/J &amp; testing HDPE pipes</v>
          </cell>
          <cell r="D615">
            <v>90</v>
          </cell>
          <cell r="E615" t="str">
            <v>HDPE</v>
          </cell>
          <cell r="F615" t="str">
            <v>rmt</v>
          </cell>
          <cell r="G615">
            <v>22.1</v>
          </cell>
          <cell r="H615">
            <v>25.4</v>
          </cell>
        </row>
        <row r="616">
          <cell r="B616" t="str">
            <v>Lowering,L/J &amp; testing HDPE pipes110HDPE</v>
          </cell>
          <cell r="C616" t="str">
            <v>Lowering,L/J &amp; testing HDPE pipes</v>
          </cell>
          <cell r="D616">
            <v>110</v>
          </cell>
          <cell r="E616" t="str">
            <v>HDPE</v>
          </cell>
          <cell r="F616" t="str">
            <v>rmt</v>
          </cell>
          <cell r="G616">
            <v>25.5</v>
          </cell>
          <cell r="H616">
            <v>29.3</v>
          </cell>
        </row>
        <row r="617">
          <cell r="B617" t="str">
            <v>Lowering,L/J &amp; testing HDPE pipes125HDPE</v>
          </cell>
          <cell r="C617" t="str">
            <v>Lowering,L/J &amp; testing HDPE pipes</v>
          </cell>
          <cell r="D617">
            <v>125</v>
          </cell>
          <cell r="E617" t="str">
            <v>HDPE</v>
          </cell>
          <cell r="F617" t="str">
            <v>rmt</v>
          </cell>
          <cell r="G617">
            <v>30.6</v>
          </cell>
          <cell r="H617">
            <v>35.200000000000003</v>
          </cell>
        </row>
        <row r="618">
          <cell r="B618" t="str">
            <v>Lowering,L/J &amp; testing HDPE pipes140HDPE</v>
          </cell>
          <cell r="C618" t="str">
            <v>Lowering,L/J &amp; testing HDPE pipes</v>
          </cell>
          <cell r="D618">
            <v>140</v>
          </cell>
          <cell r="E618" t="str">
            <v>HDPE</v>
          </cell>
          <cell r="F618" t="str">
            <v>rmt</v>
          </cell>
          <cell r="G618">
            <v>33</v>
          </cell>
          <cell r="H618">
            <v>38</v>
          </cell>
        </row>
        <row r="619">
          <cell r="B619" t="str">
            <v>Lowering,L/J &amp; testing HDPE pipes160HDPE</v>
          </cell>
          <cell r="C619" t="str">
            <v>Lowering,L/J &amp; testing HDPE pipes</v>
          </cell>
          <cell r="D619">
            <v>160</v>
          </cell>
          <cell r="E619" t="str">
            <v>HDPE</v>
          </cell>
          <cell r="F619" t="str">
            <v>rmt</v>
          </cell>
          <cell r="G619">
            <v>36</v>
          </cell>
          <cell r="H619">
            <v>41.4</v>
          </cell>
        </row>
        <row r="620">
          <cell r="B620" t="str">
            <v>Lowering,L/J &amp; testing HDPE pipes180HDPE</v>
          </cell>
          <cell r="C620" t="str">
            <v>Lowering,L/J &amp; testing HDPE pipes</v>
          </cell>
          <cell r="D620">
            <v>180</v>
          </cell>
          <cell r="E620" t="str">
            <v>HDPE</v>
          </cell>
          <cell r="F620" t="str">
            <v>rmt</v>
          </cell>
          <cell r="G620">
            <v>39.1</v>
          </cell>
          <cell r="H620">
            <v>45</v>
          </cell>
        </row>
        <row r="621">
          <cell r="B621" t="str">
            <v>Lowering,L/J &amp; testing HDPE pipes200HDPE</v>
          </cell>
          <cell r="C621" t="str">
            <v>Lowering,L/J &amp; testing HDPE pipes</v>
          </cell>
          <cell r="D621">
            <v>200</v>
          </cell>
          <cell r="E621" t="str">
            <v>HDPE</v>
          </cell>
          <cell r="F621" t="str">
            <v>rmt</v>
          </cell>
          <cell r="G621">
            <v>42.2</v>
          </cell>
          <cell r="H621">
            <v>48.5</v>
          </cell>
        </row>
        <row r="622">
          <cell r="B622" t="str">
            <v>Lowering,L/J &amp; testing HDPE pipes225HDPE</v>
          </cell>
          <cell r="C622" t="str">
            <v>Lowering,L/J &amp; testing HDPE pipes</v>
          </cell>
          <cell r="D622">
            <v>225</v>
          </cell>
          <cell r="E622" t="str">
            <v>HDPE</v>
          </cell>
          <cell r="F622" t="str">
            <v>rmt</v>
          </cell>
          <cell r="G622">
            <v>46</v>
          </cell>
          <cell r="H622">
            <v>52.9</v>
          </cell>
        </row>
        <row r="623">
          <cell r="B623" t="str">
            <v>Lowering,L/J &amp; testing HDPE pipes250HDPE</v>
          </cell>
          <cell r="C623" t="str">
            <v>Lowering,L/J &amp; testing HDPE pipes</v>
          </cell>
          <cell r="D623">
            <v>250</v>
          </cell>
          <cell r="E623" t="str">
            <v>HDPE</v>
          </cell>
          <cell r="F623" t="str">
            <v>rmt</v>
          </cell>
          <cell r="G623">
            <v>49.8</v>
          </cell>
          <cell r="H623">
            <v>57.3</v>
          </cell>
        </row>
        <row r="624">
          <cell r="B624" t="str">
            <v>Lowering,L/J &amp; testing HDPE pipes280HDPE</v>
          </cell>
          <cell r="C624" t="str">
            <v>Lowering,L/J &amp; testing HDPE pipes</v>
          </cell>
          <cell r="D624">
            <v>280</v>
          </cell>
          <cell r="E624" t="str">
            <v>HDPE</v>
          </cell>
          <cell r="F624" t="str">
            <v>rmt</v>
          </cell>
          <cell r="G624">
            <v>54.4</v>
          </cell>
          <cell r="H624">
            <v>62.6</v>
          </cell>
        </row>
        <row r="625">
          <cell r="B625" t="str">
            <v>Lowering,L/J &amp; testing HDPE pipes315HDPE</v>
          </cell>
          <cell r="C625" t="str">
            <v>Lowering,L/J &amp; testing HDPE pipes</v>
          </cell>
          <cell r="D625">
            <v>315</v>
          </cell>
          <cell r="E625" t="str">
            <v>HDPE</v>
          </cell>
          <cell r="F625" t="str">
            <v>rmt</v>
          </cell>
          <cell r="G625">
            <v>108.1</v>
          </cell>
          <cell r="H625">
            <v>124.3</v>
          </cell>
        </row>
        <row r="626">
          <cell r="B626" t="str">
            <v>Lowering,L/J &amp; testing HDPE pipes355HDPE</v>
          </cell>
          <cell r="C626" t="str">
            <v>Lowering,L/J &amp; testing HDPE pipes</v>
          </cell>
          <cell r="D626">
            <v>355</v>
          </cell>
          <cell r="E626" t="str">
            <v>HDPE</v>
          </cell>
          <cell r="F626" t="str">
            <v>rmt</v>
          </cell>
          <cell r="G626">
            <v>120.4</v>
          </cell>
          <cell r="H626">
            <v>138.5</v>
          </cell>
        </row>
        <row r="627">
          <cell r="B627" t="str">
            <v>Lowering of DI pipes80DI</v>
          </cell>
          <cell r="C627" t="str">
            <v>Lowering of DI pipes</v>
          </cell>
          <cell r="D627">
            <v>80</v>
          </cell>
          <cell r="E627" t="str">
            <v>DI</v>
          </cell>
          <cell r="F627" t="str">
            <v>rmt</v>
          </cell>
          <cell r="G627">
            <v>14.4</v>
          </cell>
          <cell r="H627">
            <v>16.600000000000001</v>
          </cell>
        </row>
        <row r="628">
          <cell r="B628" t="str">
            <v>Lowering of DI pipes100DI</v>
          </cell>
          <cell r="C628" t="str">
            <v>Lowering of DI pipes</v>
          </cell>
          <cell r="D628">
            <v>100</v>
          </cell>
          <cell r="E628" t="str">
            <v>DI</v>
          </cell>
          <cell r="F628" t="str">
            <v>rmt</v>
          </cell>
          <cell r="G628">
            <v>14.4</v>
          </cell>
          <cell r="H628">
            <v>16.600000000000001</v>
          </cell>
        </row>
        <row r="629">
          <cell r="B629" t="str">
            <v>Lowering of DI pipes125DI</v>
          </cell>
          <cell r="C629" t="str">
            <v>Lowering of DI pipes</v>
          </cell>
          <cell r="D629">
            <v>125</v>
          </cell>
          <cell r="E629" t="str">
            <v>DI</v>
          </cell>
          <cell r="F629" t="str">
            <v>rmt</v>
          </cell>
          <cell r="G629">
            <v>14.4</v>
          </cell>
          <cell r="H629">
            <v>16.600000000000001</v>
          </cell>
        </row>
        <row r="630">
          <cell r="B630" t="str">
            <v>Lowering of DI pipes150DI</v>
          </cell>
          <cell r="C630" t="str">
            <v>Lowering of DI pipes</v>
          </cell>
          <cell r="D630">
            <v>150</v>
          </cell>
          <cell r="E630" t="str">
            <v>DI</v>
          </cell>
          <cell r="F630" t="str">
            <v>rmt</v>
          </cell>
          <cell r="G630">
            <v>14.4</v>
          </cell>
          <cell r="H630">
            <v>16.600000000000001</v>
          </cell>
        </row>
        <row r="631">
          <cell r="B631" t="str">
            <v>Lowering of DI pipes200DI</v>
          </cell>
          <cell r="C631" t="str">
            <v>Lowering of DI pipes</v>
          </cell>
          <cell r="D631">
            <v>200</v>
          </cell>
          <cell r="E631" t="str">
            <v>DI</v>
          </cell>
          <cell r="F631" t="str">
            <v>rmt</v>
          </cell>
          <cell r="G631">
            <v>18.600000000000001</v>
          </cell>
          <cell r="H631">
            <v>21.4</v>
          </cell>
        </row>
        <row r="632">
          <cell r="B632" t="str">
            <v>Lowering of DI pipes250DI</v>
          </cell>
          <cell r="C632" t="str">
            <v>Lowering of DI pipes</v>
          </cell>
          <cell r="D632">
            <v>250</v>
          </cell>
          <cell r="E632" t="str">
            <v>DI</v>
          </cell>
          <cell r="F632" t="str">
            <v>rmt</v>
          </cell>
          <cell r="G632">
            <v>21</v>
          </cell>
          <cell r="H632">
            <v>24.2</v>
          </cell>
        </row>
        <row r="633">
          <cell r="B633" t="str">
            <v>Lowering of DI pipes300DI</v>
          </cell>
          <cell r="C633" t="str">
            <v>Lowering of DI pipes</v>
          </cell>
          <cell r="D633">
            <v>300</v>
          </cell>
          <cell r="E633" t="str">
            <v>DI</v>
          </cell>
          <cell r="F633" t="str">
            <v>rmt</v>
          </cell>
          <cell r="G633">
            <v>27.1</v>
          </cell>
          <cell r="H633">
            <v>31.2</v>
          </cell>
        </row>
        <row r="634">
          <cell r="B634" t="str">
            <v>Lowering of DI pipes350DI</v>
          </cell>
          <cell r="C634" t="str">
            <v>Lowering of DI pipes</v>
          </cell>
          <cell r="D634">
            <v>350</v>
          </cell>
          <cell r="E634" t="str">
            <v>DI</v>
          </cell>
          <cell r="F634" t="str">
            <v>rmt</v>
          </cell>
          <cell r="G634">
            <v>48.7</v>
          </cell>
          <cell r="H634">
            <v>56</v>
          </cell>
        </row>
        <row r="635">
          <cell r="B635" t="str">
            <v>Lowering of DI pipes400DI</v>
          </cell>
          <cell r="C635" t="str">
            <v>Lowering of DI pipes</v>
          </cell>
          <cell r="D635">
            <v>400</v>
          </cell>
          <cell r="E635" t="str">
            <v>DI</v>
          </cell>
          <cell r="F635" t="str">
            <v>rmt</v>
          </cell>
          <cell r="G635">
            <v>51.5</v>
          </cell>
          <cell r="H635">
            <v>59.2</v>
          </cell>
        </row>
        <row r="636">
          <cell r="B636" t="str">
            <v>Lowering of DI pipes450DI</v>
          </cell>
          <cell r="C636" t="str">
            <v>Lowering of DI pipes</v>
          </cell>
          <cell r="D636">
            <v>450</v>
          </cell>
          <cell r="E636" t="str">
            <v>DI</v>
          </cell>
          <cell r="F636" t="str">
            <v>rmt</v>
          </cell>
          <cell r="G636">
            <v>60.1</v>
          </cell>
          <cell r="H636">
            <v>69.099999999999994</v>
          </cell>
        </row>
        <row r="637">
          <cell r="B637" t="str">
            <v>Lowering of DI pipes500DI</v>
          </cell>
          <cell r="C637" t="str">
            <v>Lowering of DI pipes</v>
          </cell>
          <cell r="D637">
            <v>500</v>
          </cell>
          <cell r="E637" t="str">
            <v>DI</v>
          </cell>
          <cell r="F637" t="str">
            <v>rmt</v>
          </cell>
          <cell r="G637">
            <v>64.8</v>
          </cell>
          <cell r="H637">
            <v>74.5</v>
          </cell>
        </row>
        <row r="638">
          <cell r="B638" t="str">
            <v>Lowering of DI pipes600DI</v>
          </cell>
          <cell r="C638" t="str">
            <v>Lowering of DI pipes</v>
          </cell>
          <cell r="D638">
            <v>600</v>
          </cell>
          <cell r="E638" t="str">
            <v>DI</v>
          </cell>
          <cell r="F638" t="str">
            <v>rmt</v>
          </cell>
          <cell r="G638">
            <v>86.1</v>
          </cell>
          <cell r="H638">
            <v>99</v>
          </cell>
        </row>
        <row r="639">
          <cell r="B639" t="str">
            <v>Lowering of DI pipes700DI</v>
          </cell>
          <cell r="C639" t="str">
            <v>Lowering of DI pipes</v>
          </cell>
          <cell r="D639">
            <v>700</v>
          </cell>
          <cell r="E639" t="str">
            <v>DI</v>
          </cell>
          <cell r="F639" t="str">
            <v>rmt</v>
          </cell>
          <cell r="G639">
            <v>104.8</v>
          </cell>
          <cell r="H639">
            <v>120.5</v>
          </cell>
        </row>
        <row r="640">
          <cell r="B640" t="str">
            <v>Lowering of DI pipes750DI</v>
          </cell>
          <cell r="C640" t="str">
            <v>Lowering of DI pipes</v>
          </cell>
          <cell r="D640">
            <v>750</v>
          </cell>
          <cell r="E640" t="str">
            <v>DI</v>
          </cell>
          <cell r="F640" t="str">
            <v>rmt</v>
          </cell>
          <cell r="G640">
            <v>121</v>
          </cell>
          <cell r="H640">
            <v>139.19999999999999</v>
          </cell>
        </row>
        <row r="641">
          <cell r="B641" t="str">
            <v>Lowering of DI pipes800DI</v>
          </cell>
          <cell r="C641" t="str">
            <v>Lowering of DI pipes</v>
          </cell>
          <cell r="D641">
            <v>800</v>
          </cell>
          <cell r="E641" t="str">
            <v>DI</v>
          </cell>
          <cell r="F641" t="str">
            <v>rmt</v>
          </cell>
          <cell r="G641">
            <v>0</v>
          </cell>
          <cell r="H641">
            <v>161.5</v>
          </cell>
        </row>
        <row r="642">
          <cell r="B642" t="str">
            <v>Lowering of DI pipes900DI</v>
          </cell>
          <cell r="C642" t="str">
            <v>Lowering of DI pipes</v>
          </cell>
          <cell r="D642">
            <v>900</v>
          </cell>
          <cell r="E642" t="str">
            <v>DI</v>
          </cell>
          <cell r="F642" t="str">
            <v>rmt</v>
          </cell>
          <cell r="G642">
            <v>0</v>
          </cell>
          <cell r="H642">
            <v>193.5</v>
          </cell>
        </row>
        <row r="643">
          <cell r="B643" t="str">
            <v>Lowering of DI pipes1000DI</v>
          </cell>
          <cell r="C643" t="str">
            <v>Lowering of DI pipes</v>
          </cell>
          <cell r="D643">
            <v>1000</v>
          </cell>
          <cell r="E643" t="str">
            <v>DI</v>
          </cell>
          <cell r="F643" t="str">
            <v>rmt</v>
          </cell>
          <cell r="G643">
            <v>0</v>
          </cell>
          <cell r="H643">
            <v>233.8</v>
          </cell>
        </row>
        <row r="644">
          <cell r="B644" t="str">
            <v>Lowering of DI pipes1100DI</v>
          </cell>
          <cell r="C644" t="str">
            <v>Lowering of DI pipes</v>
          </cell>
          <cell r="D644">
            <v>1100</v>
          </cell>
          <cell r="E644" t="str">
            <v>DI</v>
          </cell>
          <cell r="F644" t="str">
            <v>rmt</v>
          </cell>
          <cell r="G644">
            <v>0</v>
          </cell>
          <cell r="H644">
            <v>277.8</v>
          </cell>
        </row>
        <row r="645">
          <cell r="B645" t="str">
            <v>Lowering of DI pipes1200DI</v>
          </cell>
          <cell r="C645" t="str">
            <v>Lowering of DI pipes</v>
          </cell>
          <cell r="D645">
            <v>1200</v>
          </cell>
          <cell r="E645" t="str">
            <v>DI</v>
          </cell>
          <cell r="F645" t="str">
            <v>rmt</v>
          </cell>
          <cell r="G645">
            <v>0</v>
          </cell>
          <cell r="H645">
            <v>325.89999999999998</v>
          </cell>
        </row>
        <row r="646">
          <cell r="B646" t="str">
            <v>Lowering of PSC pipes350PSC</v>
          </cell>
          <cell r="C646" t="str">
            <v>Lowering of PSC pipes</v>
          </cell>
          <cell r="D646">
            <v>350</v>
          </cell>
          <cell r="E646" t="str">
            <v>PSC</v>
          </cell>
          <cell r="F646" t="str">
            <v>rmt</v>
          </cell>
          <cell r="G646">
            <v>90</v>
          </cell>
        </row>
        <row r="647">
          <cell r="B647" t="str">
            <v>Lowering of PSC pipes400PSC</v>
          </cell>
          <cell r="C647" t="str">
            <v>Lowering of PSC pipes</v>
          </cell>
          <cell r="D647">
            <v>400</v>
          </cell>
          <cell r="E647" t="str">
            <v>PSC</v>
          </cell>
          <cell r="F647">
            <v>0</v>
          </cell>
          <cell r="G647">
            <v>102</v>
          </cell>
        </row>
        <row r="648">
          <cell r="B648" t="str">
            <v>Lowering of PSC pipes450PSC</v>
          </cell>
          <cell r="C648" t="str">
            <v>Lowering of PSC pipes</v>
          </cell>
          <cell r="D648">
            <v>450</v>
          </cell>
          <cell r="E648" t="str">
            <v>PSC</v>
          </cell>
          <cell r="F648">
            <v>0</v>
          </cell>
          <cell r="G648">
            <v>114</v>
          </cell>
        </row>
        <row r="649">
          <cell r="B649" t="str">
            <v>Lowering of PSC pipes500PSC</v>
          </cell>
          <cell r="C649" t="str">
            <v>Lowering of PSC pipes</v>
          </cell>
          <cell r="D649">
            <v>500</v>
          </cell>
          <cell r="E649" t="str">
            <v>PSC</v>
          </cell>
          <cell r="F649">
            <v>0</v>
          </cell>
          <cell r="G649">
            <v>120</v>
          </cell>
        </row>
        <row r="650">
          <cell r="B650" t="str">
            <v>Lowering of PSC pipes600PSC</v>
          </cell>
          <cell r="C650" t="str">
            <v>Lowering of PSC pipes</v>
          </cell>
          <cell r="D650">
            <v>600</v>
          </cell>
          <cell r="E650" t="str">
            <v>PSC</v>
          </cell>
          <cell r="F650">
            <v>0</v>
          </cell>
          <cell r="G650">
            <v>150</v>
          </cell>
        </row>
        <row r="651">
          <cell r="B651" t="str">
            <v>Lowering of PSC pipes700PSC</v>
          </cell>
          <cell r="C651" t="str">
            <v>Lowering of PSC pipes</v>
          </cell>
          <cell r="D651">
            <v>700</v>
          </cell>
          <cell r="E651" t="str">
            <v>PSC</v>
          </cell>
          <cell r="F651">
            <v>0</v>
          </cell>
          <cell r="G651">
            <v>174</v>
          </cell>
        </row>
        <row r="652">
          <cell r="B652" t="str">
            <v>Lowering of PSC pipes800PSC</v>
          </cell>
          <cell r="C652" t="str">
            <v>Lowering of PSC pipes</v>
          </cell>
          <cell r="D652">
            <v>800</v>
          </cell>
          <cell r="E652" t="str">
            <v>PSC</v>
          </cell>
          <cell r="F652">
            <v>0</v>
          </cell>
          <cell r="G652">
            <v>198</v>
          </cell>
        </row>
        <row r="653">
          <cell r="B653" t="str">
            <v>Lowering of PSC pipes900PSC</v>
          </cell>
          <cell r="C653" t="str">
            <v>Lowering of PSC pipes</v>
          </cell>
          <cell r="D653">
            <v>900</v>
          </cell>
          <cell r="E653" t="str">
            <v>PSC</v>
          </cell>
          <cell r="F653">
            <v>0</v>
          </cell>
          <cell r="G653">
            <v>222</v>
          </cell>
        </row>
        <row r="654">
          <cell r="B654" t="str">
            <v>Lowering of PSC pipes1000PSC</v>
          </cell>
          <cell r="C654" t="str">
            <v>Lowering of PSC pipes</v>
          </cell>
          <cell r="D654">
            <v>1000</v>
          </cell>
          <cell r="E654" t="str">
            <v>PSC</v>
          </cell>
          <cell r="F654">
            <v>0</v>
          </cell>
          <cell r="G654">
            <v>252</v>
          </cell>
        </row>
        <row r="655">
          <cell r="B655" t="str">
            <v>Lowering of GRP pipes350GRP</v>
          </cell>
          <cell r="C655" t="str">
            <v>Lowering of GRP pipes</v>
          </cell>
          <cell r="D655">
            <v>350</v>
          </cell>
          <cell r="E655" t="str">
            <v>GRP</v>
          </cell>
          <cell r="F655">
            <v>0</v>
          </cell>
          <cell r="G655">
            <v>120</v>
          </cell>
        </row>
        <row r="656">
          <cell r="B656" t="str">
            <v>Lowering of GRP pipes400GRP</v>
          </cell>
          <cell r="C656" t="str">
            <v>Lowering of GRP pipes</v>
          </cell>
          <cell r="D656">
            <v>400</v>
          </cell>
          <cell r="E656" t="str">
            <v>GRP</v>
          </cell>
          <cell r="F656">
            <v>0</v>
          </cell>
          <cell r="G656">
            <v>180</v>
          </cell>
        </row>
        <row r="657">
          <cell r="B657" t="str">
            <v>Lowering of GRP pipes450GRP</v>
          </cell>
          <cell r="C657" t="str">
            <v>Lowering of GRP pipes</v>
          </cell>
          <cell r="D657">
            <v>450</v>
          </cell>
          <cell r="E657" t="str">
            <v>GRP</v>
          </cell>
          <cell r="F657">
            <v>0</v>
          </cell>
          <cell r="G657">
            <v>220</v>
          </cell>
        </row>
        <row r="658">
          <cell r="B658" t="str">
            <v>Lowering of GRP pipes500GRP</v>
          </cell>
          <cell r="C658" t="str">
            <v>Lowering of GRP pipes</v>
          </cell>
          <cell r="D658">
            <v>500</v>
          </cell>
          <cell r="E658" t="str">
            <v>GRP</v>
          </cell>
          <cell r="F658">
            <v>0</v>
          </cell>
          <cell r="G658">
            <v>280</v>
          </cell>
        </row>
        <row r="659">
          <cell r="B659" t="str">
            <v>Lowering of GRP pipes600GRP</v>
          </cell>
          <cell r="C659" t="str">
            <v>Lowering of GRP pipes</v>
          </cell>
          <cell r="D659">
            <v>600</v>
          </cell>
          <cell r="E659" t="str">
            <v>GRP</v>
          </cell>
          <cell r="F659">
            <v>0</v>
          </cell>
          <cell r="G659">
            <v>300</v>
          </cell>
        </row>
        <row r="660">
          <cell r="B660" t="str">
            <v>Lowering of GRP pipes700GRP</v>
          </cell>
          <cell r="C660" t="str">
            <v>Lowering of GRP pipes</v>
          </cell>
          <cell r="D660">
            <v>700</v>
          </cell>
          <cell r="E660" t="str">
            <v>GRP</v>
          </cell>
          <cell r="F660">
            <v>0</v>
          </cell>
          <cell r="G660">
            <v>340</v>
          </cell>
        </row>
        <row r="661">
          <cell r="B661" t="str">
            <v>Lowering of GRP pipes800GRP</v>
          </cell>
          <cell r="C661" t="str">
            <v>Lowering of GRP pipes</v>
          </cell>
          <cell r="D661">
            <v>800</v>
          </cell>
          <cell r="E661" t="str">
            <v>GRP</v>
          </cell>
          <cell r="F661">
            <v>0</v>
          </cell>
          <cell r="G661">
            <v>400</v>
          </cell>
        </row>
        <row r="662">
          <cell r="B662" t="str">
            <v>Lowering of GRP pipes900GRP</v>
          </cell>
          <cell r="C662" t="str">
            <v>Lowering of GRP pipes</v>
          </cell>
          <cell r="D662">
            <v>900</v>
          </cell>
          <cell r="E662" t="str">
            <v>GRP</v>
          </cell>
          <cell r="F662">
            <v>0</v>
          </cell>
          <cell r="G662">
            <v>440</v>
          </cell>
        </row>
        <row r="663">
          <cell r="B663" t="str">
            <v>Lowering of GRP pipes1000GRP</v>
          </cell>
          <cell r="C663" t="str">
            <v>Lowering of GRP pipes</v>
          </cell>
          <cell r="D663">
            <v>1000</v>
          </cell>
          <cell r="E663" t="str">
            <v>GRP</v>
          </cell>
          <cell r="F663">
            <v>0</v>
          </cell>
          <cell r="G663">
            <v>510</v>
          </cell>
        </row>
        <row r="664">
          <cell r="B664" t="str">
            <v>Lowering of AC pipes80CL-15</v>
          </cell>
          <cell r="C664" t="str">
            <v>Lowering of AC pipes</v>
          </cell>
          <cell r="D664">
            <v>80</v>
          </cell>
          <cell r="E664" t="str">
            <v>CL-15</v>
          </cell>
          <cell r="F664" t="str">
            <v>rmt</v>
          </cell>
          <cell r="G664">
            <v>2.65</v>
          </cell>
        </row>
        <row r="665">
          <cell r="B665" t="str">
            <v>Lowering of AC pipes100CL-15</v>
          </cell>
          <cell r="C665" t="str">
            <v>Lowering of AC pipes</v>
          </cell>
          <cell r="D665">
            <v>100</v>
          </cell>
          <cell r="E665" t="str">
            <v>CL-15</v>
          </cell>
          <cell r="F665" t="str">
            <v>rmt</v>
          </cell>
          <cell r="G665">
            <v>3.57</v>
          </cell>
        </row>
        <row r="666">
          <cell r="B666" t="str">
            <v>Lowering of AC pipes125CL-15</v>
          </cell>
          <cell r="C666" t="str">
            <v>Lowering of AC pipes</v>
          </cell>
          <cell r="D666">
            <v>125</v>
          </cell>
          <cell r="E666" t="str">
            <v>CL-15</v>
          </cell>
          <cell r="F666" t="str">
            <v>rmt</v>
          </cell>
          <cell r="G666">
            <v>4.5999999999999996</v>
          </cell>
        </row>
        <row r="667">
          <cell r="B667" t="str">
            <v>Lowering of AC pipes150CL-15</v>
          </cell>
          <cell r="C667" t="str">
            <v>Lowering of AC pipes</v>
          </cell>
          <cell r="D667">
            <v>150</v>
          </cell>
          <cell r="E667" t="str">
            <v>CL-15</v>
          </cell>
          <cell r="F667" t="str">
            <v>rmt</v>
          </cell>
          <cell r="G667">
            <v>6.56</v>
          </cell>
        </row>
        <row r="668">
          <cell r="B668" t="str">
            <v>Lowering of AC pipes200CL-15</v>
          </cell>
          <cell r="C668" t="str">
            <v>Lowering of AC pipes</v>
          </cell>
          <cell r="D668">
            <v>200</v>
          </cell>
          <cell r="E668" t="str">
            <v>CL-15</v>
          </cell>
          <cell r="F668" t="str">
            <v>rmt</v>
          </cell>
          <cell r="G668">
            <v>10.93</v>
          </cell>
        </row>
        <row r="669">
          <cell r="B669" t="str">
            <v>Lowering of AC pipes250CL-15</v>
          </cell>
          <cell r="C669" t="str">
            <v>Lowering of AC pipes</v>
          </cell>
          <cell r="D669">
            <v>250</v>
          </cell>
          <cell r="E669" t="str">
            <v>CL-15</v>
          </cell>
          <cell r="F669" t="str">
            <v>rmt</v>
          </cell>
          <cell r="G669">
            <v>13.8</v>
          </cell>
        </row>
        <row r="670">
          <cell r="B670" t="str">
            <v>Lowering of AC pipes300CL-15</v>
          </cell>
          <cell r="C670" t="str">
            <v>Lowering of AC pipes</v>
          </cell>
          <cell r="D670">
            <v>300</v>
          </cell>
          <cell r="E670" t="str">
            <v>CL-15</v>
          </cell>
          <cell r="F670" t="str">
            <v>rmt</v>
          </cell>
          <cell r="G670">
            <v>19.32</v>
          </cell>
        </row>
        <row r="671">
          <cell r="B671" t="str">
            <v>Lowering of AC pipes350CL-15</v>
          </cell>
          <cell r="C671" t="str">
            <v>Lowering of AC pipes</v>
          </cell>
          <cell r="D671">
            <v>350</v>
          </cell>
          <cell r="E671" t="str">
            <v>CL-15</v>
          </cell>
          <cell r="F671" t="str">
            <v>rmt</v>
          </cell>
          <cell r="G671">
            <v>23.69</v>
          </cell>
        </row>
        <row r="672">
          <cell r="B672" t="str">
            <v>Lowering of AC pipes400CL-15</v>
          </cell>
          <cell r="C672" t="str">
            <v>Lowering of AC pipes</v>
          </cell>
          <cell r="D672">
            <v>400</v>
          </cell>
          <cell r="E672" t="str">
            <v>CL-15</v>
          </cell>
          <cell r="F672" t="str">
            <v>rmt</v>
          </cell>
          <cell r="G672">
            <v>30.82</v>
          </cell>
        </row>
        <row r="673">
          <cell r="B673" t="str">
            <v>Lowering of AC pipes450CL-15</v>
          </cell>
          <cell r="C673" t="str">
            <v>Lowering of AC pipes</v>
          </cell>
          <cell r="D673">
            <v>450</v>
          </cell>
          <cell r="E673" t="str">
            <v>CL-15</v>
          </cell>
          <cell r="F673" t="str">
            <v>rmt</v>
          </cell>
          <cell r="G673">
            <v>36.229999999999997</v>
          </cell>
        </row>
        <row r="674">
          <cell r="B674" t="str">
            <v>Lowering of AC pipes500CL-15</v>
          </cell>
          <cell r="C674" t="str">
            <v>Lowering of AC pipes</v>
          </cell>
          <cell r="D674">
            <v>500</v>
          </cell>
          <cell r="E674" t="str">
            <v>CL-15</v>
          </cell>
          <cell r="F674" t="str">
            <v>rmt</v>
          </cell>
          <cell r="G674">
            <v>44.97</v>
          </cell>
        </row>
        <row r="675">
          <cell r="B675" t="str">
            <v>Lowering of AC pipes600CL-15</v>
          </cell>
          <cell r="C675" t="str">
            <v>Lowering of AC pipes</v>
          </cell>
          <cell r="D675">
            <v>600</v>
          </cell>
          <cell r="E675" t="str">
            <v>CL-15</v>
          </cell>
          <cell r="F675" t="str">
            <v>rmt</v>
          </cell>
          <cell r="G675">
            <v>63.83</v>
          </cell>
        </row>
        <row r="676">
          <cell r="B676" t="str">
            <v>Lowering of AC pipes80CL-20</v>
          </cell>
          <cell r="C676" t="str">
            <v>Lowering of AC pipes</v>
          </cell>
          <cell r="D676">
            <v>80</v>
          </cell>
          <cell r="E676" t="str">
            <v>CL-20</v>
          </cell>
          <cell r="F676" t="str">
            <v>rmt</v>
          </cell>
          <cell r="G676">
            <v>2.99</v>
          </cell>
        </row>
        <row r="677">
          <cell r="B677" t="str">
            <v>Lowering of AC pipes100CL-20</v>
          </cell>
          <cell r="C677" t="str">
            <v>Lowering of AC pipes</v>
          </cell>
          <cell r="D677">
            <v>100</v>
          </cell>
          <cell r="E677" t="str">
            <v>CL-20</v>
          </cell>
          <cell r="F677" t="str">
            <v>rmt</v>
          </cell>
          <cell r="G677">
            <v>4.49</v>
          </cell>
        </row>
        <row r="678">
          <cell r="B678" t="str">
            <v>Lowering of AC pipes125CL-20</v>
          </cell>
          <cell r="C678" t="str">
            <v>Lowering of AC pipes</v>
          </cell>
          <cell r="D678">
            <v>125</v>
          </cell>
          <cell r="E678" t="str">
            <v>CL-20</v>
          </cell>
          <cell r="F678" t="str">
            <v>rmt</v>
          </cell>
          <cell r="G678">
            <v>5.75</v>
          </cell>
        </row>
        <row r="679">
          <cell r="B679" t="str">
            <v>Lowering of AC pipes150CL-20</v>
          </cell>
          <cell r="C679" t="str">
            <v>Lowering of AC pipes</v>
          </cell>
          <cell r="D679">
            <v>150</v>
          </cell>
          <cell r="E679" t="str">
            <v>CL-20</v>
          </cell>
          <cell r="F679" t="str">
            <v>rmt</v>
          </cell>
          <cell r="G679">
            <v>8.17</v>
          </cell>
        </row>
        <row r="680">
          <cell r="B680" t="str">
            <v>Lowering of AC pipes200CL-20</v>
          </cell>
          <cell r="C680" t="str">
            <v>Lowering of AC pipes</v>
          </cell>
          <cell r="D680">
            <v>200</v>
          </cell>
          <cell r="E680" t="str">
            <v>CL-20</v>
          </cell>
          <cell r="F680" t="str">
            <v>rmt</v>
          </cell>
          <cell r="G680">
            <v>13.8</v>
          </cell>
        </row>
        <row r="681">
          <cell r="B681" t="str">
            <v>Lowering of AC pipes250CL-20</v>
          </cell>
          <cell r="C681" t="str">
            <v>Lowering of AC pipes</v>
          </cell>
          <cell r="D681">
            <v>250</v>
          </cell>
          <cell r="E681" t="str">
            <v>CL-20</v>
          </cell>
          <cell r="F681" t="str">
            <v>rmt</v>
          </cell>
          <cell r="G681">
            <v>17.71</v>
          </cell>
        </row>
        <row r="682">
          <cell r="B682" t="str">
            <v>Lowering of AC pipes300CL-20</v>
          </cell>
          <cell r="C682" t="str">
            <v>Lowering of AC pipes</v>
          </cell>
          <cell r="D682">
            <v>300</v>
          </cell>
          <cell r="E682" t="str">
            <v>CL-20</v>
          </cell>
          <cell r="F682" t="str">
            <v>rmt</v>
          </cell>
          <cell r="G682">
            <v>25.07</v>
          </cell>
        </row>
        <row r="683">
          <cell r="B683" t="str">
            <v>Lowering of AC pipes350CL-20</v>
          </cell>
          <cell r="C683" t="str">
            <v>Lowering of AC pipes</v>
          </cell>
          <cell r="D683">
            <v>350</v>
          </cell>
          <cell r="E683" t="str">
            <v>CL-20</v>
          </cell>
          <cell r="F683" t="str">
            <v>rmt</v>
          </cell>
          <cell r="G683">
            <v>30.71</v>
          </cell>
        </row>
        <row r="684">
          <cell r="B684" t="str">
            <v>Lowering of AC pipes400CL-20</v>
          </cell>
          <cell r="C684" t="str">
            <v>Lowering of AC pipes</v>
          </cell>
          <cell r="D684">
            <v>400</v>
          </cell>
          <cell r="E684" t="str">
            <v>CL-20</v>
          </cell>
          <cell r="F684" t="str">
            <v>rmt</v>
          </cell>
          <cell r="G684">
            <v>40.14</v>
          </cell>
        </row>
        <row r="685">
          <cell r="B685" t="str">
            <v>Lowering of AC pipes450CL-20</v>
          </cell>
          <cell r="C685" t="str">
            <v>Lowering of AC pipes</v>
          </cell>
          <cell r="D685">
            <v>450</v>
          </cell>
          <cell r="E685" t="str">
            <v>CL-20</v>
          </cell>
          <cell r="F685" t="str">
            <v>rmt</v>
          </cell>
          <cell r="G685">
            <v>47.96</v>
          </cell>
        </row>
        <row r="686">
          <cell r="B686" t="str">
            <v>Lowering of AC pipes500CL-20</v>
          </cell>
          <cell r="C686" t="str">
            <v>Lowering of AC pipes</v>
          </cell>
          <cell r="D686">
            <v>500</v>
          </cell>
          <cell r="E686" t="str">
            <v>CL-20</v>
          </cell>
          <cell r="F686" t="str">
            <v>rmt</v>
          </cell>
          <cell r="G686">
            <v>58.77</v>
          </cell>
        </row>
        <row r="687">
          <cell r="B687" t="str">
            <v>Lowering of AC pipes600CL-20</v>
          </cell>
          <cell r="C687" t="str">
            <v>Lowering of AC pipes</v>
          </cell>
          <cell r="D687">
            <v>600</v>
          </cell>
          <cell r="E687" t="str">
            <v>CL-20</v>
          </cell>
          <cell r="F687" t="str">
            <v>rmt</v>
          </cell>
          <cell r="G687">
            <v>83.15</v>
          </cell>
        </row>
        <row r="688">
          <cell r="B688" t="str">
            <v>Lowering of AC pipes80CL-20</v>
          </cell>
          <cell r="C688" t="str">
            <v>Lowering of AC pipes</v>
          </cell>
          <cell r="D688">
            <v>80</v>
          </cell>
          <cell r="E688" t="str">
            <v>CL-20</v>
          </cell>
          <cell r="F688" t="str">
            <v>rmt</v>
          </cell>
          <cell r="G688">
            <v>3.68</v>
          </cell>
        </row>
        <row r="689">
          <cell r="B689" t="str">
            <v>Lowering of AC pipes100CL-20</v>
          </cell>
          <cell r="C689" t="str">
            <v>Lowering of AC pipes</v>
          </cell>
          <cell r="D689">
            <v>100</v>
          </cell>
          <cell r="E689" t="str">
            <v>CL-20</v>
          </cell>
          <cell r="F689" t="str">
            <v>rmt</v>
          </cell>
          <cell r="G689">
            <v>5.52</v>
          </cell>
        </row>
        <row r="690">
          <cell r="B690" t="str">
            <v>Lowering of AC pipes125CL-20</v>
          </cell>
          <cell r="C690" t="str">
            <v>Lowering of AC pipes</v>
          </cell>
          <cell r="D690">
            <v>125</v>
          </cell>
          <cell r="E690" t="str">
            <v>CL-20</v>
          </cell>
          <cell r="F690" t="str">
            <v>rmt</v>
          </cell>
          <cell r="G690">
            <v>7.25</v>
          </cell>
        </row>
        <row r="691">
          <cell r="B691" t="str">
            <v>Lowering of AC pipes150CL-20</v>
          </cell>
          <cell r="C691" t="str">
            <v>Lowering of AC pipes</v>
          </cell>
          <cell r="D691">
            <v>150</v>
          </cell>
          <cell r="E691" t="str">
            <v>CL-20</v>
          </cell>
          <cell r="F691" t="str">
            <v>rmt</v>
          </cell>
          <cell r="G691">
            <v>10.24</v>
          </cell>
        </row>
        <row r="692">
          <cell r="B692" t="str">
            <v>Lowering of AC pipes200CL-20</v>
          </cell>
          <cell r="C692" t="str">
            <v>Lowering of AC pipes</v>
          </cell>
          <cell r="D692">
            <v>200</v>
          </cell>
          <cell r="E692" t="str">
            <v>CL-20</v>
          </cell>
          <cell r="F692" t="str">
            <v>rmt</v>
          </cell>
          <cell r="G692">
            <v>17.600000000000001</v>
          </cell>
        </row>
        <row r="693">
          <cell r="B693" t="str">
            <v>Lowering of AC pipes250CL-20</v>
          </cell>
          <cell r="C693" t="str">
            <v>Lowering of AC pipes</v>
          </cell>
          <cell r="D693">
            <v>250</v>
          </cell>
          <cell r="E693" t="str">
            <v>CL-20</v>
          </cell>
          <cell r="F693" t="str">
            <v>rmt</v>
          </cell>
          <cell r="G693">
            <v>22.31</v>
          </cell>
        </row>
        <row r="694">
          <cell r="B694" t="str">
            <v>Lowering of AC pipes300CL-20</v>
          </cell>
          <cell r="C694" t="str">
            <v>Lowering of AC pipes</v>
          </cell>
          <cell r="D694">
            <v>300</v>
          </cell>
          <cell r="E694" t="str">
            <v>CL-20</v>
          </cell>
          <cell r="F694" t="str">
            <v>rmt</v>
          </cell>
          <cell r="G694">
            <v>31.97</v>
          </cell>
        </row>
        <row r="695">
          <cell r="B695" t="str">
            <v>Lowering of AC pipes350CL-20</v>
          </cell>
          <cell r="C695" t="str">
            <v>Lowering of AC pipes</v>
          </cell>
          <cell r="D695">
            <v>350</v>
          </cell>
          <cell r="E695" t="str">
            <v>CL-20</v>
          </cell>
          <cell r="F695" t="str">
            <v>rmt</v>
          </cell>
          <cell r="G695">
            <v>38.64</v>
          </cell>
        </row>
        <row r="696">
          <cell r="B696" t="str">
            <v>Lowering of AC pipes400CL-20</v>
          </cell>
          <cell r="C696" t="str">
            <v>Lowering of AC pipes</v>
          </cell>
          <cell r="D696">
            <v>400</v>
          </cell>
          <cell r="E696" t="str">
            <v>CL-20</v>
          </cell>
          <cell r="F696" t="str">
            <v>rmt</v>
          </cell>
          <cell r="G696">
            <v>49.8</v>
          </cell>
        </row>
        <row r="697">
          <cell r="B697" t="str">
            <v>Lowering of AC pipes450CL-20</v>
          </cell>
          <cell r="C697" t="str">
            <v>Lowering of AC pipes</v>
          </cell>
          <cell r="D697">
            <v>450</v>
          </cell>
          <cell r="E697" t="str">
            <v>CL-20</v>
          </cell>
          <cell r="F697" t="str">
            <v>rmt</v>
          </cell>
          <cell r="G697">
            <v>60.15</v>
          </cell>
        </row>
        <row r="698">
          <cell r="B698" t="str">
            <v>Lowering of AC pipes500CL-20</v>
          </cell>
          <cell r="C698" t="str">
            <v>Lowering of AC pipes</v>
          </cell>
          <cell r="D698">
            <v>500</v>
          </cell>
          <cell r="E698" t="str">
            <v>CL-20</v>
          </cell>
          <cell r="F698" t="str">
            <v>rmt</v>
          </cell>
          <cell r="G698">
            <v>73.83</v>
          </cell>
        </row>
        <row r="699">
          <cell r="B699" t="str">
            <v>Lowering of AC pipes600CL-20</v>
          </cell>
          <cell r="C699" t="str">
            <v>Lowering of AC pipes</v>
          </cell>
          <cell r="D699">
            <v>600</v>
          </cell>
          <cell r="E699" t="str">
            <v>CL-20</v>
          </cell>
          <cell r="F699" t="str">
            <v>rmt</v>
          </cell>
          <cell r="G699">
            <v>106.03</v>
          </cell>
        </row>
        <row r="700">
          <cell r="B700" t="str">
            <v>AC Coupling Cl-1580</v>
          </cell>
          <cell r="C700" t="str">
            <v>AC Coupling Cl-15</v>
          </cell>
          <cell r="D700">
            <v>80</v>
          </cell>
          <cell r="E700">
            <v>0</v>
          </cell>
          <cell r="F700" t="str">
            <v>each</v>
          </cell>
          <cell r="G700">
            <v>52.77</v>
          </cell>
          <cell r="H700">
            <v>64.5</v>
          </cell>
        </row>
        <row r="701">
          <cell r="B701" t="str">
            <v>AC Coupling Cl-15100</v>
          </cell>
          <cell r="C701" t="str">
            <v>AC Coupling Cl-15</v>
          </cell>
          <cell r="D701">
            <v>100</v>
          </cell>
          <cell r="E701">
            <v>0</v>
          </cell>
          <cell r="F701" t="str">
            <v>each</v>
          </cell>
          <cell r="G701">
            <v>68.73</v>
          </cell>
          <cell r="H701">
            <v>84</v>
          </cell>
        </row>
        <row r="702">
          <cell r="B702" t="str">
            <v>AC Coupling Cl-15125</v>
          </cell>
          <cell r="C702" t="str">
            <v>AC Coupling Cl-15</v>
          </cell>
          <cell r="D702">
            <v>125</v>
          </cell>
          <cell r="E702">
            <v>0</v>
          </cell>
          <cell r="F702" t="str">
            <v>each</v>
          </cell>
          <cell r="G702">
            <v>85.91</v>
          </cell>
          <cell r="H702">
            <v>105</v>
          </cell>
        </row>
        <row r="703">
          <cell r="B703" t="str">
            <v>AC Coupling Cl-15150</v>
          </cell>
          <cell r="C703" t="str">
            <v>AC Coupling Cl-15</v>
          </cell>
          <cell r="D703">
            <v>150</v>
          </cell>
          <cell r="E703">
            <v>0</v>
          </cell>
          <cell r="F703" t="str">
            <v>each</v>
          </cell>
          <cell r="G703">
            <v>98.18</v>
          </cell>
          <cell r="H703">
            <v>120</v>
          </cell>
        </row>
        <row r="704">
          <cell r="B704" t="str">
            <v>AC Coupling Cl-15200</v>
          </cell>
          <cell r="C704" t="str">
            <v>AC Coupling Cl-15</v>
          </cell>
          <cell r="D704">
            <v>200</v>
          </cell>
          <cell r="E704">
            <v>0</v>
          </cell>
          <cell r="F704" t="str">
            <v>each</v>
          </cell>
          <cell r="G704">
            <v>181.63</v>
          </cell>
          <cell r="H704">
            <v>222</v>
          </cell>
        </row>
        <row r="705">
          <cell r="B705" t="str">
            <v>AC Coupling Cl-15250</v>
          </cell>
          <cell r="C705" t="str">
            <v>AC Coupling Cl-15</v>
          </cell>
          <cell r="D705">
            <v>250</v>
          </cell>
          <cell r="E705">
            <v>0</v>
          </cell>
          <cell r="F705" t="str">
            <v>each</v>
          </cell>
          <cell r="G705">
            <v>211.09</v>
          </cell>
          <cell r="H705">
            <v>258</v>
          </cell>
        </row>
        <row r="706">
          <cell r="B706" t="str">
            <v>AC Coupling Cl-15300</v>
          </cell>
          <cell r="C706" t="str">
            <v>AC Coupling Cl-15</v>
          </cell>
          <cell r="D706">
            <v>300</v>
          </cell>
          <cell r="E706">
            <v>0</v>
          </cell>
          <cell r="F706" t="str">
            <v>each</v>
          </cell>
          <cell r="G706">
            <v>274.89999999999998</v>
          </cell>
          <cell r="H706">
            <v>336.1</v>
          </cell>
        </row>
        <row r="707">
          <cell r="B707" t="str">
            <v>AC Coupling Cl-15350</v>
          </cell>
          <cell r="C707" t="str">
            <v>AC Coupling Cl-15</v>
          </cell>
          <cell r="D707">
            <v>350</v>
          </cell>
          <cell r="E707">
            <v>0</v>
          </cell>
          <cell r="F707" t="str">
            <v>each</v>
          </cell>
          <cell r="G707">
            <v>358.35</v>
          </cell>
          <cell r="H707">
            <v>438.1</v>
          </cell>
        </row>
        <row r="708">
          <cell r="B708" t="str">
            <v>AC Coupling Cl-15400</v>
          </cell>
          <cell r="C708" t="str">
            <v>AC Coupling Cl-15</v>
          </cell>
          <cell r="D708">
            <v>400</v>
          </cell>
          <cell r="E708">
            <v>0</v>
          </cell>
          <cell r="F708" t="str">
            <v>each</v>
          </cell>
          <cell r="G708">
            <v>552.27</v>
          </cell>
          <cell r="H708">
            <v>675.1</v>
          </cell>
        </row>
        <row r="709">
          <cell r="B709" t="str">
            <v>AC Coupling Cl-15450</v>
          </cell>
          <cell r="C709" t="str">
            <v>AC Coupling Cl-15</v>
          </cell>
          <cell r="D709">
            <v>450</v>
          </cell>
          <cell r="E709">
            <v>0</v>
          </cell>
          <cell r="F709" t="str">
            <v>each</v>
          </cell>
          <cell r="G709">
            <v>662.72</v>
          </cell>
          <cell r="H709">
            <v>810.2</v>
          </cell>
        </row>
        <row r="710">
          <cell r="B710" t="str">
            <v>AC Coupling Cl-15500</v>
          </cell>
          <cell r="C710" t="str">
            <v>AC Coupling Cl-15</v>
          </cell>
          <cell r="D710">
            <v>500</v>
          </cell>
          <cell r="E710">
            <v>0</v>
          </cell>
          <cell r="F710" t="str">
            <v>each</v>
          </cell>
          <cell r="G710">
            <v>790.35</v>
          </cell>
          <cell r="H710">
            <v>966.2</v>
          </cell>
        </row>
        <row r="711">
          <cell r="B711" t="str">
            <v>AC Coupling Cl-15600</v>
          </cell>
          <cell r="C711" t="str">
            <v>AC Coupling Cl-15</v>
          </cell>
          <cell r="D711">
            <v>600</v>
          </cell>
          <cell r="E711">
            <v>0</v>
          </cell>
          <cell r="F711" t="str">
            <v>each</v>
          </cell>
          <cell r="G711">
            <v>951.87</v>
          </cell>
          <cell r="H711">
            <v>1163.5999999999999</v>
          </cell>
        </row>
        <row r="712">
          <cell r="B712" t="str">
            <v>AC Coupling Cl-2080</v>
          </cell>
          <cell r="C712" t="str">
            <v>AC Coupling Cl-20</v>
          </cell>
          <cell r="D712">
            <v>80</v>
          </cell>
          <cell r="E712">
            <v>0</v>
          </cell>
          <cell r="F712" t="str">
            <v>each</v>
          </cell>
          <cell r="G712">
            <v>55.23</v>
          </cell>
          <cell r="H712">
            <v>67.5</v>
          </cell>
        </row>
        <row r="713">
          <cell r="B713" t="str">
            <v>AC Coupling Cl-20100</v>
          </cell>
          <cell r="C713" t="str">
            <v>AC Coupling Cl-20</v>
          </cell>
          <cell r="D713">
            <v>100</v>
          </cell>
          <cell r="E713">
            <v>0</v>
          </cell>
          <cell r="F713" t="str">
            <v>each</v>
          </cell>
          <cell r="G713">
            <v>71.180000000000007</v>
          </cell>
          <cell r="H713">
            <v>87</v>
          </cell>
        </row>
        <row r="714">
          <cell r="B714" t="str">
            <v>AC Coupling Cl-20125</v>
          </cell>
          <cell r="C714" t="str">
            <v>AC Coupling Cl-20</v>
          </cell>
          <cell r="D714">
            <v>125</v>
          </cell>
          <cell r="E714">
            <v>0</v>
          </cell>
          <cell r="F714" t="str">
            <v>each</v>
          </cell>
          <cell r="G714">
            <v>93.28</v>
          </cell>
          <cell r="H714">
            <v>114</v>
          </cell>
        </row>
        <row r="715">
          <cell r="B715" t="str">
            <v>AC Coupling Cl-20150</v>
          </cell>
          <cell r="C715" t="str">
            <v>AC Coupling Cl-20</v>
          </cell>
          <cell r="D715">
            <v>150</v>
          </cell>
          <cell r="E715">
            <v>0</v>
          </cell>
          <cell r="F715" t="str">
            <v>each</v>
          </cell>
          <cell r="G715">
            <v>122.73</v>
          </cell>
          <cell r="H715">
            <v>150</v>
          </cell>
        </row>
        <row r="716">
          <cell r="B716" t="str">
            <v>AC Coupling Cl-20200</v>
          </cell>
          <cell r="C716" t="str">
            <v>AC Coupling Cl-20</v>
          </cell>
          <cell r="D716">
            <v>200</v>
          </cell>
          <cell r="E716">
            <v>0</v>
          </cell>
          <cell r="F716" t="str">
            <v>each</v>
          </cell>
          <cell r="G716">
            <v>193.91</v>
          </cell>
          <cell r="H716">
            <v>237</v>
          </cell>
        </row>
        <row r="717">
          <cell r="B717" t="str">
            <v>AC Coupling Cl-20250</v>
          </cell>
          <cell r="C717" t="str">
            <v>AC Coupling Cl-20</v>
          </cell>
          <cell r="D717">
            <v>250</v>
          </cell>
          <cell r="E717">
            <v>0</v>
          </cell>
          <cell r="F717" t="str">
            <v>each</v>
          </cell>
          <cell r="G717">
            <v>265.08999999999997</v>
          </cell>
          <cell r="H717">
            <v>324.10000000000002</v>
          </cell>
        </row>
        <row r="718">
          <cell r="B718" t="str">
            <v>AC Coupling Cl-20300</v>
          </cell>
          <cell r="C718" t="str">
            <v>AC Coupling Cl-20</v>
          </cell>
          <cell r="D718">
            <v>300</v>
          </cell>
          <cell r="E718">
            <v>0</v>
          </cell>
          <cell r="F718" t="str">
            <v>each</v>
          </cell>
          <cell r="G718">
            <v>355.91</v>
          </cell>
          <cell r="H718">
            <v>435.1</v>
          </cell>
        </row>
        <row r="719">
          <cell r="B719" t="str">
            <v>AC Coupling Cl-20350</v>
          </cell>
          <cell r="C719" t="str">
            <v>AC Coupling Cl-20</v>
          </cell>
          <cell r="D719">
            <v>350</v>
          </cell>
          <cell r="E719">
            <v>0</v>
          </cell>
          <cell r="F719" t="str">
            <v>each</v>
          </cell>
          <cell r="G719">
            <v>463.9</v>
          </cell>
          <cell r="H719">
            <v>567.1</v>
          </cell>
        </row>
        <row r="720">
          <cell r="B720" t="str">
            <v>AC Coupling Cl-20400</v>
          </cell>
          <cell r="C720" t="str">
            <v>AC Coupling Cl-20</v>
          </cell>
          <cell r="D720">
            <v>400</v>
          </cell>
          <cell r="E720">
            <v>0</v>
          </cell>
          <cell r="F720" t="str">
            <v>each</v>
          </cell>
          <cell r="G720">
            <v>721.63</v>
          </cell>
          <cell r="H720">
            <v>882.2</v>
          </cell>
        </row>
        <row r="721">
          <cell r="B721" t="str">
            <v>AC Coupling Cl-20450</v>
          </cell>
          <cell r="C721" t="str">
            <v>AC Coupling Cl-20</v>
          </cell>
          <cell r="D721">
            <v>450</v>
          </cell>
          <cell r="E721">
            <v>0</v>
          </cell>
          <cell r="F721" t="str">
            <v>each</v>
          </cell>
          <cell r="G721">
            <v>873.8</v>
          </cell>
          <cell r="H721">
            <v>1068.2</v>
          </cell>
        </row>
        <row r="722">
          <cell r="B722" t="str">
            <v>AC Coupling Cl-20500</v>
          </cell>
          <cell r="C722" t="str">
            <v>AC Coupling Cl-20</v>
          </cell>
          <cell r="D722">
            <v>500</v>
          </cell>
          <cell r="E722">
            <v>0</v>
          </cell>
          <cell r="F722" t="str">
            <v>each</v>
          </cell>
          <cell r="G722">
            <v>1057.9000000000001</v>
          </cell>
          <cell r="H722">
            <v>1293.2</v>
          </cell>
        </row>
        <row r="723">
          <cell r="B723" t="str">
            <v>AC Coupling Cl-20600</v>
          </cell>
          <cell r="C723" t="str">
            <v>AC Coupling Cl-20</v>
          </cell>
          <cell r="D723">
            <v>600</v>
          </cell>
          <cell r="E723">
            <v>0</v>
          </cell>
          <cell r="F723" t="str">
            <v>each</v>
          </cell>
          <cell r="G723">
            <v>1185.53</v>
          </cell>
          <cell r="H723">
            <v>1449.3</v>
          </cell>
        </row>
        <row r="724">
          <cell r="B724" t="str">
            <v>AC Coupling Cl-2580</v>
          </cell>
          <cell r="C724" t="str">
            <v>AC Coupling Cl-25</v>
          </cell>
          <cell r="D724">
            <v>80</v>
          </cell>
          <cell r="E724">
            <v>0</v>
          </cell>
          <cell r="F724" t="str">
            <v>each</v>
          </cell>
          <cell r="G724">
            <v>63.81</v>
          </cell>
          <cell r="H724">
            <v>78</v>
          </cell>
        </row>
        <row r="725">
          <cell r="B725" t="str">
            <v>AC Coupling Cl-25100</v>
          </cell>
          <cell r="C725" t="str">
            <v>AC Coupling Cl-25</v>
          </cell>
          <cell r="D725">
            <v>100</v>
          </cell>
          <cell r="E725">
            <v>0</v>
          </cell>
          <cell r="F725" t="str">
            <v>each</v>
          </cell>
          <cell r="G725">
            <v>85.91</v>
          </cell>
          <cell r="H725">
            <v>105</v>
          </cell>
        </row>
        <row r="726">
          <cell r="B726" t="str">
            <v>AC Coupling Cl-25125</v>
          </cell>
          <cell r="C726" t="str">
            <v>AC Coupling Cl-25</v>
          </cell>
          <cell r="D726">
            <v>125</v>
          </cell>
          <cell r="E726">
            <v>0</v>
          </cell>
          <cell r="F726" t="str">
            <v>each</v>
          </cell>
          <cell r="G726">
            <v>112.91</v>
          </cell>
          <cell r="H726">
            <v>138</v>
          </cell>
        </row>
        <row r="727">
          <cell r="B727" t="str">
            <v>AC Coupling Cl-25150</v>
          </cell>
          <cell r="C727" t="str">
            <v>AC Coupling Cl-25</v>
          </cell>
          <cell r="D727">
            <v>150</v>
          </cell>
          <cell r="E727">
            <v>0</v>
          </cell>
          <cell r="F727" t="str">
            <v>each</v>
          </cell>
          <cell r="G727">
            <v>152.16999999999999</v>
          </cell>
          <cell r="H727">
            <v>186</v>
          </cell>
        </row>
        <row r="728">
          <cell r="B728" t="str">
            <v>AC Coupling Cl-25200</v>
          </cell>
          <cell r="C728" t="str">
            <v>AC Coupling Cl-25</v>
          </cell>
          <cell r="D728">
            <v>200</v>
          </cell>
          <cell r="E728">
            <v>0</v>
          </cell>
          <cell r="F728" t="str">
            <v>each</v>
          </cell>
          <cell r="G728">
            <v>247.91</v>
          </cell>
          <cell r="H728">
            <v>303.10000000000002</v>
          </cell>
        </row>
        <row r="729">
          <cell r="B729" t="str">
            <v>AC Coupling Cl-25250</v>
          </cell>
          <cell r="C729" t="str">
            <v>AC Coupling Cl-25</v>
          </cell>
          <cell r="D729">
            <v>250</v>
          </cell>
          <cell r="E729">
            <v>0</v>
          </cell>
          <cell r="F729" t="str">
            <v>each</v>
          </cell>
          <cell r="G729">
            <v>338.72</v>
          </cell>
          <cell r="H729">
            <v>414.1</v>
          </cell>
        </row>
        <row r="730">
          <cell r="B730" t="str">
            <v>AC Coupling Cl-25300</v>
          </cell>
          <cell r="C730" t="str">
            <v>AC Coupling Cl-25</v>
          </cell>
          <cell r="D730">
            <v>300</v>
          </cell>
          <cell r="E730">
            <v>0</v>
          </cell>
          <cell r="F730" t="str">
            <v>each</v>
          </cell>
          <cell r="G730">
            <v>456.54</v>
          </cell>
          <cell r="H730">
            <v>558.1</v>
          </cell>
        </row>
        <row r="731">
          <cell r="B731" t="str">
            <v>AC Coupling Cl-25350</v>
          </cell>
          <cell r="C731" t="str">
            <v>AC Coupling Cl-25</v>
          </cell>
          <cell r="D731">
            <v>350</v>
          </cell>
          <cell r="E731">
            <v>0</v>
          </cell>
          <cell r="F731" t="str">
            <v>each</v>
          </cell>
          <cell r="G731">
            <v>593.99</v>
          </cell>
          <cell r="H731">
            <v>726.1</v>
          </cell>
        </row>
        <row r="732">
          <cell r="B732" t="str">
            <v>AC Coupling Cl-25400</v>
          </cell>
          <cell r="C732" t="str">
            <v>AC Coupling Cl-25</v>
          </cell>
          <cell r="D732">
            <v>400</v>
          </cell>
          <cell r="E732">
            <v>0</v>
          </cell>
          <cell r="F732" t="str">
            <v>each</v>
          </cell>
          <cell r="G732">
            <v>930.26</v>
          </cell>
          <cell r="H732">
            <v>1137.2</v>
          </cell>
        </row>
        <row r="733">
          <cell r="B733" t="str">
            <v>AC Coupling Cl-25450</v>
          </cell>
          <cell r="C733" t="str">
            <v>AC Coupling Cl-25</v>
          </cell>
          <cell r="D733">
            <v>450</v>
          </cell>
          <cell r="E733">
            <v>0</v>
          </cell>
          <cell r="F733" t="str">
            <v>each</v>
          </cell>
          <cell r="G733">
            <v>1126.6199999999999</v>
          </cell>
          <cell r="H733">
            <v>1377.3</v>
          </cell>
        </row>
        <row r="734">
          <cell r="B734" t="str">
            <v>AC Coupling Cl-25500</v>
          </cell>
          <cell r="C734" t="str">
            <v>AC Coupling Cl-25</v>
          </cell>
          <cell r="D734">
            <v>500</v>
          </cell>
          <cell r="E734">
            <v>0</v>
          </cell>
          <cell r="F734" t="str">
            <v>each</v>
          </cell>
          <cell r="G734">
            <v>1354.88</v>
          </cell>
          <cell r="H734">
            <v>1656.3</v>
          </cell>
        </row>
        <row r="735">
          <cell r="B735" t="str">
            <v>AC Coupling Cl-25600</v>
          </cell>
          <cell r="C735" t="str">
            <v>AC Coupling Cl-25</v>
          </cell>
          <cell r="D735">
            <v>600</v>
          </cell>
          <cell r="E735">
            <v>0</v>
          </cell>
          <cell r="F735" t="str">
            <v>each</v>
          </cell>
          <cell r="G735">
            <v>1516.89</v>
          </cell>
          <cell r="H735">
            <v>1854.3</v>
          </cell>
        </row>
        <row r="736">
          <cell r="B736" t="str">
            <v>AC Rubber rings Cl-1580</v>
          </cell>
          <cell r="C736" t="str">
            <v>AC Rubber rings Cl-15</v>
          </cell>
          <cell r="D736">
            <v>80</v>
          </cell>
          <cell r="E736">
            <v>0</v>
          </cell>
          <cell r="F736" t="str">
            <v>each</v>
          </cell>
          <cell r="G736">
            <v>32.26</v>
          </cell>
          <cell r="H736">
            <v>38.700000000000003</v>
          </cell>
        </row>
        <row r="737">
          <cell r="B737" t="str">
            <v>AC Rubber rings Cl-15100</v>
          </cell>
          <cell r="C737" t="str">
            <v>AC Rubber rings Cl-15</v>
          </cell>
          <cell r="D737">
            <v>100</v>
          </cell>
          <cell r="E737">
            <v>0</v>
          </cell>
          <cell r="F737" t="str">
            <v>each</v>
          </cell>
          <cell r="G737">
            <v>39.56</v>
          </cell>
          <cell r="H737">
            <v>47.5</v>
          </cell>
        </row>
        <row r="738">
          <cell r="B738" t="str">
            <v>AC Rubber rings Cl-15125</v>
          </cell>
          <cell r="C738" t="str">
            <v>AC Rubber rings Cl-15</v>
          </cell>
          <cell r="D738">
            <v>125</v>
          </cell>
          <cell r="E738">
            <v>0</v>
          </cell>
          <cell r="F738" t="str">
            <v>each</v>
          </cell>
          <cell r="G738">
            <v>51.77</v>
          </cell>
          <cell r="H738">
            <v>62.1</v>
          </cell>
        </row>
        <row r="739">
          <cell r="B739" t="str">
            <v>AC Rubber rings Cl-15150</v>
          </cell>
          <cell r="C739" t="str">
            <v>AC Rubber rings Cl-15</v>
          </cell>
          <cell r="D739">
            <v>150</v>
          </cell>
          <cell r="E739">
            <v>0</v>
          </cell>
          <cell r="F739" t="str">
            <v>each</v>
          </cell>
          <cell r="G739">
            <v>66.11</v>
          </cell>
          <cell r="H739">
            <v>79.3</v>
          </cell>
        </row>
        <row r="740">
          <cell r="B740" t="str">
            <v>AC Rubber rings Cl-15200</v>
          </cell>
          <cell r="C740" t="str">
            <v>AC Rubber rings Cl-15</v>
          </cell>
          <cell r="D740">
            <v>200</v>
          </cell>
          <cell r="E740">
            <v>0</v>
          </cell>
          <cell r="F740" t="str">
            <v>each</v>
          </cell>
          <cell r="G740">
            <v>67.709999999999994</v>
          </cell>
          <cell r="H740">
            <v>81.3</v>
          </cell>
        </row>
        <row r="741">
          <cell r="B741" t="str">
            <v>AC Rubber rings Cl-15250</v>
          </cell>
          <cell r="C741" t="str">
            <v>AC Rubber rings Cl-15</v>
          </cell>
          <cell r="D741">
            <v>250</v>
          </cell>
          <cell r="E741">
            <v>0</v>
          </cell>
          <cell r="F741" t="str">
            <v>each</v>
          </cell>
          <cell r="G741">
            <v>78.989999999999995</v>
          </cell>
          <cell r="H741">
            <v>94.8</v>
          </cell>
        </row>
        <row r="742">
          <cell r="B742" t="str">
            <v>AC Rubber rings Cl-15300</v>
          </cell>
          <cell r="C742" t="str">
            <v>AC Rubber rings Cl-15</v>
          </cell>
          <cell r="D742">
            <v>300</v>
          </cell>
          <cell r="E742">
            <v>0</v>
          </cell>
          <cell r="F742" t="str">
            <v>each</v>
          </cell>
          <cell r="G742">
            <v>79.25</v>
          </cell>
          <cell r="H742">
            <v>95.1</v>
          </cell>
        </row>
        <row r="743">
          <cell r="B743" t="str">
            <v>AC Rubber rings Cl-15350</v>
          </cell>
          <cell r="C743" t="str">
            <v>AC Rubber rings Cl-15</v>
          </cell>
          <cell r="D743">
            <v>350</v>
          </cell>
          <cell r="E743">
            <v>0</v>
          </cell>
          <cell r="F743" t="str">
            <v>each</v>
          </cell>
          <cell r="G743">
            <v>89.21</v>
          </cell>
          <cell r="H743">
            <v>107.1</v>
          </cell>
        </row>
        <row r="744">
          <cell r="B744" t="str">
            <v>AC Rubber rings Cl-15400</v>
          </cell>
          <cell r="C744" t="str">
            <v>AC Rubber rings Cl-15</v>
          </cell>
          <cell r="D744">
            <v>400</v>
          </cell>
          <cell r="E744">
            <v>0</v>
          </cell>
          <cell r="F744" t="str">
            <v>each</v>
          </cell>
          <cell r="G744">
            <v>108.99</v>
          </cell>
          <cell r="H744">
            <v>130.80000000000001</v>
          </cell>
        </row>
        <row r="745">
          <cell r="B745" t="str">
            <v>AC Rubber rings Cl-15450</v>
          </cell>
          <cell r="C745" t="str">
            <v>AC Rubber rings Cl-15</v>
          </cell>
          <cell r="D745">
            <v>450</v>
          </cell>
          <cell r="E745">
            <v>0</v>
          </cell>
          <cell r="F745" t="str">
            <v>each</v>
          </cell>
          <cell r="G745">
            <v>128.77000000000001</v>
          </cell>
          <cell r="H745">
            <v>154.5</v>
          </cell>
        </row>
        <row r="746">
          <cell r="B746" t="str">
            <v>AC Rubber rings Cl-15500</v>
          </cell>
          <cell r="C746" t="str">
            <v>AC Rubber rings Cl-15</v>
          </cell>
          <cell r="D746">
            <v>500</v>
          </cell>
          <cell r="E746">
            <v>0</v>
          </cell>
          <cell r="F746" t="str">
            <v>each</v>
          </cell>
          <cell r="G746">
            <v>148.68</v>
          </cell>
          <cell r="H746">
            <v>178.4</v>
          </cell>
        </row>
        <row r="747">
          <cell r="B747" t="str">
            <v>AC Rubber rings Cl-15600</v>
          </cell>
          <cell r="C747" t="str">
            <v>AC Rubber rings Cl-15</v>
          </cell>
          <cell r="D747">
            <v>600</v>
          </cell>
          <cell r="E747">
            <v>0</v>
          </cell>
          <cell r="F747" t="str">
            <v>each</v>
          </cell>
          <cell r="G747">
            <v>168.48</v>
          </cell>
          <cell r="H747">
            <v>202.2</v>
          </cell>
        </row>
        <row r="748">
          <cell r="B748" t="str">
            <v>AC Rubber rings Cl-2080</v>
          </cell>
          <cell r="C748" t="str">
            <v>AC Rubber rings Cl-20</v>
          </cell>
          <cell r="D748">
            <v>80</v>
          </cell>
          <cell r="E748">
            <v>0</v>
          </cell>
          <cell r="F748" t="str">
            <v>each</v>
          </cell>
          <cell r="G748">
            <v>32.26</v>
          </cell>
          <cell r="H748">
            <v>38.700000000000003</v>
          </cell>
        </row>
        <row r="749">
          <cell r="B749" t="str">
            <v>AC Rubber rings Cl-20100</v>
          </cell>
          <cell r="C749" t="str">
            <v>AC Rubber rings Cl-20</v>
          </cell>
          <cell r="D749">
            <v>100</v>
          </cell>
          <cell r="E749">
            <v>0</v>
          </cell>
          <cell r="F749" t="str">
            <v>each</v>
          </cell>
          <cell r="G749">
            <v>39.56</v>
          </cell>
          <cell r="H749">
            <v>47.5</v>
          </cell>
        </row>
        <row r="750">
          <cell r="B750" t="str">
            <v>AC Rubber rings Cl-20125</v>
          </cell>
          <cell r="C750" t="str">
            <v>AC Rubber rings Cl-20</v>
          </cell>
          <cell r="D750">
            <v>125</v>
          </cell>
          <cell r="E750">
            <v>0</v>
          </cell>
          <cell r="F750" t="str">
            <v>each</v>
          </cell>
          <cell r="G750">
            <v>51.77</v>
          </cell>
          <cell r="H750">
            <v>62.1</v>
          </cell>
        </row>
        <row r="751">
          <cell r="B751" t="str">
            <v>AC Rubber rings Cl-20150</v>
          </cell>
          <cell r="C751" t="str">
            <v>AC Rubber rings Cl-20</v>
          </cell>
          <cell r="D751">
            <v>150</v>
          </cell>
          <cell r="E751">
            <v>0</v>
          </cell>
          <cell r="F751" t="str">
            <v>each</v>
          </cell>
          <cell r="G751">
            <v>66.11</v>
          </cell>
          <cell r="H751">
            <v>79.3</v>
          </cell>
        </row>
        <row r="752">
          <cell r="B752" t="str">
            <v>AC Rubber rings Cl-20200</v>
          </cell>
          <cell r="C752" t="str">
            <v>AC Rubber rings Cl-20</v>
          </cell>
          <cell r="D752">
            <v>200</v>
          </cell>
          <cell r="E752">
            <v>0</v>
          </cell>
          <cell r="F752" t="str">
            <v>each</v>
          </cell>
          <cell r="G752">
            <v>67.709999999999994</v>
          </cell>
          <cell r="H752">
            <v>81.3</v>
          </cell>
        </row>
        <row r="753">
          <cell r="B753" t="str">
            <v>AC Rubber rings Cl-20250</v>
          </cell>
          <cell r="C753" t="str">
            <v>AC Rubber rings Cl-20</v>
          </cell>
          <cell r="D753">
            <v>250</v>
          </cell>
          <cell r="E753">
            <v>0</v>
          </cell>
          <cell r="F753" t="str">
            <v>each</v>
          </cell>
          <cell r="G753">
            <v>78.989999999999995</v>
          </cell>
          <cell r="H753">
            <v>94.8</v>
          </cell>
        </row>
        <row r="754">
          <cell r="B754" t="str">
            <v>AC Rubber rings Cl-20300</v>
          </cell>
          <cell r="C754" t="str">
            <v>AC Rubber rings Cl-20</v>
          </cell>
          <cell r="D754">
            <v>300</v>
          </cell>
          <cell r="E754">
            <v>0</v>
          </cell>
          <cell r="F754" t="str">
            <v>each</v>
          </cell>
          <cell r="G754">
            <v>79.25</v>
          </cell>
          <cell r="H754">
            <v>95.1</v>
          </cell>
        </row>
        <row r="755">
          <cell r="B755" t="str">
            <v>AC Rubber rings Cl-20350</v>
          </cell>
          <cell r="C755" t="str">
            <v>AC Rubber rings Cl-20</v>
          </cell>
          <cell r="D755">
            <v>350</v>
          </cell>
          <cell r="E755">
            <v>0</v>
          </cell>
          <cell r="F755" t="str">
            <v>each</v>
          </cell>
          <cell r="G755">
            <v>89.21</v>
          </cell>
          <cell r="H755">
            <v>107.1</v>
          </cell>
        </row>
        <row r="756">
          <cell r="B756" t="str">
            <v>AC Rubber rings Cl-20400</v>
          </cell>
          <cell r="C756" t="str">
            <v>AC Rubber rings Cl-20</v>
          </cell>
          <cell r="D756">
            <v>400</v>
          </cell>
          <cell r="E756">
            <v>0</v>
          </cell>
          <cell r="F756" t="str">
            <v>each</v>
          </cell>
          <cell r="G756">
            <v>108.99</v>
          </cell>
          <cell r="H756">
            <v>130.80000000000001</v>
          </cell>
        </row>
        <row r="757">
          <cell r="B757" t="str">
            <v>AC Rubber rings Cl-20450</v>
          </cell>
          <cell r="C757" t="str">
            <v>AC Rubber rings Cl-20</v>
          </cell>
          <cell r="D757">
            <v>450</v>
          </cell>
          <cell r="E757">
            <v>0</v>
          </cell>
          <cell r="F757" t="str">
            <v>each</v>
          </cell>
          <cell r="G757">
            <v>128.77000000000001</v>
          </cell>
          <cell r="H757">
            <v>154.5</v>
          </cell>
        </row>
        <row r="758">
          <cell r="B758" t="str">
            <v>AC Rubber rings Cl-20500</v>
          </cell>
          <cell r="C758" t="str">
            <v>AC Rubber rings Cl-20</v>
          </cell>
          <cell r="D758">
            <v>500</v>
          </cell>
          <cell r="E758">
            <v>0</v>
          </cell>
          <cell r="F758" t="str">
            <v>each</v>
          </cell>
          <cell r="G758">
            <v>148.68</v>
          </cell>
          <cell r="H758">
            <v>178.4</v>
          </cell>
        </row>
        <row r="759">
          <cell r="B759" t="str">
            <v>AC Rubber rings Cl-20600</v>
          </cell>
          <cell r="C759" t="str">
            <v>AC Rubber rings Cl-20</v>
          </cell>
          <cell r="D759">
            <v>600</v>
          </cell>
          <cell r="E759">
            <v>0</v>
          </cell>
          <cell r="F759" t="str">
            <v>each</v>
          </cell>
          <cell r="G759">
            <v>168.48</v>
          </cell>
          <cell r="H759">
            <v>202.2</v>
          </cell>
        </row>
        <row r="760">
          <cell r="B760" t="str">
            <v>AC Rubber rings Cl-2580</v>
          </cell>
          <cell r="C760" t="str">
            <v>AC Rubber rings Cl-25</v>
          </cell>
          <cell r="D760">
            <v>80</v>
          </cell>
          <cell r="E760">
            <v>0</v>
          </cell>
          <cell r="F760" t="str">
            <v>each</v>
          </cell>
          <cell r="G760">
            <v>32.26</v>
          </cell>
          <cell r="H760">
            <v>38.700000000000003</v>
          </cell>
        </row>
        <row r="761">
          <cell r="B761" t="str">
            <v>AC Rubber rings Cl-25100</v>
          </cell>
          <cell r="C761" t="str">
            <v>AC Rubber rings Cl-25</v>
          </cell>
          <cell r="D761">
            <v>100</v>
          </cell>
          <cell r="E761">
            <v>0</v>
          </cell>
          <cell r="F761" t="str">
            <v>each</v>
          </cell>
          <cell r="G761">
            <v>39.56</v>
          </cell>
          <cell r="H761">
            <v>47.5</v>
          </cell>
        </row>
        <row r="762">
          <cell r="B762" t="str">
            <v>AC Rubber rings Cl-25125</v>
          </cell>
          <cell r="C762" t="str">
            <v>AC Rubber rings Cl-25</v>
          </cell>
          <cell r="D762">
            <v>125</v>
          </cell>
          <cell r="E762">
            <v>0</v>
          </cell>
          <cell r="F762" t="str">
            <v>each</v>
          </cell>
          <cell r="G762">
            <v>51.77</v>
          </cell>
          <cell r="H762">
            <v>62.1</v>
          </cell>
        </row>
        <row r="763">
          <cell r="B763" t="str">
            <v>AC Rubber rings Cl-25150</v>
          </cell>
          <cell r="C763" t="str">
            <v>AC Rubber rings Cl-25</v>
          </cell>
          <cell r="D763">
            <v>150</v>
          </cell>
          <cell r="E763">
            <v>0</v>
          </cell>
          <cell r="F763" t="str">
            <v>each</v>
          </cell>
          <cell r="G763">
            <v>66.11</v>
          </cell>
          <cell r="H763">
            <v>79.3</v>
          </cell>
        </row>
        <row r="764">
          <cell r="B764" t="str">
            <v>AC Rubber rings Cl-25200</v>
          </cell>
          <cell r="C764" t="str">
            <v>AC Rubber rings Cl-25</v>
          </cell>
          <cell r="D764">
            <v>200</v>
          </cell>
          <cell r="E764">
            <v>0</v>
          </cell>
          <cell r="F764" t="str">
            <v>each</v>
          </cell>
          <cell r="G764">
            <v>67.709999999999994</v>
          </cell>
          <cell r="H764">
            <v>81.3</v>
          </cell>
        </row>
        <row r="765">
          <cell r="B765" t="str">
            <v>AC Rubber rings Cl-25250</v>
          </cell>
          <cell r="C765" t="str">
            <v>AC Rubber rings Cl-25</v>
          </cell>
          <cell r="D765">
            <v>250</v>
          </cell>
          <cell r="E765">
            <v>0</v>
          </cell>
          <cell r="F765" t="str">
            <v>each</v>
          </cell>
          <cell r="G765">
            <v>78.989999999999995</v>
          </cell>
          <cell r="H765">
            <v>94.8</v>
          </cell>
        </row>
        <row r="766">
          <cell r="B766" t="str">
            <v>AC Rubber rings Cl-25300</v>
          </cell>
          <cell r="C766" t="str">
            <v>AC Rubber rings Cl-25</v>
          </cell>
          <cell r="D766">
            <v>300</v>
          </cell>
          <cell r="E766">
            <v>0</v>
          </cell>
          <cell r="F766" t="str">
            <v>each</v>
          </cell>
          <cell r="G766">
            <v>79.25</v>
          </cell>
          <cell r="H766">
            <v>95.1</v>
          </cell>
        </row>
        <row r="767">
          <cell r="B767" t="str">
            <v>AC Rubber rings Cl-25350</v>
          </cell>
          <cell r="C767" t="str">
            <v>AC Rubber rings Cl-25</v>
          </cell>
          <cell r="D767">
            <v>350</v>
          </cell>
          <cell r="E767">
            <v>0</v>
          </cell>
          <cell r="F767" t="str">
            <v>each</v>
          </cell>
          <cell r="G767">
            <v>89.21</v>
          </cell>
          <cell r="H767">
            <v>107.1</v>
          </cell>
        </row>
        <row r="768">
          <cell r="B768" t="str">
            <v>AC Rubber rings Cl-25400</v>
          </cell>
          <cell r="C768" t="str">
            <v>AC Rubber rings Cl-25</v>
          </cell>
          <cell r="D768">
            <v>400</v>
          </cell>
          <cell r="E768">
            <v>0</v>
          </cell>
          <cell r="F768" t="str">
            <v>each</v>
          </cell>
          <cell r="G768">
            <v>108.99</v>
          </cell>
          <cell r="H768">
            <v>130.80000000000001</v>
          </cell>
        </row>
        <row r="769">
          <cell r="B769" t="str">
            <v>AC Rubber rings Cl-25450</v>
          </cell>
          <cell r="C769" t="str">
            <v>AC Rubber rings Cl-25</v>
          </cell>
          <cell r="D769">
            <v>450</v>
          </cell>
          <cell r="E769">
            <v>0</v>
          </cell>
          <cell r="F769" t="str">
            <v>each</v>
          </cell>
          <cell r="G769">
            <v>128.77000000000001</v>
          </cell>
          <cell r="H769">
            <v>154.5</v>
          </cell>
        </row>
        <row r="770">
          <cell r="B770" t="str">
            <v>AC Rubber rings Cl-25500</v>
          </cell>
          <cell r="C770" t="str">
            <v>AC Rubber rings Cl-25</v>
          </cell>
          <cell r="D770">
            <v>500</v>
          </cell>
          <cell r="E770">
            <v>0</v>
          </cell>
          <cell r="F770" t="str">
            <v>each</v>
          </cell>
          <cell r="G770">
            <v>148.68</v>
          </cell>
          <cell r="H770">
            <v>178.4</v>
          </cell>
        </row>
        <row r="771">
          <cell r="B771" t="str">
            <v>AC Rubber rings Cl-25600</v>
          </cell>
          <cell r="C771" t="str">
            <v>AC Rubber rings Cl-25</v>
          </cell>
          <cell r="D771">
            <v>600</v>
          </cell>
          <cell r="E771">
            <v>0</v>
          </cell>
          <cell r="F771" t="str">
            <v>each</v>
          </cell>
          <cell r="G771">
            <v>168.48</v>
          </cell>
          <cell r="H771">
            <v>202.2</v>
          </cell>
        </row>
        <row r="772">
          <cell r="B772" t="str">
            <v>DI Rubber Gaskets80</v>
          </cell>
          <cell r="C772" t="str">
            <v>DI Rubber Gaskets</v>
          </cell>
          <cell r="D772">
            <v>80</v>
          </cell>
          <cell r="E772" t="str">
            <v>DI</v>
          </cell>
          <cell r="F772" t="str">
            <v>each</v>
          </cell>
          <cell r="G772">
            <v>27.77</v>
          </cell>
          <cell r="H772">
            <v>35</v>
          </cell>
        </row>
        <row r="773">
          <cell r="B773" t="str">
            <v>DI Rubber Gaskets100</v>
          </cell>
          <cell r="C773" t="str">
            <v>DI Rubber Gaskets</v>
          </cell>
          <cell r="D773">
            <v>100</v>
          </cell>
          <cell r="E773" t="str">
            <v>DI</v>
          </cell>
          <cell r="F773" t="str">
            <v>each</v>
          </cell>
          <cell r="G773">
            <v>39.96</v>
          </cell>
          <cell r="H773">
            <v>55</v>
          </cell>
        </row>
        <row r="774">
          <cell r="B774" t="str">
            <v>DI Rubber Gaskets125</v>
          </cell>
          <cell r="C774" t="str">
            <v>DI Rubber Gaskets</v>
          </cell>
          <cell r="D774">
            <v>125</v>
          </cell>
          <cell r="E774" t="str">
            <v>DI</v>
          </cell>
          <cell r="F774" t="str">
            <v>each</v>
          </cell>
          <cell r="G774">
            <v>39.96</v>
          </cell>
          <cell r="H774">
            <v>55</v>
          </cell>
        </row>
        <row r="775">
          <cell r="B775" t="str">
            <v>DI Rubber Gaskets150</v>
          </cell>
          <cell r="C775" t="str">
            <v>DI Rubber Gaskets</v>
          </cell>
          <cell r="D775">
            <v>150</v>
          </cell>
          <cell r="E775" t="str">
            <v>DI</v>
          </cell>
          <cell r="F775" t="str">
            <v>each</v>
          </cell>
          <cell r="G775">
            <v>63.78</v>
          </cell>
          <cell r="H775">
            <v>80</v>
          </cell>
        </row>
        <row r="776">
          <cell r="B776" t="str">
            <v>DI Rubber Gaskets200</v>
          </cell>
          <cell r="C776" t="str">
            <v>DI Rubber Gaskets</v>
          </cell>
          <cell r="D776">
            <v>200</v>
          </cell>
          <cell r="E776" t="str">
            <v>DI</v>
          </cell>
          <cell r="F776" t="str">
            <v>each</v>
          </cell>
          <cell r="G776">
            <v>78.22</v>
          </cell>
          <cell r="H776">
            <v>98</v>
          </cell>
        </row>
        <row r="777">
          <cell r="B777" t="str">
            <v>DI Rubber Gaskets250</v>
          </cell>
          <cell r="C777" t="str">
            <v>DI Rubber Gaskets</v>
          </cell>
          <cell r="D777">
            <v>250</v>
          </cell>
          <cell r="E777" t="str">
            <v>DI</v>
          </cell>
          <cell r="F777" t="str">
            <v>each</v>
          </cell>
          <cell r="G777">
            <v>87.46</v>
          </cell>
          <cell r="H777">
            <v>109</v>
          </cell>
        </row>
        <row r="778">
          <cell r="B778" t="str">
            <v>DI Rubber Gaskets300</v>
          </cell>
          <cell r="C778" t="str">
            <v>DI Rubber Gaskets</v>
          </cell>
          <cell r="D778">
            <v>300</v>
          </cell>
          <cell r="E778" t="str">
            <v>DI</v>
          </cell>
          <cell r="F778" t="str">
            <v>each</v>
          </cell>
          <cell r="G778">
            <v>133.77000000000001</v>
          </cell>
          <cell r="H778">
            <v>167</v>
          </cell>
        </row>
        <row r="779">
          <cell r="B779" t="str">
            <v>DI Rubber Gaskets350</v>
          </cell>
          <cell r="C779" t="str">
            <v>DI Rubber Gaskets</v>
          </cell>
          <cell r="D779">
            <v>350</v>
          </cell>
          <cell r="E779" t="str">
            <v>DI</v>
          </cell>
          <cell r="F779" t="str">
            <v>each</v>
          </cell>
          <cell r="G779">
            <v>168.73</v>
          </cell>
          <cell r="H779">
            <v>211</v>
          </cell>
        </row>
        <row r="780">
          <cell r="B780" t="str">
            <v>DI Rubber Gaskets400</v>
          </cell>
          <cell r="C780" t="str">
            <v>DI Rubber Gaskets</v>
          </cell>
          <cell r="D780">
            <v>400</v>
          </cell>
          <cell r="E780" t="str">
            <v>DI</v>
          </cell>
          <cell r="F780" t="str">
            <v>each</v>
          </cell>
          <cell r="G780">
            <v>184.16</v>
          </cell>
          <cell r="H780">
            <v>230</v>
          </cell>
        </row>
        <row r="781">
          <cell r="B781" t="str">
            <v>DI Rubber Gaskets450</v>
          </cell>
          <cell r="C781" t="str">
            <v>DI Rubber Gaskets</v>
          </cell>
          <cell r="D781">
            <v>450</v>
          </cell>
          <cell r="E781" t="str">
            <v>DI</v>
          </cell>
          <cell r="F781" t="str">
            <v>each</v>
          </cell>
          <cell r="G781">
            <v>198.6</v>
          </cell>
          <cell r="H781">
            <v>248</v>
          </cell>
        </row>
        <row r="782">
          <cell r="B782" t="str">
            <v>DI Rubber Gaskets500</v>
          </cell>
          <cell r="C782" t="str">
            <v>DI Rubber Gaskets</v>
          </cell>
          <cell r="D782">
            <v>500</v>
          </cell>
          <cell r="E782" t="str">
            <v>DI</v>
          </cell>
          <cell r="F782" t="str">
            <v>each</v>
          </cell>
          <cell r="G782">
            <v>299.44</v>
          </cell>
          <cell r="H782">
            <v>344</v>
          </cell>
        </row>
        <row r="783">
          <cell r="B783" t="str">
            <v>DI Rubber Gaskets600</v>
          </cell>
          <cell r="C783" t="str">
            <v>DI Rubber Gaskets</v>
          </cell>
          <cell r="D783">
            <v>600</v>
          </cell>
          <cell r="E783" t="str">
            <v>DI</v>
          </cell>
          <cell r="F783" t="str">
            <v>each</v>
          </cell>
          <cell r="G783">
            <v>353.89</v>
          </cell>
          <cell r="H783">
            <v>407</v>
          </cell>
        </row>
        <row r="784">
          <cell r="B784" t="str">
            <v>DI Rubber Gaskets700</v>
          </cell>
          <cell r="C784" t="str">
            <v>DI Rubber Gaskets</v>
          </cell>
          <cell r="D784">
            <v>700</v>
          </cell>
          <cell r="E784" t="str">
            <v>DI</v>
          </cell>
          <cell r="F784" t="str">
            <v>each</v>
          </cell>
          <cell r="G784">
            <v>470.43</v>
          </cell>
          <cell r="H784">
            <v>541</v>
          </cell>
        </row>
        <row r="785">
          <cell r="B785" t="str">
            <v>DI Rubber Gaskets750</v>
          </cell>
          <cell r="C785" t="str">
            <v>DI Rubber Gaskets</v>
          </cell>
          <cell r="D785">
            <v>750</v>
          </cell>
          <cell r="E785" t="str">
            <v>DI</v>
          </cell>
          <cell r="F785" t="str">
            <v>each</v>
          </cell>
          <cell r="G785">
            <v>522.67999999999995</v>
          </cell>
          <cell r="H785">
            <v>601</v>
          </cell>
        </row>
        <row r="786">
          <cell r="B786" t="str">
            <v>DI Rubber Gaskets800</v>
          </cell>
          <cell r="C786" t="str">
            <v>DI Rubber Gaskets</v>
          </cell>
          <cell r="D786">
            <v>800</v>
          </cell>
          <cell r="E786" t="str">
            <v>DI</v>
          </cell>
          <cell r="F786" t="str">
            <v>each</v>
          </cell>
          <cell r="G786">
            <v>626.82000000000005</v>
          </cell>
          <cell r="H786">
            <v>721</v>
          </cell>
        </row>
        <row r="787">
          <cell r="B787" t="str">
            <v>DI Rubber Gaskets900</v>
          </cell>
          <cell r="C787" t="str">
            <v>DI Rubber Gaskets</v>
          </cell>
          <cell r="D787">
            <v>900</v>
          </cell>
          <cell r="E787" t="str">
            <v>DI</v>
          </cell>
          <cell r="F787" t="str">
            <v>each</v>
          </cell>
          <cell r="G787">
            <v>756.78</v>
          </cell>
          <cell r="H787">
            <v>870</v>
          </cell>
        </row>
        <row r="788">
          <cell r="B788" t="str">
            <v>DI Rubber Gaskets1000</v>
          </cell>
          <cell r="C788" t="str">
            <v>DI Rubber Gaskets</v>
          </cell>
          <cell r="D788">
            <v>1000</v>
          </cell>
          <cell r="E788" t="str">
            <v>DI</v>
          </cell>
          <cell r="F788" t="str">
            <v>each</v>
          </cell>
          <cell r="G788">
            <v>827.57</v>
          </cell>
          <cell r="H788">
            <v>952</v>
          </cell>
        </row>
      </sheetData>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ow r="7">
          <cell r="C7" t="str">
            <v>code</v>
          </cell>
          <cell r="D7" t="str">
            <v>Dia</v>
          </cell>
          <cell r="E7" t="str">
            <v>Class</v>
          </cell>
          <cell r="F7" t="str">
            <v>Weight of Pipe (kgs)M</v>
          </cell>
          <cell r="G7" t="str">
            <v>SSR Rate 2008-09</v>
          </cell>
          <cell r="H7" t="str">
            <v>Difference in rate as per price variation</v>
          </cell>
          <cell r="I7" t="str">
            <v>Rate as per price variation</v>
          </cell>
        </row>
        <row r="8">
          <cell r="C8" t="str">
            <v>a634</v>
          </cell>
          <cell r="D8">
            <v>63</v>
          </cell>
          <cell r="E8">
            <v>4</v>
          </cell>
          <cell r="F8">
            <v>0.49099999999999999</v>
          </cell>
          <cell r="G8">
            <v>59</v>
          </cell>
          <cell r="H8">
            <v>7.4239200000000007</v>
          </cell>
          <cell r="I8">
            <v>66.423919999999995</v>
          </cell>
        </row>
        <row r="9">
          <cell r="C9" t="str">
            <v>a754</v>
          </cell>
          <cell r="D9">
            <v>75</v>
          </cell>
          <cell r="E9">
            <v>4</v>
          </cell>
          <cell r="F9">
            <v>0.67100000000000004</v>
          </cell>
          <cell r="G9">
            <v>81</v>
          </cell>
          <cell r="H9">
            <v>10.145520000000001</v>
          </cell>
          <cell r="I9">
            <v>91.145520000000005</v>
          </cell>
        </row>
        <row r="10">
          <cell r="C10" t="str">
            <v>a904</v>
          </cell>
          <cell r="D10">
            <v>90</v>
          </cell>
          <cell r="E10">
            <v>4</v>
          </cell>
          <cell r="F10">
            <v>0.97099999999999997</v>
          </cell>
          <cell r="G10">
            <v>117</v>
          </cell>
          <cell r="H10">
            <v>14.681519999999999</v>
          </cell>
          <cell r="I10">
            <v>131.68152000000001</v>
          </cell>
        </row>
        <row r="11">
          <cell r="C11" t="str">
            <v>a1104</v>
          </cell>
          <cell r="D11">
            <v>110</v>
          </cell>
          <cell r="E11">
            <v>4</v>
          </cell>
          <cell r="F11">
            <v>1.4530000000000001</v>
          </cell>
          <cell r="G11">
            <v>175</v>
          </cell>
          <cell r="H11">
            <v>21.969360000000002</v>
          </cell>
          <cell r="I11">
            <v>196.96935999999999</v>
          </cell>
        </row>
        <row r="12">
          <cell r="C12" t="str">
            <v>a1254</v>
          </cell>
          <cell r="D12">
            <v>125</v>
          </cell>
          <cell r="E12">
            <v>4</v>
          </cell>
          <cell r="F12">
            <v>1.8640000000000001</v>
          </cell>
          <cell r="G12">
            <v>225</v>
          </cell>
          <cell r="H12">
            <v>28.183680000000006</v>
          </cell>
          <cell r="I12">
            <v>253.18368000000001</v>
          </cell>
        </row>
        <row r="13">
          <cell r="C13" t="str">
            <v>a1404</v>
          </cell>
          <cell r="D13">
            <v>140</v>
          </cell>
          <cell r="E13">
            <v>4</v>
          </cell>
          <cell r="F13">
            <v>2.3079999999999998</v>
          </cell>
          <cell r="G13">
            <v>279</v>
          </cell>
          <cell r="H13">
            <v>34.89696</v>
          </cell>
          <cell r="I13">
            <v>313.89695999999998</v>
          </cell>
        </row>
        <row r="14">
          <cell r="C14" t="str">
            <v>a1604</v>
          </cell>
          <cell r="D14">
            <v>160</v>
          </cell>
          <cell r="E14">
            <v>4</v>
          </cell>
          <cell r="F14">
            <v>3.024</v>
          </cell>
          <cell r="G14">
            <v>365</v>
          </cell>
          <cell r="H14">
            <v>45.722880000000004</v>
          </cell>
          <cell r="I14">
            <v>410.72288000000003</v>
          </cell>
        </row>
        <row r="15">
          <cell r="C15" t="str">
            <v>a1804</v>
          </cell>
          <cell r="D15">
            <v>180</v>
          </cell>
          <cell r="E15">
            <v>4</v>
          </cell>
          <cell r="F15">
            <v>3.8119999999999998</v>
          </cell>
          <cell r="G15">
            <v>460</v>
          </cell>
          <cell r="H15">
            <v>57.637440000000005</v>
          </cell>
          <cell r="I15">
            <v>517.63743999999997</v>
          </cell>
        </row>
        <row r="16">
          <cell r="C16" t="str">
            <v>a2004</v>
          </cell>
          <cell r="D16">
            <v>200</v>
          </cell>
          <cell r="E16">
            <v>4</v>
          </cell>
          <cell r="F16">
            <v>4.6630000000000003</v>
          </cell>
          <cell r="G16">
            <v>563</v>
          </cell>
          <cell r="H16">
            <v>70.504560000000012</v>
          </cell>
          <cell r="I16">
            <v>633.50455999999997</v>
          </cell>
        </row>
        <row r="17">
          <cell r="C17" t="str">
            <v>a2254</v>
          </cell>
          <cell r="D17">
            <v>225</v>
          </cell>
          <cell r="E17">
            <v>4</v>
          </cell>
          <cell r="F17">
            <v>5.9169999999999998</v>
          </cell>
          <cell r="G17">
            <v>736</v>
          </cell>
          <cell r="H17">
            <v>89.465040000000002</v>
          </cell>
          <cell r="I17">
            <v>825.46504000000004</v>
          </cell>
        </row>
        <row r="18">
          <cell r="C18" t="str">
            <v>a2504</v>
          </cell>
          <cell r="D18">
            <v>250</v>
          </cell>
          <cell r="E18">
            <v>4</v>
          </cell>
          <cell r="F18">
            <v>7.3209999999999997</v>
          </cell>
          <cell r="G18">
            <v>911</v>
          </cell>
          <cell r="H18">
            <v>110.69352000000001</v>
          </cell>
          <cell r="I18">
            <v>1021.69352</v>
          </cell>
        </row>
        <row r="19">
          <cell r="C19" t="str">
            <v>a2804</v>
          </cell>
          <cell r="D19">
            <v>280</v>
          </cell>
          <cell r="E19">
            <v>4</v>
          </cell>
          <cell r="F19">
            <v>9.1170000000000009</v>
          </cell>
          <cell r="G19">
            <v>1135</v>
          </cell>
          <cell r="H19">
            <v>137.84904</v>
          </cell>
          <cell r="I19">
            <v>1272.8490400000001</v>
          </cell>
        </row>
        <row r="20">
          <cell r="C20" t="str">
            <v>a3154</v>
          </cell>
          <cell r="D20">
            <v>315</v>
          </cell>
          <cell r="E20">
            <v>4</v>
          </cell>
          <cell r="F20">
            <v>11.598000000000001</v>
          </cell>
          <cell r="G20">
            <v>1443</v>
          </cell>
          <cell r="H20">
            <v>175.36176000000003</v>
          </cell>
          <cell r="I20">
            <v>1618.36176</v>
          </cell>
        </row>
        <row r="21">
          <cell r="C21" t="str">
            <v>a636</v>
          </cell>
          <cell r="D21">
            <v>63</v>
          </cell>
          <cell r="E21">
            <v>6</v>
          </cell>
          <cell r="F21">
            <v>0.68300000000000005</v>
          </cell>
          <cell r="G21">
            <v>83</v>
          </cell>
          <cell r="H21">
            <v>10.326960000000001</v>
          </cell>
          <cell r="I21">
            <v>93.32696</v>
          </cell>
        </row>
        <row r="22">
          <cell r="C22" t="str">
            <v>a756</v>
          </cell>
          <cell r="D22">
            <v>75</v>
          </cell>
          <cell r="E22">
            <v>6</v>
          </cell>
          <cell r="F22">
            <v>0.97</v>
          </cell>
          <cell r="G22">
            <v>117</v>
          </cell>
          <cell r="H22">
            <v>14.666399999999999</v>
          </cell>
          <cell r="I22">
            <v>131.66640000000001</v>
          </cell>
        </row>
        <row r="23">
          <cell r="C23" t="str">
            <v>a906</v>
          </cell>
          <cell r="D23">
            <v>90</v>
          </cell>
          <cell r="E23">
            <v>6</v>
          </cell>
          <cell r="F23">
            <v>1.3779999999999999</v>
          </cell>
          <cell r="G23">
            <v>166</v>
          </cell>
          <cell r="H23">
            <v>20.835359999999998</v>
          </cell>
          <cell r="I23">
            <v>186.83536000000001</v>
          </cell>
        </row>
        <row r="24">
          <cell r="C24" t="str">
            <v>a1106</v>
          </cell>
          <cell r="D24">
            <v>110</v>
          </cell>
          <cell r="E24">
            <v>6</v>
          </cell>
          <cell r="F24">
            <v>2.0670000000000002</v>
          </cell>
          <cell r="G24">
            <v>250</v>
          </cell>
          <cell r="H24">
            <v>31.253040000000006</v>
          </cell>
          <cell r="I24">
            <v>281.25304</v>
          </cell>
        </row>
        <row r="25">
          <cell r="C25" t="str">
            <v>a1256</v>
          </cell>
          <cell r="D25">
            <v>125</v>
          </cell>
          <cell r="E25">
            <v>6</v>
          </cell>
          <cell r="F25">
            <v>2.6459999999999999</v>
          </cell>
          <cell r="G25">
            <v>320</v>
          </cell>
          <cell r="H25">
            <v>40.007520000000007</v>
          </cell>
          <cell r="I25">
            <v>360.00752</v>
          </cell>
        </row>
        <row r="26">
          <cell r="C26" t="str">
            <v>a1406</v>
          </cell>
          <cell r="D26">
            <v>140</v>
          </cell>
          <cell r="E26">
            <v>6</v>
          </cell>
          <cell r="F26">
            <v>3.3140000000000001</v>
          </cell>
          <cell r="G26">
            <v>400</v>
          </cell>
          <cell r="H26">
            <v>50.107680000000002</v>
          </cell>
          <cell r="I26">
            <v>450.10768000000002</v>
          </cell>
        </row>
        <row r="27">
          <cell r="C27" t="str">
            <v>a1606</v>
          </cell>
          <cell r="D27">
            <v>160</v>
          </cell>
          <cell r="E27">
            <v>6</v>
          </cell>
          <cell r="F27">
            <v>4.3230000000000004</v>
          </cell>
          <cell r="G27">
            <v>522</v>
          </cell>
          <cell r="H27">
            <v>65.363759999999999</v>
          </cell>
          <cell r="I27">
            <v>587.36375999999996</v>
          </cell>
        </row>
        <row r="28">
          <cell r="C28" t="str">
            <v>a1806</v>
          </cell>
          <cell r="D28">
            <v>180</v>
          </cell>
          <cell r="E28">
            <v>6</v>
          </cell>
          <cell r="F28">
            <v>5.4420000000000002</v>
          </cell>
          <cell r="G28">
            <v>657</v>
          </cell>
          <cell r="H28">
            <v>82.28304</v>
          </cell>
          <cell r="I28">
            <v>739.28304000000003</v>
          </cell>
        </row>
        <row r="29">
          <cell r="C29" t="str">
            <v>a2006</v>
          </cell>
          <cell r="D29">
            <v>200</v>
          </cell>
          <cell r="E29">
            <v>6</v>
          </cell>
          <cell r="F29">
            <v>6.7409999999999997</v>
          </cell>
          <cell r="G29">
            <v>814</v>
          </cell>
          <cell r="H29">
            <v>101.92392000000001</v>
          </cell>
          <cell r="I29">
            <v>915.92391999999995</v>
          </cell>
        </row>
        <row r="30">
          <cell r="C30" t="str">
            <v>a2256</v>
          </cell>
          <cell r="D30">
            <v>225</v>
          </cell>
          <cell r="E30">
            <v>6</v>
          </cell>
          <cell r="F30">
            <v>8.4960000000000004</v>
          </cell>
          <cell r="G30">
            <v>1057</v>
          </cell>
          <cell r="H30">
            <v>128.45952000000003</v>
          </cell>
          <cell r="I30">
            <v>1185.4595200000001</v>
          </cell>
        </row>
        <row r="31">
          <cell r="C31" t="str">
            <v>a2506</v>
          </cell>
          <cell r="D31">
            <v>250</v>
          </cell>
          <cell r="E31">
            <v>6</v>
          </cell>
          <cell r="F31">
            <v>10.484999999999999</v>
          </cell>
          <cell r="G31">
            <v>1301</v>
          </cell>
          <cell r="H31">
            <v>158.53319999999999</v>
          </cell>
          <cell r="I31">
            <v>1459.5332000000001</v>
          </cell>
        </row>
        <row r="32">
          <cell r="C32" t="str">
            <v>a2806</v>
          </cell>
          <cell r="D32">
            <v>280</v>
          </cell>
          <cell r="E32">
            <v>6</v>
          </cell>
          <cell r="F32">
            <v>13.111000000000001</v>
          </cell>
          <cell r="G32">
            <v>1631</v>
          </cell>
          <cell r="H32">
            <v>198.23832000000002</v>
          </cell>
          <cell r="I32">
            <v>1829.2383199999999</v>
          </cell>
        </row>
        <row r="33">
          <cell r="C33" t="str">
            <v>a3156</v>
          </cell>
          <cell r="D33">
            <v>315</v>
          </cell>
          <cell r="E33">
            <v>6</v>
          </cell>
          <cell r="F33">
            <v>16.594000000000001</v>
          </cell>
          <cell r="G33">
            <v>2068</v>
          </cell>
          <cell r="H33">
            <v>250.90128000000007</v>
          </cell>
          <cell r="I33">
            <v>2318.90128</v>
          </cell>
        </row>
        <row r="34">
          <cell r="C34" t="str">
            <v>a638</v>
          </cell>
          <cell r="D34">
            <v>63</v>
          </cell>
          <cell r="E34">
            <v>8</v>
          </cell>
          <cell r="F34">
            <v>0.86799999999999999</v>
          </cell>
          <cell r="G34">
            <v>105</v>
          </cell>
          <cell r="H34">
            <v>13.12416</v>
          </cell>
          <cell r="I34">
            <v>118.12416</v>
          </cell>
        </row>
        <row r="35">
          <cell r="C35" t="str">
            <v>a758</v>
          </cell>
          <cell r="D35">
            <v>75</v>
          </cell>
          <cell r="E35">
            <v>8</v>
          </cell>
          <cell r="F35">
            <v>1.228</v>
          </cell>
          <cell r="G35">
            <v>148</v>
          </cell>
          <cell r="H35">
            <v>18.567360000000001</v>
          </cell>
          <cell r="I35">
            <v>166.56736000000001</v>
          </cell>
        </row>
        <row r="36">
          <cell r="C36" t="str">
            <v>a908</v>
          </cell>
          <cell r="D36">
            <v>90</v>
          </cell>
          <cell r="E36">
            <v>8</v>
          </cell>
          <cell r="F36">
            <v>1.756</v>
          </cell>
          <cell r="G36">
            <v>212</v>
          </cell>
          <cell r="H36">
            <v>26.550720000000002</v>
          </cell>
          <cell r="I36">
            <v>238.55072000000001</v>
          </cell>
        </row>
        <row r="37">
          <cell r="C37" t="str">
            <v>a1108</v>
          </cell>
          <cell r="D37">
            <v>110</v>
          </cell>
          <cell r="E37">
            <v>8</v>
          </cell>
          <cell r="F37">
            <v>2.6269999999999998</v>
          </cell>
          <cell r="G37">
            <v>317</v>
          </cell>
          <cell r="H37">
            <v>39.720240000000004</v>
          </cell>
          <cell r="I37">
            <v>356.72023999999999</v>
          </cell>
        </row>
        <row r="38">
          <cell r="C38" t="str">
            <v>a1258</v>
          </cell>
          <cell r="D38">
            <v>125</v>
          </cell>
          <cell r="E38">
            <v>8</v>
          </cell>
          <cell r="F38">
            <v>3.379</v>
          </cell>
          <cell r="G38">
            <v>408</v>
          </cell>
          <cell r="H38">
            <v>51.090480000000007</v>
          </cell>
          <cell r="I38">
            <v>459.09048000000001</v>
          </cell>
        </row>
        <row r="39">
          <cell r="C39" t="str">
            <v>a1408</v>
          </cell>
          <cell r="D39">
            <v>140</v>
          </cell>
          <cell r="E39">
            <v>8</v>
          </cell>
          <cell r="F39">
            <v>4.2249999999999996</v>
          </cell>
          <cell r="G39">
            <v>510</v>
          </cell>
          <cell r="H39">
            <v>63.882000000000005</v>
          </cell>
          <cell r="I39">
            <v>573.88200000000006</v>
          </cell>
        </row>
        <row r="40">
          <cell r="C40" t="str">
            <v>a1608</v>
          </cell>
          <cell r="D40">
            <v>160</v>
          </cell>
          <cell r="E40">
            <v>8</v>
          </cell>
          <cell r="F40">
            <v>5.5069999999999997</v>
          </cell>
          <cell r="G40">
            <v>665</v>
          </cell>
          <cell r="H40">
            <v>83.265839999999997</v>
          </cell>
          <cell r="I40">
            <v>748.26584000000003</v>
          </cell>
        </row>
        <row r="41">
          <cell r="C41" t="str">
            <v>a1808</v>
          </cell>
          <cell r="D41">
            <v>180</v>
          </cell>
          <cell r="E41">
            <v>8</v>
          </cell>
          <cell r="F41">
            <v>6.9809999999999999</v>
          </cell>
          <cell r="G41">
            <v>843</v>
          </cell>
          <cell r="H41">
            <v>105.55272000000001</v>
          </cell>
          <cell r="I41">
            <v>948.55272000000002</v>
          </cell>
        </row>
        <row r="42">
          <cell r="C42" t="str">
            <v>a2008</v>
          </cell>
          <cell r="D42">
            <v>200</v>
          </cell>
          <cell r="E42">
            <v>8</v>
          </cell>
          <cell r="F42">
            <v>8.6050000000000004</v>
          </cell>
          <cell r="G42">
            <v>1039</v>
          </cell>
          <cell r="H42">
            <v>130.10760000000002</v>
          </cell>
          <cell r="I42">
            <v>1169.1076</v>
          </cell>
        </row>
        <row r="43">
          <cell r="C43" t="str">
            <v>a2258</v>
          </cell>
          <cell r="D43">
            <v>225</v>
          </cell>
          <cell r="E43">
            <v>8</v>
          </cell>
          <cell r="F43">
            <v>10.852</v>
          </cell>
          <cell r="G43">
            <v>1350</v>
          </cell>
          <cell r="H43">
            <v>164.08224000000001</v>
          </cell>
          <cell r="I43">
            <v>1514.08224</v>
          </cell>
        </row>
        <row r="44">
          <cell r="C44" t="str">
            <v>a2508</v>
          </cell>
          <cell r="D44">
            <v>250</v>
          </cell>
          <cell r="E44">
            <v>8</v>
          </cell>
          <cell r="F44">
            <v>13.420999999999999</v>
          </cell>
          <cell r="G44">
            <v>1670</v>
          </cell>
          <cell r="H44">
            <v>202.92552000000001</v>
          </cell>
          <cell r="I44">
            <v>1872.92552</v>
          </cell>
        </row>
        <row r="45">
          <cell r="C45" t="str">
            <v>a2808</v>
          </cell>
          <cell r="D45">
            <v>280</v>
          </cell>
          <cell r="E45">
            <v>8</v>
          </cell>
          <cell r="F45">
            <v>16.795000000000002</v>
          </cell>
          <cell r="G45">
            <v>2090</v>
          </cell>
          <cell r="H45">
            <v>253.94040000000007</v>
          </cell>
          <cell r="I45">
            <v>2343.9404</v>
          </cell>
        </row>
        <row r="46">
          <cell r="C46" t="str">
            <v>a3158</v>
          </cell>
          <cell r="D46">
            <v>315</v>
          </cell>
          <cell r="E46">
            <v>8</v>
          </cell>
          <cell r="F46">
            <v>21.260999999999999</v>
          </cell>
          <cell r="G46">
            <v>2646</v>
          </cell>
          <cell r="H46">
            <v>321.46632</v>
          </cell>
          <cell r="I46">
            <v>2967.46632</v>
          </cell>
        </row>
        <row r="47">
          <cell r="C47" t="str">
            <v>a6310</v>
          </cell>
          <cell r="D47">
            <v>63</v>
          </cell>
          <cell r="E47">
            <v>10</v>
          </cell>
          <cell r="F47">
            <v>1.044</v>
          </cell>
          <cell r="G47">
            <v>126</v>
          </cell>
          <cell r="H47">
            <v>15.785280000000002</v>
          </cell>
          <cell r="I47">
            <v>141.78528</v>
          </cell>
        </row>
        <row r="48">
          <cell r="C48" t="str">
            <v>a7510</v>
          </cell>
          <cell r="D48">
            <v>75</v>
          </cell>
          <cell r="E48">
            <v>10</v>
          </cell>
          <cell r="F48">
            <v>1.474</v>
          </cell>
          <cell r="G48">
            <v>178</v>
          </cell>
          <cell r="H48">
            <v>22.28688</v>
          </cell>
          <cell r="I48">
            <v>200.28688</v>
          </cell>
        </row>
        <row r="49">
          <cell r="C49" t="str">
            <v>a9010</v>
          </cell>
          <cell r="D49">
            <v>90</v>
          </cell>
          <cell r="E49">
            <v>10</v>
          </cell>
          <cell r="F49">
            <v>2.1080000000000001</v>
          </cell>
          <cell r="G49">
            <v>255</v>
          </cell>
          <cell r="H49">
            <v>31.872960000000003</v>
          </cell>
          <cell r="I49">
            <v>286.87295999999998</v>
          </cell>
        </row>
        <row r="50">
          <cell r="C50" t="str">
            <v>a11010</v>
          </cell>
          <cell r="D50">
            <v>110</v>
          </cell>
          <cell r="E50">
            <v>10</v>
          </cell>
          <cell r="F50">
            <v>3.1240000000000001</v>
          </cell>
          <cell r="G50">
            <v>377</v>
          </cell>
          <cell r="H50">
            <v>47.234880000000004</v>
          </cell>
          <cell r="I50">
            <v>424.23487999999998</v>
          </cell>
        </row>
        <row r="51">
          <cell r="C51" t="str">
            <v>a12510</v>
          </cell>
          <cell r="D51">
            <v>125</v>
          </cell>
          <cell r="E51">
            <v>10</v>
          </cell>
          <cell r="F51">
            <v>4.0510000000000002</v>
          </cell>
          <cell r="G51">
            <v>489</v>
          </cell>
          <cell r="H51">
            <v>61.251120000000007</v>
          </cell>
          <cell r="I51">
            <v>550.25112000000001</v>
          </cell>
        </row>
        <row r="52">
          <cell r="C52" t="str">
            <v>a14010</v>
          </cell>
          <cell r="D52">
            <v>140</v>
          </cell>
          <cell r="E52">
            <v>10</v>
          </cell>
          <cell r="F52">
            <v>5.08</v>
          </cell>
          <cell r="G52">
            <v>614</v>
          </cell>
          <cell r="H52">
            <v>76.809600000000003</v>
          </cell>
          <cell r="I52">
            <v>690.80960000000005</v>
          </cell>
        </row>
        <row r="53">
          <cell r="C53" t="str">
            <v>a16010</v>
          </cell>
          <cell r="D53">
            <v>160</v>
          </cell>
          <cell r="E53">
            <v>10</v>
          </cell>
          <cell r="F53">
            <v>6.6219999999999999</v>
          </cell>
          <cell r="G53">
            <v>800</v>
          </cell>
          <cell r="H53">
            <v>100.12464</v>
          </cell>
          <cell r="I53">
            <v>900.12464</v>
          </cell>
        </row>
        <row r="54">
          <cell r="C54" t="str">
            <v>a18010</v>
          </cell>
          <cell r="D54">
            <v>180</v>
          </cell>
          <cell r="E54">
            <v>10</v>
          </cell>
          <cell r="F54">
            <v>8.3680000000000003</v>
          </cell>
          <cell r="G54">
            <v>1011</v>
          </cell>
          <cell r="H54">
            <v>126.52416000000001</v>
          </cell>
          <cell r="I54">
            <v>1137.5241599999999</v>
          </cell>
        </row>
        <row r="55">
          <cell r="C55" t="str">
            <v>a20010</v>
          </cell>
          <cell r="D55">
            <v>200</v>
          </cell>
          <cell r="E55">
            <v>10</v>
          </cell>
          <cell r="F55">
            <v>10.317</v>
          </cell>
          <cell r="G55">
            <v>1246</v>
          </cell>
          <cell r="H55">
            <v>155.99304000000001</v>
          </cell>
          <cell r="I55">
            <v>1401.9930400000001</v>
          </cell>
        </row>
        <row r="56">
          <cell r="C56" t="str">
            <v>a22510</v>
          </cell>
          <cell r="D56">
            <v>225</v>
          </cell>
          <cell r="E56">
            <v>10</v>
          </cell>
          <cell r="F56">
            <v>13.054</v>
          </cell>
          <cell r="G56">
            <v>1624</v>
          </cell>
          <cell r="H56">
            <v>197.37648000000002</v>
          </cell>
          <cell r="I56">
            <v>1821.3764799999999</v>
          </cell>
        </row>
        <row r="57">
          <cell r="C57" t="str">
            <v>a25010</v>
          </cell>
          <cell r="D57">
            <v>250</v>
          </cell>
          <cell r="E57">
            <v>10</v>
          </cell>
          <cell r="F57">
            <v>16.113</v>
          </cell>
          <cell r="G57">
            <v>2005</v>
          </cell>
          <cell r="H57">
            <v>243.62855999999999</v>
          </cell>
          <cell r="I57">
            <v>2248.6285600000001</v>
          </cell>
        </row>
        <row r="58">
          <cell r="C58" t="str">
            <v>a28010</v>
          </cell>
          <cell r="D58">
            <v>280</v>
          </cell>
          <cell r="E58">
            <v>10</v>
          </cell>
          <cell r="F58">
            <v>20.117999999999999</v>
          </cell>
          <cell r="G58">
            <v>2512</v>
          </cell>
          <cell r="H58">
            <v>304.18416000000002</v>
          </cell>
          <cell r="I58">
            <v>2816.1841599999998</v>
          </cell>
        </row>
        <row r="59">
          <cell r="C59" t="str">
            <v>a31510</v>
          </cell>
          <cell r="D59">
            <v>315</v>
          </cell>
          <cell r="E59">
            <v>10</v>
          </cell>
          <cell r="F59">
            <v>25.541</v>
          </cell>
          <cell r="G59">
            <v>3178</v>
          </cell>
          <cell r="H59">
            <v>386.17992000000004</v>
          </cell>
          <cell r="I59">
            <v>3564.17992</v>
          </cell>
        </row>
      </sheetData>
      <sheetData sheetId="32" refreshError="1"/>
      <sheetData sheetId="33" refreshError="1"/>
      <sheetData sheetId="34">
        <row r="1">
          <cell r="B1" t="str">
            <v>Id</v>
          </cell>
          <cell r="C1" t="str">
            <v>Dia</v>
          </cell>
          <cell r="D1" t="str">
            <v>Class</v>
          </cell>
          <cell r="E1" t="str">
            <v>Weight of Pipe (Kgs/mtr)</v>
          </cell>
          <cell r="F1" t="str">
            <v>SSR Rate 08-09</v>
          </cell>
        </row>
        <row r="2">
          <cell r="B2" t="str">
            <v>a11010</v>
          </cell>
          <cell r="C2">
            <v>110</v>
          </cell>
          <cell r="D2">
            <v>10</v>
          </cell>
          <cell r="E2">
            <v>3.1240000000000001</v>
          </cell>
          <cell r="F2">
            <v>377</v>
          </cell>
        </row>
        <row r="3">
          <cell r="B3" t="str">
            <v>a1104</v>
          </cell>
          <cell r="C3">
            <v>110</v>
          </cell>
          <cell r="D3">
            <v>4</v>
          </cell>
          <cell r="E3">
            <v>1.4530000000000001</v>
          </cell>
          <cell r="F3">
            <v>175</v>
          </cell>
        </row>
        <row r="4">
          <cell r="B4" t="str">
            <v>a1106</v>
          </cell>
          <cell r="C4">
            <v>110</v>
          </cell>
          <cell r="D4">
            <v>6</v>
          </cell>
          <cell r="E4">
            <v>2.0670000000000002</v>
          </cell>
          <cell r="F4">
            <v>250</v>
          </cell>
        </row>
        <row r="5">
          <cell r="B5" t="str">
            <v>a1108</v>
          </cell>
          <cell r="C5">
            <v>110</v>
          </cell>
          <cell r="D5">
            <v>8</v>
          </cell>
          <cell r="E5">
            <v>2.6269999999999998</v>
          </cell>
          <cell r="F5">
            <v>317</v>
          </cell>
        </row>
        <row r="6">
          <cell r="B6" t="str">
            <v>a12510</v>
          </cell>
          <cell r="C6">
            <v>125</v>
          </cell>
          <cell r="D6">
            <v>10</v>
          </cell>
          <cell r="E6">
            <v>4.0510000000000002</v>
          </cell>
          <cell r="F6">
            <v>489</v>
          </cell>
        </row>
        <row r="7">
          <cell r="B7" t="str">
            <v>a1254</v>
          </cell>
          <cell r="C7">
            <v>125</v>
          </cell>
          <cell r="D7">
            <v>4</v>
          </cell>
          <cell r="E7">
            <v>1.8640000000000001</v>
          </cell>
          <cell r="F7">
            <v>225</v>
          </cell>
        </row>
        <row r="8">
          <cell r="B8" t="str">
            <v>a1256</v>
          </cell>
          <cell r="C8">
            <v>125</v>
          </cell>
          <cell r="D8">
            <v>6</v>
          </cell>
          <cell r="E8">
            <v>2.6459999999999999</v>
          </cell>
          <cell r="F8">
            <v>320</v>
          </cell>
        </row>
        <row r="9">
          <cell r="B9" t="str">
            <v>a1258</v>
          </cell>
          <cell r="C9">
            <v>125</v>
          </cell>
          <cell r="D9">
            <v>8</v>
          </cell>
          <cell r="E9">
            <v>3.379</v>
          </cell>
          <cell r="F9">
            <v>408</v>
          </cell>
        </row>
        <row r="10">
          <cell r="B10" t="str">
            <v>a14010</v>
          </cell>
          <cell r="C10">
            <v>140</v>
          </cell>
          <cell r="D10">
            <v>10</v>
          </cell>
          <cell r="E10">
            <v>5.08</v>
          </cell>
          <cell r="F10">
            <v>614</v>
          </cell>
        </row>
        <row r="11">
          <cell r="B11" t="str">
            <v>a1404</v>
          </cell>
          <cell r="C11">
            <v>140</v>
          </cell>
          <cell r="D11">
            <v>4</v>
          </cell>
          <cell r="E11">
            <v>2.3079999999999998</v>
          </cell>
          <cell r="F11">
            <v>279</v>
          </cell>
        </row>
        <row r="12">
          <cell r="B12" t="str">
            <v>a1406</v>
          </cell>
          <cell r="C12">
            <v>140</v>
          </cell>
          <cell r="D12">
            <v>6</v>
          </cell>
          <cell r="E12">
            <v>3.3140000000000001</v>
          </cell>
          <cell r="F12">
            <v>400</v>
          </cell>
        </row>
        <row r="13">
          <cell r="B13" t="str">
            <v>a1408</v>
          </cell>
          <cell r="C13">
            <v>140</v>
          </cell>
          <cell r="D13">
            <v>8</v>
          </cell>
          <cell r="E13">
            <v>4.2249999999999996</v>
          </cell>
          <cell r="F13">
            <v>510</v>
          </cell>
        </row>
        <row r="14">
          <cell r="B14" t="str">
            <v>a16010</v>
          </cell>
          <cell r="C14">
            <v>160</v>
          </cell>
          <cell r="D14">
            <v>10</v>
          </cell>
          <cell r="E14">
            <v>6.6219999999999999</v>
          </cell>
          <cell r="F14">
            <v>800</v>
          </cell>
        </row>
        <row r="15">
          <cell r="B15" t="str">
            <v>a1604</v>
          </cell>
          <cell r="C15">
            <v>160</v>
          </cell>
          <cell r="D15">
            <v>4</v>
          </cell>
          <cell r="E15">
            <v>3.024</v>
          </cell>
          <cell r="F15">
            <v>365</v>
          </cell>
        </row>
        <row r="16">
          <cell r="B16" t="str">
            <v>a1606</v>
          </cell>
          <cell r="C16">
            <v>160</v>
          </cell>
          <cell r="D16">
            <v>6</v>
          </cell>
          <cell r="E16">
            <v>4.3230000000000004</v>
          </cell>
          <cell r="F16">
            <v>522</v>
          </cell>
        </row>
        <row r="17">
          <cell r="B17" t="str">
            <v>a1608</v>
          </cell>
          <cell r="C17">
            <v>160</v>
          </cell>
          <cell r="D17">
            <v>8</v>
          </cell>
          <cell r="E17">
            <v>5.5069999999999997</v>
          </cell>
          <cell r="F17">
            <v>665</v>
          </cell>
        </row>
        <row r="18">
          <cell r="B18" t="str">
            <v>a18010</v>
          </cell>
          <cell r="C18">
            <v>180</v>
          </cell>
          <cell r="D18">
            <v>10</v>
          </cell>
          <cell r="E18">
            <v>8.3680000000000003</v>
          </cell>
          <cell r="F18">
            <v>1011</v>
          </cell>
        </row>
        <row r="19">
          <cell r="B19" t="str">
            <v>a1804</v>
          </cell>
          <cell r="C19">
            <v>180</v>
          </cell>
          <cell r="D19">
            <v>4</v>
          </cell>
          <cell r="E19">
            <v>3.8119999999999998</v>
          </cell>
          <cell r="F19">
            <v>460</v>
          </cell>
        </row>
        <row r="20">
          <cell r="B20" t="str">
            <v>a1806</v>
          </cell>
          <cell r="C20">
            <v>180</v>
          </cell>
          <cell r="D20">
            <v>6</v>
          </cell>
          <cell r="E20">
            <v>5.4420000000000002</v>
          </cell>
          <cell r="F20">
            <v>657</v>
          </cell>
        </row>
        <row r="21">
          <cell r="B21" t="str">
            <v>a1808</v>
          </cell>
          <cell r="C21">
            <v>180</v>
          </cell>
          <cell r="D21">
            <v>8</v>
          </cell>
          <cell r="E21">
            <v>6.9809999999999999</v>
          </cell>
          <cell r="F21">
            <v>843</v>
          </cell>
        </row>
        <row r="22">
          <cell r="B22" t="str">
            <v>a20010</v>
          </cell>
          <cell r="C22">
            <v>200</v>
          </cell>
          <cell r="D22">
            <v>10</v>
          </cell>
          <cell r="E22">
            <v>10.317</v>
          </cell>
          <cell r="F22">
            <v>1246</v>
          </cell>
        </row>
        <row r="23">
          <cell r="B23" t="str">
            <v>a2004</v>
          </cell>
          <cell r="C23">
            <v>200</v>
          </cell>
          <cell r="D23">
            <v>4</v>
          </cell>
          <cell r="E23">
            <v>4.6630000000000003</v>
          </cell>
          <cell r="F23">
            <v>563</v>
          </cell>
        </row>
        <row r="24">
          <cell r="B24" t="str">
            <v>a2006</v>
          </cell>
          <cell r="C24">
            <v>200</v>
          </cell>
          <cell r="D24">
            <v>6</v>
          </cell>
          <cell r="E24">
            <v>6.7409999999999997</v>
          </cell>
          <cell r="F24">
            <v>814</v>
          </cell>
        </row>
        <row r="25">
          <cell r="B25" t="str">
            <v>a2008</v>
          </cell>
          <cell r="C25">
            <v>200</v>
          </cell>
          <cell r="D25">
            <v>8</v>
          </cell>
          <cell r="E25">
            <v>8.6050000000000004</v>
          </cell>
          <cell r="F25">
            <v>1039</v>
          </cell>
        </row>
        <row r="26">
          <cell r="B26" t="str">
            <v>a22510</v>
          </cell>
          <cell r="C26">
            <v>225</v>
          </cell>
          <cell r="D26">
            <v>10</v>
          </cell>
          <cell r="E26">
            <v>13.054</v>
          </cell>
          <cell r="F26">
            <v>1624</v>
          </cell>
        </row>
        <row r="27">
          <cell r="B27" t="str">
            <v>a2254</v>
          </cell>
          <cell r="C27">
            <v>225</v>
          </cell>
          <cell r="D27">
            <v>4</v>
          </cell>
          <cell r="E27">
            <v>5.9169999999999998</v>
          </cell>
          <cell r="F27">
            <v>736</v>
          </cell>
        </row>
        <row r="28">
          <cell r="B28" t="str">
            <v>a2256</v>
          </cell>
          <cell r="C28">
            <v>225</v>
          </cell>
          <cell r="D28">
            <v>6</v>
          </cell>
          <cell r="E28">
            <v>8.4960000000000004</v>
          </cell>
          <cell r="F28">
            <v>1057</v>
          </cell>
        </row>
        <row r="29">
          <cell r="B29" t="str">
            <v>a2258</v>
          </cell>
          <cell r="C29">
            <v>225</v>
          </cell>
          <cell r="D29">
            <v>8</v>
          </cell>
          <cell r="E29">
            <v>10.852</v>
          </cell>
          <cell r="F29">
            <v>1350</v>
          </cell>
        </row>
        <row r="30">
          <cell r="B30" t="str">
            <v>a25010</v>
          </cell>
          <cell r="C30">
            <v>250</v>
          </cell>
          <cell r="D30">
            <v>10</v>
          </cell>
          <cell r="E30">
            <v>16.113</v>
          </cell>
          <cell r="F30">
            <v>2005</v>
          </cell>
        </row>
        <row r="31">
          <cell r="B31" t="str">
            <v>a2504</v>
          </cell>
          <cell r="C31">
            <v>250</v>
          </cell>
          <cell r="D31">
            <v>4</v>
          </cell>
          <cell r="E31">
            <v>7.3209999999999997</v>
          </cell>
          <cell r="F31">
            <v>911</v>
          </cell>
        </row>
        <row r="32">
          <cell r="B32" t="str">
            <v>a2506</v>
          </cell>
          <cell r="C32">
            <v>250</v>
          </cell>
          <cell r="D32">
            <v>6</v>
          </cell>
          <cell r="E32">
            <v>10.484999999999999</v>
          </cell>
          <cell r="F32">
            <v>1301</v>
          </cell>
        </row>
        <row r="33">
          <cell r="B33" t="str">
            <v>a2508</v>
          </cell>
          <cell r="C33">
            <v>250</v>
          </cell>
          <cell r="D33">
            <v>8</v>
          </cell>
          <cell r="E33">
            <v>13.420999999999999</v>
          </cell>
          <cell r="F33">
            <v>1670</v>
          </cell>
        </row>
        <row r="34">
          <cell r="B34" t="str">
            <v>a28010</v>
          </cell>
          <cell r="C34">
            <v>280</v>
          </cell>
          <cell r="D34">
            <v>10</v>
          </cell>
          <cell r="E34">
            <v>20.117999999999999</v>
          </cell>
          <cell r="F34">
            <v>2512</v>
          </cell>
        </row>
        <row r="35">
          <cell r="B35" t="str">
            <v>a2804</v>
          </cell>
          <cell r="C35">
            <v>280</v>
          </cell>
          <cell r="D35">
            <v>4</v>
          </cell>
          <cell r="E35">
            <v>9.1170000000000009</v>
          </cell>
          <cell r="F35">
            <v>1135</v>
          </cell>
        </row>
        <row r="36">
          <cell r="B36" t="str">
            <v>a2806</v>
          </cell>
          <cell r="C36">
            <v>280</v>
          </cell>
          <cell r="D36">
            <v>6</v>
          </cell>
          <cell r="E36">
            <v>13.111000000000001</v>
          </cell>
          <cell r="F36">
            <v>1631</v>
          </cell>
        </row>
        <row r="37">
          <cell r="B37" t="str">
            <v>a2808</v>
          </cell>
          <cell r="C37">
            <v>280</v>
          </cell>
          <cell r="D37">
            <v>8</v>
          </cell>
          <cell r="E37">
            <v>16.795000000000002</v>
          </cell>
          <cell r="F37">
            <v>2090</v>
          </cell>
        </row>
        <row r="38">
          <cell r="B38" t="str">
            <v>a31510</v>
          </cell>
          <cell r="C38">
            <v>315</v>
          </cell>
          <cell r="D38">
            <v>10</v>
          </cell>
          <cell r="E38">
            <v>25.541</v>
          </cell>
          <cell r="F38">
            <v>3178</v>
          </cell>
        </row>
        <row r="39">
          <cell r="B39" t="str">
            <v>a3154</v>
          </cell>
          <cell r="C39">
            <v>315</v>
          </cell>
          <cell r="D39">
            <v>4</v>
          </cell>
          <cell r="E39">
            <v>11.598000000000001</v>
          </cell>
          <cell r="F39">
            <v>1443</v>
          </cell>
        </row>
        <row r="40">
          <cell r="B40" t="str">
            <v>a3156</v>
          </cell>
          <cell r="C40">
            <v>315</v>
          </cell>
          <cell r="D40">
            <v>6</v>
          </cell>
          <cell r="E40">
            <v>16.594000000000001</v>
          </cell>
          <cell r="F40">
            <v>2068</v>
          </cell>
        </row>
        <row r="41">
          <cell r="B41" t="str">
            <v>a3158</v>
          </cell>
          <cell r="C41">
            <v>315</v>
          </cell>
          <cell r="D41">
            <v>8</v>
          </cell>
          <cell r="E41">
            <v>21.260999999999999</v>
          </cell>
          <cell r="F41">
            <v>2646</v>
          </cell>
        </row>
        <row r="42">
          <cell r="B42" t="str">
            <v>a6310</v>
          </cell>
          <cell r="C42">
            <v>63</v>
          </cell>
          <cell r="D42">
            <v>10</v>
          </cell>
          <cell r="E42">
            <v>1.044</v>
          </cell>
          <cell r="F42">
            <v>126</v>
          </cell>
        </row>
        <row r="43">
          <cell r="B43" t="str">
            <v>a634</v>
          </cell>
          <cell r="C43">
            <v>63</v>
          </cell>
          <cell r="D43">
            <v>4</v>
          </cell>
          <cell r="E43">
            <v>0.49099999999999999</v>
          </cell>
          <cell r="F43">
            <v>59</v>
          </cell>
        </row>
        <row r="44">
          <cell r="B44" t="str">
            <v>a636</v>
          </cell>
          <cell r="C44">
            <v>63</v>
          </cell>
          <cell r="D44">
            <v>6</v>
          </cell>
          <cell r="E44">
            <v>0.68300000000000005</v>
          </cell>
          <cell r="F44">
            <v>83</v>
          </cell>
        </row>
        <row r="45">
          <cell r="B45" t="str">
            <v>a638</v>
          </cell>
          <cell r="C45">
            <v>63</v>
          </cell>
          <cell r="D45">
            <v>8</v>
          </cell>
          <cell r="E45">
            <v>0.86799999999999999</v>
          </cell>
          <cell r="F45">
            <v>105</v>
          </cell>
        </row>
        <row r="46">
          <cell r="B46" t="str">
            <v>a7510</v>
          </cell>
          <cell r="C46">
            <v>75</v>
          </cell>
          <cell r="D46">
            <v>10</v>
          </cell>
          <cell r="E46">
            <v>1.474</v>
          </cell>
          <cell r="F46">
            <v>178</v>
          </cell>
        </row>
        <row r="47">
          <cell r="B47" t="str">
            <v>a754</v>
          </cell>
          <cell r="C47">
            <v>75</v>
          </cell>
          <cell r="D47">
            <v>4</v>
          </cell>
          <cell r="E47">
            <v>0.67100000000000004</v>
          </cell>
          <cell r="F47">
            <v>81</v>
          </cell>
        </row>
        <row r="48">
          <cell r="B48" t="str">
            <v>a756</v>
          </cell>
          <cell r="C48">
            <v>75</v>
          </cell>
          <cell r="D48">
            <v>6</v>
          </cell>
          <cell r="E48">
            <v>0.97</v>
          </cell>
          <cell r="F48">
            <v>117</v>
          </cell>
        </row>
        <row r="49">
          <cell r="B49" t="str">
            <v>a758</v>
          </cell>
          <cell r="C49">
            <v>75</v>
          </cell>
          <cell r="D49">
            <v>8</v>
          </cell>
          <cell r="E49">
            <v>1.228</v>
          </cell>
          <cell r="F49">
            <v>148</v>
          </cell>
        </row>
        <row r="50">
          <cell r="B50" t="str">
            <v>a9010</v>
          </cell>
          <cell r="C50">
            <v>90</v>
          </cell>
          <cell r="D50">
            <v>10</v>
          </cell>
          <cell r="E50">
            <v>2.1080000000000001</v>
          </cell>
          <cell r="F50">
            <v>255</v>
          </cell>
        </row>
        <row r="51">
          <cell r="B51" t="str">
            <v>a904</v>
          </cell>
          <cell r="C51">
            <v>90</v>
          </cell>
          <cell r="D51">
            <v>4</v>
          </cell>
          <cell r="E51">
            <v>0.97099999999999997</v>
          </cell>
          <cell r="F51">
            <v>117</v>
          </cell>
        </row>
        <row r="52">
          <cell r="B52" t="str">
            <v>a906</v>
          </cell>
          <cell r="C52">
            <v>90</v>
          </cell>
          <cell r="D52">
            <v>6</v>
          </cell>
          <cell r="E52">
            <v>1.3779999999999999</v>
          </cell>
          <cell r="F52">
            <v>166</v>
          </cell>
        </row>
        <row r="53">
          <cell r="B53" t="str">
            <v>a908</v>
          </cell>
          <cell r="C53">
            <v>90</v>
          </cell>
          <cell r="D53">
            <v>8</v>
          </cell>
          <cell r="E53">
            <v>1.756</v>
          </cell>
          <cell r="F53">
            <v>212</v>
          </cell>
        </row>
      </sheetData>
      <sheetData sheetId="35">
        <row r="7">
          <cell r="C7" t="str">
            <v>Code</v>
          </cell>
          <cell r="D7" t="str">
            <v>Dia</v>
          </cell>
          <cell r="E7" t="str">
            <v>Class</v>
          </cell>
          <cell r="F7" t="str">
            <v>Weight of Pipe (kgs/mt)</v>
          </cell>
          <cell r="G7" t="str">
            <v>SSR  Rate - P1</v>
          </cell>
          <cell r="H7" t="str">
            <v>Difference in rate as per price variation</v>
          </cell>
          <cell r="I7" t="str">
            <v>Rate as per Price Variation</v>
          </cell>
        </row>
        <row r="8">
          <cell r="C8" t="str">
            <v>a634</v>
          </cell>
          <cell r="D8">
            <v>63</v>
          </cell>
          <cell r="E8">
            <v>4</v>
          </cell>
          <cell r="F8">
            <v>0.46800000000000003</v>
          </cell>
          <cell r="G8">
            <v>33.5</v>
          </cell>
          <cell r="H8">
            <v>4.8981581999999992</v>
          </cell>
          <cell r="I8">
            <v>38.398158199999997</v>
          </cell>
        </row>
        <row r="9">
          <cell r="C9" t="str">
            <v>a754</v>
          </cell>
          <cell r="D9">
            <v>75</v>
          </cell>
          <cell r="E9">
            <v>4</v>
          </cell>
          <cell r="F9">
            <v>0.65500000000000003</v>
          </cell>
          <cell r="G9">
            <v>47.8</v>
          </cell>
          <cell r="H9">
            <v>6.8553282499999995</v>
          </cell>
          <cell r="I9">
            <v>54.655328249999997</v>
          </cell>
        </row>
        <row r="10">
          <cell r="C10" t="str">
            <v>a904</v>
          </cell>
          <cell r="D10">
            <v>90</v>
          </cell>
          <cell r="E10">
            <v>4</v>
          </cell>
          <cell r="F10">
            <v>0.92400000000000004</v>
          </cell>
          <cell r="G10">
            <v>67.400000000000006</v>
          </cell>
          <cell r="H10">
            <v>9.6707225999999995</v>
          </cell>
          <cell r="I10">
            <v>77.070722600000011</v>
          </cell>
        </row>
        <row r="11">
          <cell r="C11" t="str">
            <v>a1104</v>
          </cell>
          <cell r="D11">
            <v>110</v>
          </cell>
          <cell r="E11">
            <v>4</v>
          </cell>
          <cell r="F11">
            <v>1.323</v>
          </cell>
          <cell r="G11">
            <v>97.3</v>
          </cell>
          <cell r="H11">
            <v>13.846716449999999</v>
          </cell>
          <cell r="I11">
            <v>111.14671645</v>
          </cell>
        </row>
        <row r="12">
          <cell r="C12" t="str">
            <v>a1254</v>
          </cell>
          <cell r="D12">
            <v>125</v>
          </cell>
          <cell r="E12">
            <v>4</v>
          </cell>
          <cell r="F12">
            <v>1.722</v>
          </cell>
          <cell r="G12">
            <v>126.9</v>
          </cell>
          <cell r="H12">
            <v>18.022710299999996</v>
          </cell>
          <cell r="I12">
            <v>144.92271030000001</v>
          </cell>
        </row>
        <row r="13">
          <cell r="C13" t="str">
            <v>a1404</v>
          </cell>
          <cell r="D13">
            <v>140</v>
          </cell>
          <cell r="E13">
            <v>4</v>
          </cell>
          <cell r="F13">
            <v>2.1440000000000001</v>
          </cell>
          <cell r="G13">
            <v>158.1</v>
          </cell>
          <cell r="H13">
            <v>22.4394256</v>
          </cell>
          <cell r="I13">
            <v>180.53942559999999</v>
          </cell>
        </row>
        <row r="14">
          <cell r="C14" t="str">
            <v>a1604</v>
          </cell>
          <cell r="D14">
            <v>160</v>
          </cell>
          <cell r="E14">
            <v>4</v>
          </cell>
          <cell r="F14">
            <v>2.7989999999999999</v>
          </cell>
          <cell r="G14">
            <v>208.5</v>
          </cell>
          <cell r="H14">
            <v>29.294753849999996</v>
          </cell>
          <cell r="I14">
            <v>237.79475385000001</v>
          </cell>
        </row>
        <row r="15">
          <cell r="C15" t="str">
            <v>a1804</v>
          </cell>
          <cell r="D15">
            <v>180</v>
          </cell>
          <cell r="E15">
            <v>4</v>
          </cell>
          <cell r="F15">
            <v>3.581</v>
          </cell>
          <cell r="G15">
            <v>266</v>
          </cell>
          <cell r="H15">
            <v>37.479283149999993</v>
          </cell>
          <cell r="I15">
            <v>303.47928315000001</v>
          </cell>
        </row>
        <row r="16">
          <cell r="C16" t="str">
            <v>a2004</v>
          </cell>
          <cell r="D16">
            <v>200</v>
          </cell>
          <cell r="E16">
            <v>4</v>
          </cell>
          <cell r="F16">
            <v>4.3310000000000004</v>
          </cell>
          <cell r="G16">
            <v>323.39999999999998</v>
          </cell>
          <cell r="H16">
            <v>45.32889565</v>
          </cell>
          <cell r="I16">
            <v>368.72889564999997</v>
          </cell>
        </row>
        <row r="17">
          <cell r="C17" t="str">
            <v>a2254</v>
          </cell>
          <cell r="D17">
            <v>225</v>
          </cell>
          <cell r="E17">
            <v>4</v>
          </cell>
          <cell r="F17">
            <v>5.5110000000000001</v>
          </cell>
          <cell r="G17">
            <v>423.7</v>
          </cell>
          <cell r="H17">
            <v>57.678952649999992</v>
          </cell>
          <cell r="I17">
            <v>481.37895264999997</v>
          </cell>
        </row>
        <row r="18">
          <cell r="C18" t="str">
            <v>a2504</v>
          </cell>
          <cell r="D18">
            <v>250</v>
          </cell>
          <cell r="E18">
            <v>4</v>
          </cell>
          <cell r="F18">
            <v>6.6740000000000004</v>
          </cell>
          <cell r="G18">
            <v>495.2</v>
          </cell>
          <cell r="H18">
            <v>69.851085099999992</v>
          </cell>
          <cell r="I18">
            <v>565.05108510000002</v>
          </cell>
        </row>
        <row r="19">
          <cell r="C19" t="str">
            <v>a2804</v>
          </cell>
          <cell r="D19">
            <v>280</v>
          </cell>
          <cell r="E19">
            <v>4</v>
          </cell>
          <cell r="F19">
            <v>8.4529999999999994</v>
          </cell>
          <cell r="G19">
            <v>650.5</v>
          </cell>
          <cell r="H19">
            <v>88.470365949999973</v>
          </cell>
          <cell r="I19">
            <v>738.97036594999997</v>
          </cell>
        </row>
        <row r="20">
          <cell r="C20" t="str">
            <v>a3154</v>
          </cell>
          <cell r="D20">
            <v>315</v>
          </cell>
          <cell r="E20">
            <v>4</v>
          </cell>
          <cell r="F20">
            <v>10.682</v>
          </cell>
          <cell r="G20">
            <v>825.7</v>
          </cell>
          <cell r="H20">
            <v>111.7994143</v>
          </cell>
          <cell r="I20">
            <v>937.49941430000001</v>
          </cell>
        </row>
        <row r="21">
          <cell r="C21" t="str">
            <v>a636</v>
          </cell>
          <cell r="D21">
            <v>63</v>
          </cell>
          <cell r="E21">
            <v>6</v>
          </cell>
          <cell r="F21">
            <v>0.66600000000000004</v>
          </cell>
          <cell r="G21">
            <v>47.7</v>
          </cell>
          <cell r="H21">
            <v>6.9704559000000001</v>
          </cell>
          <cell r="I21">
            <v>54.6704559</v>
          </cell>
        </row>
        <row r="22">
          <cell r="C22" t="str">
            <v>a756</v>
          </cell>
          <cell r="D22">
            <v>75</v>
          </cell>
          <cell r="E22">
            <v>6</v>
          </cell>
          <cell r="F22">
            <v>0.92300000000000004</v>
          </cell>
          <cell r="G22">
            <v>66.5</v>
          </cell>
          <cell r="H22">
            <v>9.6602564500000003</v>
          </cell>
          <cell r="I22">
            <v>76.160256450000006</v>
          </cell>
        </row>
        <row r="23">
          <cell r="C23" t="str">
            <v>a906</v>
          </cell>
          <cell r="D23">
            <v>90</v>
          </cell>
          <cell r="E23">
            <v>6</v>
          </cell>
          <cell r="F23">
            <v>1.321</v>
          </cell>
          <cell r="G23">
            <v>95.3</v>
          </cell>
          <cell r="H23">
            <v>13.825784149999997</v>
          </cell>
          <cell r="I23">
            <v>109.12578414999999</v>
          </cell>
        </row>
        <row r="24">
          <cell r="C24" t="str">
            <v>a1106</v>
          </cell>
          <cell r="D24">
            <v>110</v>
          </cell>
          <cell r="E24">
            <v>6</v>
          </cell>
          <cell r="F24">
            <v>1.9019999999999999</v>
          </cell>
          <cell r="G24">
            <v>138.1</v>
          </cell>
          <cell r="H24">
            <v>19.906617299999997</v>
          </cell>
          <cell r="I24">
            <v>158.00661729999999</v>
          </cell>
        </row>
        <row r="25">
          <cell r="C25" t="str">
            <v>a1256</v>
          </cell>
          <cell r="D25">
            <v>125</v>
          </cell>
          <cell r="E25">
            <v>6</v>
          </cell>
          <cell r="F25">
            <v>2.5110000000000001</v>
          </cell>
          <cell r="G25">
            <v>174.9</v>
          </cell>
          <cell r="H25">
            <v>26.280502649999999</v>
          </cell>
          <cell r="I25">
            <v>201.18050264999999</v>
          </cell>
        </row>
        <row r="26">
          <cell r="C26" t="str">
            <v>a1406</v>
          </cell>
          <cell r="D26">
            <v>140</v>
          </cell>
          <cell r="E26">
            <v>6</v>
          </cell>
          <cell r="F26">
            <v>3.1160000000000001</v>
          </cell>
          <cell r="G26">
            <v>226.3</v>
          </cell>
          <cell r="H26">
            <v>32.612523400000001</v>
          </cell>
          <cell r="I26">
            <v>258.9125234</v>
          </cell>
        </row>
        <row r="27">
          <cell r="C27" t="str">
            <v>a1606</v>
          </cell>
          <cell r="D27">
            <v>160</v>
          </cell>
          <cell r="E27">
            <v>6</v>
          </cell>
          <cell r="F27">
            <v>4.0119999999999996</v>
          </cell>
          <cell r="G27">
            <v>293.89999999999998</v>
          </cell>
          <cell r="H27">
            <v>41.990193799999993</v>
          </cell>
          <cell r="I27">
            <v>335.89019379999996</v>
          </cell>
        </row>
        <row r="28">
          <cell r="C28" t="str">
            <v>a1806</v>
          </cell>
          <cell r="D28">
            <v>180</v>
          </cell>
          <cell r="E28">
            <v>6</v>
          </cell>
          <cell r="F28">
            <v>5.1340000000000003</v>
          </cell>
          <cell r="G28">
            <v>379.8</v>
          </cell>
          <cell r="H28">
            <v>53.733214099999998</v>
          </cell>
          <cell r="I28">
            <v>433.53321410000001</v>
          </cell>
        </row>
        <row r="29">
          <cell r="C29" t="str">
            <v>a2006</v>
          </cell>
          <cell r="D29">
            <v>200</v>
          </cell>
          <cell r="E29">
            <v>6</v>
          </cell>
          <cell r="F29">
            <v>6.351</v>
          </cell>
          <cell r="G29">
            <v>461</v>
          </cell>
          <cell r="H29">
            <v>66.470518649999988</v>
          </cell>
          <cell r="I29">
            <v>527.47051865000003</v>
          </cell>
        </row>
        <row r="30">
          <cell r="C30" t="str">
            <v>a2256</v>
          </cell>
          <cell r="D30">
            <v>225</v>
          </cell>
          <cell r="E30">
            <v>6</v>
          </cell>
          <cell r="F30">
            <v>7.9749999999999996</v>
          </cell>
          <cell r="G30">
            <v>612</v>
          </cell>
          <cell r="H30">
            <v>83.467546249999998</v>
          </cell>
          <cell r="I30">
            <v>695.46754624999994</v>
          </cell>
        </row>
        <row r="31">
          <cell r="C31" t="str">
            <v>a2506</v>
          </cell>
          <cell r="D31">
            <v>250</v>
          </cell>
          <cell r="E31">
            <v>6</v>
          </cell>
          <cell r="F31">
            <v>9.8859999999999992</v>
          </cell>
          <cell r="G31">
            <v>760.2</v>
          </cell>
          <cell r="H31">
            <v>103.46835889999998</v>
          </cell>
          <cell r="I31">
            <v>863.66835890000004</v>
          </cell>
        </row>
        <row r="32">
          <cell r="C32" t="str">
            <v>a2806</v>
          </cell>
          <cell r="D32">
            <v>280</v>
          </cell>
          <cell r="E32">
            <v>6</v>
          </cell>
          <cell r="F32">
            <v>12.404</v>
          </cell>
          <cell r="G32">
            <v>958.3</v>
          </cell>
          <cell r="H32">
            <v>129.8221246</v>
          </cell>
          <cell r="I32">
            <v>1088.1221246</v>
          </cell>
        </row>
        <row r="33">
          <cell r="C33" t="str">
            <v>a3156</v>
          </cell>
          <cell r="D33">
            <v>315</v>
          </cell>
          <cell r="E33">
            <v>6</v>
          </cell>
          <cell r="F33">
            <v>15.723000000000001</v>
          </cell>
          <cell r="G33">
            <v>1204</v>
          </cell>
          <cell r="H33">
            <v>164.55927645</v>
          </cell>
          <cell r="I33">
            <v>1368.55927645</v>
          </cell>
        </row>
        <row r="34">
          <cell r="C34" t="str">
            <v>a6310</v>
          </cell>
          <cell r="D34">
            <v>63</v>
          </cell>
          <cell r="E34">
            <v>10</v>
          </cell>
          <cell r="F34">
            <v>1.01</v>
          </cell>
          <cell r="G34">
            <v>73.5</v>
          </cell>
          <cell r="H34">
            <v>10.5708115</v>
          </cell>
          <cell r="I34">
            <v>84.070811500000005</v>
          </cell>
        </row>
        <row r="35">
          <cell r="C35" t="str">
            <v>a7510</v>
          </cell>
          <cell r="D35">
            <v>75</v>
          </cell>
          <cell r="E35">
            <v>10</v>
          </cell>
          <cell r="F35">
            <v>1.4390000000000001</v>
          </cell>
          <cell r="G35">
            <v>104.9</v>
          </cell>
          <cell r="H35">
            <v>15.060789849999999</v>
          </cell>
          <cell r="I35">
            <v>119.96078985</v>
          </cell>
        </row>
        <row r="36">
          <cell r="C36" t="str">
            <v>a9010</v>
          </cell>
          <cell r="D36">
            <v>90</v>
          </cell>
          <cell r="E36">
            <v>10</v>
          </cell>
          <cell r="F36">
            <v>2.032</v>
          </cell>
          <cell r="G36">
            <v>148.69999999999999</v>
          </cell>
          <cell r="H36">
            <v>21.2672168</v>
          </cell>
          <cell r="I36">
            <v>169.96721679999999</v>
          </cell>
        </row>
        <row r="37">
          <cell r="C37" t="str">
            <v>a11010</v>
          </cell>
          <cell r="D37">
            <v>110</v>
          </cell>
          <cell r="E37">
            <v>10</v>
          </cell>
          <cell r="F37">
            <v>3.0619999999999998</v>
          </cell>
          <cell r="G37">
            <v>223.3</v>
          </cell>
          <cell r="H37">
            <v>32.047351299999995</v>
          </cell>
          <cell r="I37">
            <v>255.34735130000001</v>
          </cell>
        </row>
        <row r="38">
          <cell r="C38" t="str">
            <v>a12510</v>
          </cell>
          <cell r="D38">
            <v>125</v>
          </cell>
          <cell r="E38">
            <v>10</v>
          </cell>
          <cell r="F38">
            <v>3.9289999999999998</v>
          </cell>
          <cell r="G38">
            <v>291.8</v>
          </cell>
          <cell r="H38">
            <v>41.121503349999998</v>
          </cell>
          <cell r="I38">
            <v>332.92150335000002</v>
          </cell>
        </row>
        <row r="39">
          <cell r="C39" t="str">
            <v>a14010</v>
          </cell>
          <cell r="D39">
            <v>140</v>
          </cell>
          <cell r="E39">
            <v>10</v>
          </cell>
          <cell r="F39">
            <v>4.9050000000000002</v>
          </cell>
          <cell r="G39">
            <v>359.6</v>
          </cell>
          <cell r="H39">
            <v>51.336465749999995</v>
          </cell>
          <cell r="I39">
            <v>410.93646575000002</v>
          </cell>
        </row>
        <row r="40">
          <cell r="C40" t="str">
            <v>a16010</v>
          </cell>
          <cell r="D40">
            <v>160</v>
          </cell>
          <cell r="E40">
            <v>10</v>
          </cell>
          <cell r="F40">
            <v>6.4139999999999997</v>
          </cell>
          <cell r="G40">
            <v>474.3</v>
          </cell>
          <cell r="H40">
            <v>67.129886099999993</v>
          </cell>
          <cell r="I40">
            <v>541.42988609999998</v>
          </cell>
        </row>
        <row r="41">
          <cell r="C41" t="str">
            <v>a18010</v>
          </cell>
          <cell r="D41">
            <v>180</v>
          </cell>
          <cell r="E41">
            <v>10</v>
          </cell>
          <cell r="F41">
            <v>8.0920000000000005</v>
          </cell>
          <cell r="G41">
            <v>607.4</v>
          </cell>
          <cell r="H41">
            <v>84.692085800000001</v>
          </cell>
          <cell r="I41">
            <v>692.09208579999995</v>
          </cell>
        </row>
        <row r="42">
          <cell r="C42" t="str">
            <v>a20010</v>
          </cell>
          <cell r="D42">
            <v>200</v>
          </cell>
          <cell r="E42">
            <v>10</v>
          </cell>
          <cell r="F42">
            <v>10.000999999999999</v>
          </cell>
          <cell r="G42">
            <v>738</v>
          </cell>
          <cell r="H42">
            <v>104.67196614999997</v>
          </cell>
          <cell r="I42">
            <v>842.67196615</v>
          </cell>
        </row>
        <row r="43">
          <cell r="C43" t="str">
            <v>a22510</v>
          </cell>
          <cell r="D43">
            <v>225</v>
          </cell>
          <cell r="E43">
            <v>10</v>
          </cell>
          <cell r="F43">
            <v>12.675000000000001</v>
          </cell>
          <cell r="G43">
            <v>974.4</v>
          </cell>
          <cell r="H43">
            <v>132.65845125000001</v>
          </cell>
          <cell r="I43">
            <v>1107.05845125</v>
          </cell>
        </row>
        <row r="44">
          <cell r="C44" t="str">
            <v>a25010</v>
          </cell>
          <cell r="D44">
            <v>250</v>
          </cell>
          <cell r="E44">
            <v>10</v>
          </cell>
          <cell r="F44">
            <v>15.686</v>
          </cell>
          <cell r="G44">
            <v>1196.7</v>
          </cell>
          <cell r="H44">
            <v>164.17202889999999</v>
          </cell>
          <cell r="I44">
            <v>1360.8720289</v>
          </cell>
        </row>
        <row r="45">
          <cell r="C45" t="str">
            <v>a28010</v>
          </cell>
          <cell r="D45">
            <v>280</v>
          </cell>
          <cell r="E45">
            <v>10</v>
          </cell>
          <cell r="F45">
            <v>19.616</v>
          </cell>
          <cell r="G45">
            <v>1515.4</v>
          </cell>
          <cell r="H45">
            <v>205.30399839999998</v>
          </cell>
          <cell r="I45">
            <v>1720.7039984</v>
          </cell>
        </row>
        <row r="46">
          <cell r="C46" t="str">
            <v>a31510</v>
          </cell>
          <cell r="D46">
            <v>315</v>
          </cell>
          <cell r="E46">
            <v>10</v>
          </cell>
          <cell r="F46">
            <v>24.731999999999999</v>
          </cell>
          <cell r="G46">
            <v>1911.7</v>
          </cell>
          <cell r="H46">
            <v>258.8488218</v>
          </cell>
          <cell r="I46">
            <v>2170.5488218</v>
          </cell>
        </row>
      </sheetData>
      <sheetData sheetId="36" refreshError="1"/>
      <sheetData sheetId="37">
        <row r="1">
          <cell r="B1" t="str">
            <v>Id</v>
          </cell>
          <cell r="C1" t="str">
            <v>Dia</v>
          </cell>
          <cell r="D1" t="str">
            <v>Class</v>
          </cell>
          <cell r="E1" t="str">
            <v>Weight of Pipe (Kgs/mtr)</v>
          </cell>
          <cell r="F1" t="str">
            <v>SSR08-09</v>
          </cell>
        </row>
        <row r="2">
          <cell r="B2" t="str">
            <v>a11010</v>
          </cell>
          <cell r="C2">
            <v>110</v>
          </cell>
          <cell r="D2">
            <v>10</v>
          </cell>
          <cell r="E2">
            <v>3.0619999999999998</v>
          </cell>
          <cell r="F2">
            <v>223.3</v>
          </cell>
        </row>
        <row r="3">
          <cell r="B3" t="str">
            <v>a1104</v>
          </cell>
          <cell r="C3">
            <v>110</v>
          </cell>
          <cell r="D3">
            <v>4</v>
          </cell>
          <cell r="E3">
            <v>1.323</v>
          </cell>
          <cell r="F3">
            <v>97.3</v>
          </cell>
        </row>
        <row r="4">
          <cell r="B4" t="str">
            <v>a1106</v>
          </cell>
          <cell r="C4">
            <v>110</v>
          </cell>
          <cell r="D4">
            <v>6</v>
          </cell>
          <cell r="E4">
            <v>1.9019999999999999</v>
          </cell>
          <cell r="F4">
            <v>138.1</v>
          </cell>
        </row>
        <row r="5">
          <cell r="B5" t="str">
            <v>a12510</v>
          </cell>
          <cell r="C5">
            <v>125</v>
          </cell>
          <cell r="D5">
            <v>10</v>
          </cell>
          <cell r="E5">
            <v>3.9289999999999998</v>
          </cell>
          <cell r="F5">
            <v>291.8</v>
          </cell>
        </row>
        <row r="6">
          <cell r="B6" t="str">
            <v>a1254</v>
          </cell>
          <cell r="C6">
            <v>125</v>
          </cell>
          <cell r="D6">
            <v>4</v>
          </cell>
          <cell r="E6">
            <v>1.722</v>
          </cell>
          <cell r="F6">
            <v>126.9</v>
          </cell>
        </row>
        <row r="7">
          <cell r="B7" t="str">
            <v>a1256</v>
          </cell>
          <cell r="C7">
            <v>125</v>
          </cell>
          <cell r="D7">
            <v>6</v>
          </cell>
          <cell r="E7">
            <v>2.5110000000000001</v>
          </cell>
          <cell r="F7">
            <v>174.9</v>
          </cell>
        </row>
        <row r="8">
          <cell r="B8" t="str">
            <v>a14010</v>
          </cell>
          <cell r="C8">
            <v>140</v>
          </cell>
          <cell r="D8">
            <v>10</v>
          </cell>
          <cell r="E8">
            <v>4.9050000000000002</v>
          </cell>
          <cell r="F8">
            <v>359.6</v>
          </cell>
        </row>
        <row r="9">
          <cell r="B9" t="str">
            <v>a1404</v>
          </cell>
          <cell r="C9">
            <v>140</v>
          </cell>
          <cell r="D9">
            <v>4</v>
          </cell>
          <cell r="E9">
            <v>2.1440000000000001</v>
          </cell>
          <cell r="F9">
            <v>158.1</v>
          </cell>
        </row>
        <row r="10">
          <cell r="B10" t="str">
            <v>a1406</v>
          </cell>
          <cell r="C10">
            <v>140</v>
          </cell>
          <cell r="D10">
            <v>6</v>
          </cell>
          <cell r="E10">
            <v>3.1160000000000001</v>
          </cell>
          <cell r="F10">
            <v>226.3</v>
          </cell>
        </row>
        <row r="11">
          <cell r="B11" t="str">
            <v>a16010</v>
          </cell>
          <cell r="C11">
            <v>160</v>
          </cell>
          <cell r="D11">
            <v>10</v>
          </cell>
          <cell r="E11">
            <v>6.4139999999999997</v>
          </cell>
          <cell r="F11">
            <v>474.3</v>
          </cell>
        </row>
        <row r="12">
          <cell r="B12" t="str">
            <v>a1604</v>
          </cell>
          <cell r="C12">
            <v>160</v>
          </cell>
          <cell r="D12">
            <v>4</v>
          </cell>
          <cell r="E12">
            <v>2.7989999999999999</v>
          </cell>
          <cell r="F12">
            <v>208.5</v>
          </cell>
        </row>
        <row r="13">
          <cell r="B13" t="str">
            <v>a1606</v>
          </cell>
          <cell r="C13">
            <v>160</v>
          </cell>
          <cell r="D13">
            <v>6</v>
          </cell>
          <cell r="E13">
            <v>4.0119999999999996</v>
          </cell>
          <cell r="F13">
            <v>293.89999999999998</v>
          </cell>
        </row>
        <row r="14">
          <cell r="B14" t="str">
            <v>a18010</v>
          </cell>
          <cell r="C14">
            <v>180</v>
          </cell>
          <cell r="D14">
            <v>10</v>
          </cell>
          <cell r="E14">
            <v>8.0920000000000005</v>
          </cell>
          <cell r="F14">
            <v>607.4</v>
          </cell>
        </row>
        <row r="15">
          <cell r="B15" t="str">
            <v>a1804</v>
          </cell>
          <cell r="C15">
            <v>180</v>
          </cell>
          <cell r="D15">
            <v>4</v>
          </cell>
          <cell r="E15">
            <v>3.581</v>
          </cell>
          <cell r="F15">
            <v>266</v>
          </cell>
        </row>
        <row r="16">
          <cell r="B16" t="str">
            <v>a1806</v>
          </cell>
          <cell r="C16">
            <v>180</v>
          </cell>
          <cell r="D16">
            <v>6</v>
          </cell>
          <cell r="E16">
            <v>5.1340000000000003</v>
          </cell>
          <cell r="F16">
            <v>379.8</v>
          </cell>
        </row>
        <row r="17">
          <cell r="B17" t="str">
            <v>a20010</v>
          </cell>
          <cell r="C17">
            <v>200</v>
          </cell>
          <cell r="D17">
            <v>10</v>
          </cell>
          <cell r="E17">
            <v>10.000999999999999</v>
          </cell>
          <cell r="F17">
            <v>738</v>
          </cell>
        </row>
        <row r="18">
          <cell r="B18" t="str">
            <v>a2004</v>
          </cell>
          <cell r="C18">
            <v>200</v>
          </cell>
          <cell r="D18">
            <v>4</v>
          </cell>
          <cell r="E18">
            <v>4.3310000000000004</v>
          </cell>
          <cell r="F18">
            <v>323.39999999999998</v>
          </cell>
        </row>
        <row r="19">
          <cell r="B19" t="str">
            <v>a2006</v>
          </cell>
          <cell r="C19">
            <v>200</v>
          </cell>
          <cell r="D19">
            <v>6</v>
          </cell>
          <cell r="E19">
            <v>6.351</v>
          </cell>
          <cell r="F19">
            <v>461</v>
          </cell>
        </row>
        <row r="20">
          <cell r="B20" t="str">
            <v>a22510</v>
          </cell>
          <cell r="C20">
            <v>225</v>
          </cell>
          <cell r="D20">
            <v>10</v>
          </cell>
          <cell r="E20">
            <v>12.675000000000001</v>
          </cell>
          <cell r="F20">
            <v>974.4</v>
          </cell>
        </row>
        <row r="21">
          <cell r="B21" t="str">
            <v>a2254</v>
          </cell>
          <cell r="C21">
            <v>225</v>
          </cell>
          <cell r="D21">
            <v>4</v>
          </cell>
          <cell r="E21">
            <v>5.5110000000000001</v>
          </cell>
          <cell r="F21">
            <v>423.7</v>
          </cell>
        </row>
        <row r="22">
          <cell r="B22" t="str">
            <v>a2256</v>
          </cell>
          <cell r="C22">
            <v>225</v>
          </cell>
          <cell r="D22">
            <v>6</v>
          </cell>
          <cell r="E22">
            <v>7.9749999999999996</v>
          </cell>
          <cell r="F22">
            <v>612</v>
          </cell>
        </row>
        <row r="23">
          <cell r="B23" t="str">
            <v>a25010</v>
          </cell>
          <cell r="C23">
            <v>250</v>
          </cell>
          <cell r="D23">
            <v>10</v>
          </cell>
          <cell r="E23">
            <v>15.686</v>
          </cell>
          <cell r="F23">
            <v>1196.7</v>
          </cell>
        </row>
        <row r="24">
          <cell r="B24" t="str">
            <v>a2504</v>
          </cell>
          <cell r="C24">
            <v>250</v>
          </cell>
          <cell r="D24">
            <v>4</v>
          </cell>
          <cell r="E24">
            <v>6.6740000000000004</v>
          </cell>
          <cell r="F24">
            <v>495.2</v>
          </cell>
        </row>
        <row r="25">
          <cell r="B25" t="str">
            <v>a2506</v>
          </cell>
          <cell r="C25">
            <v>250</v>
          </cell>
          <cell r="D25">
            <v>6</v>
          </cell>
          <cell r="E25">
            <v>9.8859999999999992</v>
          </cell>
          <cell r="F25">
            <v>760.2</v>
          </cell>
        </row>
        <row r="26">
          <cell r="B26" t="str">
            <v>a28010</v>
          </cell>
          <cell r="C26">
            <v>280</v>
          </cell>
          <cell r="D26">
            <v>10</v>
          </cell>
          <cell r="E26">
            <v>19.616</v>
          </cell>
          <cell r="F26">
            <v>1515.4</v>
          </cell>
        </row>
        <row r="27">
          <cell r="B27" t="str">
            <v>a2804</v>
          </cell>
          <cell r="C27">
            <v>280</v>
          </cell>
          <cell r="D27">
            <v>4</v>
          </cell>
          <cell r="E27">
            <v>8.4529999999999994</v>
          </cell>
          <cell r="F27">
            <v>650.5</v>
          </cell>
        </row>
        <row r="28">
          <cell r="B28" t="str">
            <v>a2806</v>
          </cell>
          <cell r="C28">
            <v>280</v>
          </cell>
          <cell r="D28">
            <v>6</v>
          </cell>
          <cell r="E28">
            <v>12.404</v>
          </cell>
          <cell r="F28">
            <v>958.3</v>
          </cell>
        </row>
        <row r="29">
          <cell r="B29" t="str">
            <v>a31510</v>
          </cell>
          <cell r="C29">
            <v>315</v>
          </cell>
          <cell r="D29">
            <v>10</v>
          </cell>
          <cell r="E29">
            <v>24.731999999999999</v>
          </cell>
          <cell r="F29">
            <v>1911.7</v>
          </cell>
        </row>
        <row r="30">
          <cell r="B30" t="str">
            <v>a3154</v>
          </cell>
          <cell r="C30">
            <v>315</v>
          </cell>
          <cell r="D30">
            <v>4</v>
          </cell>
          <cell r="E30">
            <v>10.682</v>
          </cell>
          <cell r="F30">
            <v>825.7</v>
          </cell>
        </row>
        <row r="31">
          <cell r="B31" t="str">
            <v>a3156</v>
          </cell>
          <cell r="C31">
            <v>315</v>
          </cell>
          <cell r="D31">
            <v>6</v>
          </cell>
          <cell r="E31">
            <v>15.723000000000001</v>
          </cell>
          <cell r="F31">
            <v>1204</v>
          </cell>
        </row>
        <row r="32">
          <cell r="B32" t="str">
            <v>a6310</v>
          </cell>
          <cell r="C32">
            <v>63</v>
          </cell>
          <cell r="D32">
            <v>10</v>
          </cell>
          <cell r="E32">
            <v>1.01</v>
          </cell>
          <cell r="F32">
            <v>73.5</v>
          </cell>
        </row>
        <row r="33">
          <cell r="B33" t="str">
            <v>a634</v>
          </cell>
          <cell r="C33">
            <v>63</v>
          </cell>
          <cell r="D33">
            <v>4</v>
          </cell>
          <cell r="E33">
            <v>0.46800000000000003</v>
          </cell>
          <cell r="F33">
            <v>33.5</v>
          </cell>
        </row>
        <row r="34">
          <cell r="B34" t="str">
            <v>a636</v>
          </cell>
          <cell r="C34">
            <v>63</v>
          </cell>
          <cell r="D34">
            <v>6</v>
          </cell>
          <cell r="E34">
            <v>0.66600000000000004</v>
          </cell>
          <cell r="F34">
            <v>47.7</v>
          </cell>
        </row>
        <row r="35">
          <cell r="B35" t="str">
            <v>a7510</v>
          </cell>
          <cell r="C35">
            <v>75</v>
          </cell>
          <cell r="D35">
            <v>10</v>
          </cell>
          <cell r="E35">
            <v>1.4390000000000001</v>
          </cell>
          <cell r="F35">
            <v>104.9</v>
          </cell>
        </row>
        <row r="36">
          <cell r="B36" t="str">
            <v>a754</v>
          </cell>
          <cell r="C36">
            <v>75</v>
          </cell>
          <cell r="D36">
            <v>4</v>
          </cell>
          <cell r="E36">
            <v>0.65500000000000003</v>
          </cell>
          <cell r="F36">
            <v>47.8</v>
          </cell>
        </row>
        <row r="37">
          <cell r="B37" t="str">
            <v>a756</v>
          </cell>
          <cell r="C37">
            <v>75</v>
          </cell>
          <cell r="D37">
            <v>6</v>
          </cell>
          <cell r="E37">
            <v>0.92300000000000004</v>
          </cell>
          <cell r="F37">
            <v>66.5</v>
          </cell>
        </row>
        <row r="38">
          <cell r="B38" t="str">
            <v>a9010</v>
          </cell>
          <cell r="C38">
            <v>90</v>
          </cell>
          <cell r="D38">
            <v>10</v>
          </cell>
          <cell r="E38">
            <v>2.032</v>
          </cell>
          <cell r="F38">
            <v>148.69999999999999</v>
          </cell>
        </row>
        <row r="39">
          <cell r="B39" t="str">
            <v>a904</v>
          </cell>
          <cell r="C39">
            <v>90</v>
          </cell>
          <cell r="D39">
            <v>4</v>
          </cell>
          <cell r="E39">
            <v>0.92400000000000004</v>
          </cell>
          <cell r="F39">
            <v>67.400000000000006</v>
          </cell>
        </row>
        <row r="40">
          <cell r="B40" t="str">
            <v>a906</v>
          </cell>
          <cell r="C40">
            <v>90</v>
          </cell>
          <cell r="D40">
            <v>6</v>
          </cell>
          <cell r="E40">
            <v>1.321</v>
          </cell>
          <cell r="F40">
            <v>95.3</v>
          </cell>
        </row>
      </sheetData>
      <sheetData sheetId="38" refreshError="1"/>
      <sheetData sheetId="39">
        <row r="1">
          <cell r="A1" t="str">
            <v>Earth</v>
          </cell>
        </row>
      </sheetData>
      <sheetData sheetId="40" refreshError="1"/>
      <sheetData sheetId="41" refreshError="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ow r="1">
          <cell r="B1" t="str">
            <v>Id</v>
          </cell>
        </row>
      </sheetData>
      <sheetData sheetId="51">
        <row r="1">
          <cell r="B1" t="str">
            <v>Id</v>
          </cell>
        </row>
      </sheetData>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vc-pipe-rates"/>
      <sheetName val="HDPE-pipe-rates"/>
      <sheetName val="psc-pipe-rates"/>
      <sheetName val="ci-pipes-road-cross"/>
      <sheetName val="pipe-est-16+2"/>
      <sheetName val="rev-pipe-est-16"/>
      <sheetName val="pipe-est (18)"/>
      <sheetName val="pipe-est (18)-1"/>
      <sheetName val="pipe-est (13habs)100%"/>
      <sheetName val="pipe-est(13habs)-single"/>
      <sheetName val="pipe-est (13habs)-bypass-Glsr"/>
      <sheetName val="pipe-est(12habs)-bypass"/>
      <sheetName val="ANX-I"/>
      <sheetName val="ANX-II"/>
      <sheetName val="Valve-cost"/>
      <sheetName val="specification report"/>
      <sheetName val="est(13habs)-bypass"/>
      <sheetName val="na1-pac1-gravity-lines"/>
      <sheetName val="na1-pac1-gravity-lines-Final"/>
      <sheetName val="SMP-gravity-lines-Final"/>
      <sheetName val="detls"/>
      <sheetName val="pipe-est_(18)"/>
      <sheetName val="pipe-est_(18)-1"/>
      <sheetName val="pipe-est_(13habs)100%"/>
      <sheetName val="pipe-est_(13habs)-bypass-Glsr"/>
      <sheetName val="specification_report"/>
      <sheetName val="Lead"/>
      <sheetName val="Nspt-smp-final-ORIGINAL"/>
      <sheetName val="RMR"/>
      <sheetName val="m1"/>
      <sheetName val="hdpe-rates"/>
      <sheetName val="hdpe weights"/>
      <sheetName val="ssr-rates"/>
      <sheetName val="pvc-rates"/>
      <sheetName val="PVC weights"/>
      <sheetName val="Material"/>
      <sheetName val="Labour"/>
      <sheetName val="m"/>
      <sheetName val="Sheet2"/>
      <sheetName val="Plant &amp;  Machinery"/>
      <sheetName val="Data"/>
      <sheetName val="Data.F8.BTR"/>
      <sheetName val="habs-list"/>
      <sheetName val="nodes"/>
      <sheetName val="Global factors"/>
      <sheetName val="segments-details"/>
      <sheetName val="int-Dia-hdpe"/>
      <sheetName val="int-Dia-pvc"/>
      <sheetName val="MRATES"/>
      <sheetName val="MRoad data"/>
      <sheetName val="Rates"/>
      <sheetName val="PH data"/>
      <sheetName val="leads"/>
      <sheetName val="General"/>
      <sheetName val="Lead statement"/>
      <sheetName val="hdpe_rates"/>
      <sheetName val="DATA_PRG"/>
      <sheetName val="DISCOUNT"/>
      <sheetName val="concrete"/>
      <sheetName val="labour coeff"/>
      <sheetName val="pipe-est_(18)1"/>
      <sheetName val="pipe-est_(18)-11"/>
      <sheetName val="pipe-est_(13habs)100%1"/>
      <sheetName val="pipe-est_(13habs)-bypass-Glsr1"/>
      <sheetName val="specification_report1"/>
      <sheetName val="hdpe_weights"/>
      <sheetName val="PVC_weights"/>
      <sheetName val="PVC_dia"/>
      <sheetName val="wh_data_R"/>
      <sheetName val="wh_data"/>
      <sheetName val="CPHEEO"/>
      <sheetName val="input"/>
      <sheetName val="Bridge Data 2005-06"/>
      <sheetName val="Specification"/>
      <sheetName val="r"/>
      <sheetName val="beam-reinft"/>
      <sheetName val="Rates SSR 2008-09"/>
      <sheetName val="Marteru"/>
      <sheetName val="Sheet1"/>
      <sheetName val="Plant_&amp;__Machinery"/>
      <sheetName val="Data_F8_BTR"/>
      <sheetName val="Global_factors"/>
      <sheetName val="MRoad_data"/>
      <sheetName val="PH_data"/>
      <sheetName val="Lead_statement"/>
      <sheetName val="mlead"/>
      <sheetName val="Lookup"/>
      <sheetName val="sup dat"/>
      <sheetName val="Road data"/>
      <sheetName val="pvc"/>
      <sheetName val="HDPE"/>
      <sheetName val="BTR (2)"/>
      <sheetName val="Road Detail Est."/>
      <sheetName val="Sheet1 (2)"/>
      <sheetName val="TBAL9697 -group wise  sdpl"/>
      <sheetName val="labour &amp; Centering"/>
      <sheetName val="Mp-team 1"/>
      <sheetName val="hab-details"/>
      <sheetName val="int-Dia"/>
      <sheetName val="b asic rates"/>
      <sheetName val="Summary"/>
      <sheetName val="Headings"/>
      <sheetName val="Detailed"/>
      <sheetName val="Data_Bit_I"/>
      <sheetName val="0000000000000"/>
      <sheetName val="Levels"/>
      <sheetName val="Proforma -II "/>
      <sheetName val="hdpe_wt-r"/>
      <sheetName val="pvc_basic"/>
    </sheetNames>
    <sheetDataSet>
      <sheetData sheetId="0" refreshError="1">
        <row r="30">
          <cell r="I30">
            <v>20</v>
          </cell>
          <cell r="J30">
            <v>25</v>
          </cell>
          <cell r="K30">
            <v>32</v>
          </cell>
          <cell r="L30">
            <v>40</v>
          </cell>
          <cell r="M30">
            <v>50</v>
          </cell>
          <cell r="N30">
            <v>63</v>
          </cell>
          <cell r="O30">
            <v>75</v>
          </cell>
          <cell r="P30">
            <v>90</v>
          </cell>
          <cell r="Q30">
            <v>110</v>
          </cell>
          <cell r="R30">
            <v>125</v>
          </cell>
          <cell r="S30">
            <v>140</v>
          </cell>
          <cell r="T30">
            <v>160</v>
          </cell>
          <cell r="U30">
            <v>180</v>
          </cell>
          <cell r="V30">
            <v>200</v>
          </cell>
          <cell r="W30">
            <v>225</v>
          </cell>
          <cell r="X30">
            <v>250</v>
          </cell>
          <cell r="Y30">
            <v>280</v>
          </cell>
          <cell r="Z30">
            <v>315</v>
          </cell>
        </row>
        <row r="31">
          <cell r="I31">
            <v>98.942999999999998</v>
          </cell>
          <cell r="J31">
            <v>102.373</v>
          </cell>
          <cell r="K31">
            <v>108.223</v>
          </cell>
          <cell r="L31">
            <v>108.04300000000001</v>
          </cell>
          <cell r="M31">
            <v>115.363</v>
          </cell>
          <cell r="N31">
            <v>117.063</v>
          </cell>
          <cell r="O31">
            <v>132.87200979591836</v>
          </cell>
          <cell r="P31">
            <v>135.98747306122451</v>
          </cell>
          <cell r="Q31">
            <v>163.79610204081632</v>
          </cell>
          <cell r="R31">
            <v>188.07386734693878</v>
          </cell>
          <cell r="S31">
            <v>213.20737142857143</v>
          </cell>
          <cell r="T31">
            <v>267.638066122449</v>
          </cell>
          <cell r="U31">
            <v>313.20471020408161</v>
          </cell>
          <cell r="V31">
            <v>373.85379183673479</v>
          </cell>
          <cell r="W31">
            <v>468.36797387755109</v>
          </cell>
          <cell r="X31">
            <v>590.3540734693878</v>
          </cell>
          <cell r="Y31">
            <v>672.82327428571421</v>
          </cell>
          <cell r="Z31">
            <v>822.26351795918367</v>
          </cell>
        </row>
        <row r="32">
          <cell r="I32">
            <v>98.942999999999998</v>
          </cell>
          <cell r="J32">
            <v>102.373</v>
          </cell>
          <cell r="K32">
            <v>108.223</v>
          </cell>
          <cell r="L32">
            <v>108.04300000000001</v>
          </cell>
          <cell r="M32">
            <v>115.363</v>
          </cell>
          <cell r="N32">
            <v>117.063</v>
          </cell>
          <cell r="O32">
            <v>132.87200979591836</v>
          </cell>
          <cell r="P32">
            <v>153.06747306122452</v>
          </cell>
          <cell r="Q32">
            <v>186.54610204081632</v>
          </cell>
          <cell r="R32">
            <v>218.49386734693877</v>
          </cell>
          <cell r="S32">
            <v>252.40737142857142</v>
          </cell>
          <cell r="T32">
            <v>318.92806612244902</v>
          </cell>
          <cell r="U32">
            <v>380.0847102040816</v>
          </cell>
          <cell r="V32">
            <v>447.03379183673474</v>
          </cell>
          <cell r="W32">
            <v>568.95797387755113</v>
          </cell>
          <cell r="X32">
            <v>672.95407346938782</v>
          </cell>
          <cell r="Y32">
            <v>820.49327428571428</v>
          </cell>
          <cell r="Z32">
            <v>1013.4535179591837</v>
          </cell>
        </row>
        <row r="33">
          <cell r="I33">
            <v>98.942999999999998</v>
          </cell>
          <cell r="J33">
            <v>102.373</v>
          </cell>
          <cell r="K33">
            <v>108.223</v>
          </cell>
          <cell r="L33">
            <v>108.04300000000001</v>
          </cell>
          <cell r="M33">
            <v>115.363</v>
          </cell>
          <cell r="N33">
            <v>131.66703387755103</v>
          </cell>
          <cell r="O33">
            <v>152.04610081632654</v>
          </cell>
          <cell r="P33">
            <v>182.57924530612246</v>
          </cell>
          <cell r="Q33">
            <v>229.51835265306124</v>
          </cell>
          <cell r="R33">
            <v>267.72216816326534</v>
          </cell>
          <cell r="S33">
            <v>324.40377918367346</v>
          </cell>
          <cell r="T33">
            <v>408.9665832653061</v>
          </cell>
          <cell r="U33">
            <v>500.89688040816327</v>
          </cell>
          <cell r="V33">
            <v>591.44107469387768</v>
          </cell>
          <cell r="W33">
            <v>770.04717469387765</v>
          </cell>
          <cell r="X33">
            <v>936.9566061224491</v>
          </cell>
          <cell r="Y33">
            <v>1148.0506955102042</v>
          </cell>
          <cell r="Z33">
            <v>1413.7804946938777</v>
          </cell>
        </row>
        <row r="34">
          <cell r="I34">
            <v>98.942999999999998</v>
          </cell>
          <cell r="J34">
            <v>102.373</v>
          </cell>
          <cell r="K34">
            <v>108.223</v>
          </cell>
          <cell r="L34">
            <v>116.58300000000001</v>
          </cell>
          <cell r="M34">
            <v>129.85300000000001</v>
          </cell>
          <cell r="N34">
            <v>159.10052897959184</v>
          </cell>
          <cell r="O34">
            <v>192.92657142857144</v>
          </cell>
          <cell r="P34">
            <v>239.47740612244897</v>
          </cell>
          <cell r="Q34">
            <v>320.35509428571436</v>
          </cell>
          <cell r="R34">
            <v>393.71241836734697</v>
          </cell>
          <cell r="S34">
            <v>466.22314000000006</v>
          </cell>
          <cell r="T34">
            <v>601.15104897959191</v>
          </cell>
          <cell r="U34">
            <v>744.15528489795929</v>
          </cell>
          <cell r="V34">
            <v>886.93225183673485</v>
          </cell>
          <cell r="W34">
            <v>1157.4898677551023</v>
          </cell>
          <cell r="X34">
            <v>1399.8646461224491</v>
          </cell>
          <cell r="Y34">
            <v>1740.5958951020411</v>
          </cell>
          <cell r="Z34">
            <v>2167.5376248979592</v>
          </cell>
        </row>
        <row r="35">
          <cell r="I35">
            <v>98.942999999999998</v>
          </cell>
          <cell r="J35">
            <v>102.373</v>
          </cell>
          <cell r="K35">
            <v>108.223</v>
          </cell>
          <cell r="L35">
            <v>116.58300000000001</v>
          </cell>
          <cell r="M35">
            <v>129.85300000000001</v>
          </cell>
          <cell r="N35">
            <v>159.10052897959184</v>
          </cell>
          <cell r="O35">
            <v>192.92657142857144</v>
          </cell>
          <cell r="P35">
            <v>239.47740612244897</v>
          </cell>
          <cell r="Q35">
            <v>320.35509428571436</v>
          </cell>
          <cell r="R35">
            <v>393.71241836734697</v>
          </cell>
          <cell r="S35">
            <v>466.22314000000006</v>
          </cell>
          <cell r="T35">
            <v>601.15104897959191</v>
          </cell>
          <cell r="U35">
            <v>744.15528489795929</v>
          </cell>
          <cell r="V35">
            <v>886.93225183673485</v>
          </cell>
          <cell r="W35">
            <v>1157.4898677551023</v>
          </cell>
          <cell r="X35">
            <v>1399.8646461224491</v>
          </cell>
          <cell r="Y35">
            <v>1740.5958951020411</v>
          </cell>
          <cell r="Z35">
            <v>2167.5376248979592</v>
          </cell>
        </row>
      </sheetData>
      <sheetData sheetId="1" refreshError="1">
        <row r="33">
          <cell r="I33">
            <v>20</v>
          </cell>
          <cell r="J33">
            <v>25</v>
          </cell>
          <cell r="K33">
            <v>32</v>
          </cell>
          <cell r="L33">
            <v>40</v>
          </cell>
          <cell r="M33">
            <v>50</v>
          </cell>
          <cell r="N33">
            <v>63</v>
          </cell>
          <cell r="O33">
            <v>75</v>
          </cell>
          <cell r="P33">
            <v>90</v>
          </cell>
          <cell r="Q33">
            <v>110</v>
          </cell>
          <cell r="R33">
            <v>125</v>
          </cell>
          <cell r="S33">
            <v>140</v>
          </cell>
          <cell r="T33">
            <v>160</v>
          </cell>
          <cell r="U33">
            <v>180</v>
          </cell>
          <cell r="V33">
            <v>200</v>
          </cell>
          <cell r="W33">
            <v>225</v>
          </cell>
          <cell r="X33">
            <v>250</v>
          </cell>
          <cell r="Y33">
            <v>280</v>
          </cell>
          <cell r="Z33">
            <v>315</v>
          </cell>
        </row>
        <row r="34">
          <cell r="I34">
            <v>107.00291196388262</v>
          </cell>
          <cell r="J34">
            <v>111.66291196388264</v>
          </cell>
          <cell r="K34">
            <v>113.62291196388263</v>
          </cell>
          <cell r="L34">
            <v>115.02291196388263</v>
          </cell>
          <cell r="M34">
            <v>123.81291196388264</v>
          </cell>
          <cell r="N34">
            <v>125.53291196388264</v>
          </cell>
          <cell r="O34">
            <v>146.57972911963884</v>
          </cell>
          <cell r="P34">
            <v>180.47781038374717</v>
          </cell>
          <cell r="Q34">
            <v>231.17559819413094</v>
          </cell>
          <cell r="R34">
            <v>274.99693002257334</v>
          </cell>
          <cell r="S34">
            <v>327.2551693002257</v>
          </cell>
          <cell r="T34">
            <v>410.35968397291202</v>
          </cell>
          <cell r="U34">
            <v>495.82738148984197</v>
          </cell>
          <cell r="V34">
            <v>621.08126410835223</v>
          </cell>
          <cell r="W34">
            <v>727.41343115124141</v>
          </cell>
          <cell r="X34">
            <v>870.22133182844254</v>
          </cell>
          <cell r="Y34">
            <v>1072.3046275395036</v>
          </cell>
          <cell r="Z34">
            <v>1324.7375846501129</v>
          </cell>
        </row>
        <row r="35">
          <cell r="I35">
            <v>107.00291196388262</v>
          </cell>
          <cell r="J35">
            <v>111.66291196388264</v>
          </cell>
          <cell r="K35">
            <v>113.62291196388263</v>
          </cell>
          <cell r="L35">
            <v>115.02291196388263</v>
          </cell>
          <cell r="M35">
            <v>123.81291196388264</v>
          </cell>
          <cell r="N35">
            <v>138.07291196388263</v>
          </cell>
          <cell r="O35">
            <v>165.78972911963882</v>
          </cell>
          <cell r="P35">
            <v>207.80781038374718</v>
          </cell>
          <cell r="Q35">
            <v>272.93559819413093</v>
          </cell>
          <cell r="R35">
            <v>329.66693002257341</v>
          </cell>
          <cell r="S35">
            <v>393.78516930022573</v>
          </cell>
          <cell r="T35">
            <v>500.09968397291203</v>
          </cell>
          <cell r="U35">
            <v>607.09738148984206</v>
          </cell>
          <cell r="V35">
            <v>759.87126410835219</v>
          </cell>
          <cell r="W35">
            <v>910.21343115124159</v>
          </cell>
          <cell r="X35">
            <v>1070.2713318284425</v>
          </cell>
          <cell r="Y35">
            <v>1355.4046275395035</v>
          </cell>
          <cell r="Z35">
            <v>1680.687584650113</v>
          </cell>
        </row>
        <row r="36">
          <cell r="I36">
            <v>107.00291196388264</v>
          </cell>
          <cell r="J36">
            <v>111.66291196388264</v>
          </cell>
          <cell r="K36">
            <v>113.62291196388263</v>
          </cell>
          <cell r="L36">
            <v>121.37291196388264</v>
          </cell>
          <cell r="M36">
            <v>135.67291196388263</v>
          </cell>
          <cell r="N36">
            <v>149.31718749999999</v>
          </cell>
          <cell r="O36">
            <v>180.28493303571426</v>
          </cell>
          <cell r="P36">
            <v>227.64821428571426</v>
          </cell>
          <cell r="Q36">
            <v>305.41618303571431</v>
          </cell>
          <cell r="R36">
            <v>369.29508928571425</v>
          </cell>
          <cell r="S36">
            <v>445.92756696428569</v>
          </cell>
          <cell r="T36">
            <v>566.26729910714289</v>
          </cell>
          <cell r="U36">
            <v>698.09944196428569</v>
          </cell>
          <cell r="V36">
            <v>836.50033482142851</v>
          </cell>
          <cell r="W36">
            <v>1037.3107142857143</v>
          </cell>
          <cell r="X36">
            <v>1262.0025669642855</v>
          </cell>
          <cell r="Y36">
            <v>1550.3404017857142</v>
          </cell>
          <cell r="Z36">
            <v>1938.2319196428568</v>
          </cell>
        </row>
        <row r="37">
          <cell r="I37">
            <v>107.00291196388264</v>
          </cell>
          <cell r="J37">
            <v>111.66291196388264</v>
          </cell>
          <cell r="K37">
            <v>117.87291196388264</v>
          </cell>
          <cell r="L37">
            <v>127.77291196388263</v>
          </cell>
          <cell r="M37">
            <v>142.77291196388265</v>
          </cell>
          <cell r="N37">
            <v>172.97291196388264</v>
          </cell>
          <cell r="O37">
            <v>214.38972911963884</v>
          </cell>
          <cell r="P37">
            <v>277.23781038374716</v>
          </cell>
          <cell r="Q37">
            <v>374.39559819413091</v>
          </cell>
          <cell r="R37">
            <v>463.71693002257342</v>
          </cell>
          <cell r="S37">
            <v>505.78516930022579</v>
          </cell>
          <cell r="T37">
            <v>718.32968397291211</v>
          </cell>
          <cell r="U37">
            <v>884.86738148984205</v>
          </cell>
          <cell r="V37">
            <v>1100.431264108352</v>
          </cell>
          <cell r="W37">
            <v>1323.5134311512415</v>
          </cell>
          <cell r="X37">
            <v>1606.5213318284425</v>
          </cell>
          <cell r="Y37">
            <v>1995.3546275395036</v>
          </cell>
          <cell r="Z37">
            <v>2494.2375846501127</v>
          </cell>
        </row>
        <row r="38">
          <cell r="I38">
            <v>107.00291196388264</v>
          </cell>
          <cell r="J38">
            <v>111.66291196388264</v>
          </cell>
          <cell r="K38">
            <v>120.51291196388263</v>
          </cell>
          <cell r="L38">
            <v>127.07291196388263</v>
          </cell>
          <cell r="M38">
            <v>152.56291196388264</v>
          </cell>
          <cell r="N38">
            <v>188.3046875</v>
          </cell>
          <cell r="O38">
            <v>235.98058035714286</v>
          </cell>
          <cell r="P38">
            <v>307.75033482142851</v>
          </cell>
          <cell r="Q38">
            <v>418.32834821428571</v>
          </cell>
          <cell r="R38">
            <v>522.74386160714289</v>
          </cell>
          <cell r="S38">
            <v>636.75245535714294</v>
          </cell>
          <cell r="T38">
            <v>816.55044642857138</v>
          </cell>
          <cell r="U38">
            <v>1001.3321428571428</v>
          </cell>
          <cell r="V38">
            <v>1225.7735491071428</v>
          </cell>
          <cell r="W38">
            <v>1525.7783482142856</v>
          </cell>
          <cell r="X38">
            <v>1868.4595982142855</v>
          </cell>
          <cell r="Y38">
            <v>2308.5241071428568</v>
          </cell>
          <cell r="Z38">
            <v>2892.3868303571426</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SCOUNT"/>
      <sheetName val="Mp-team 1"/>
      <sheetName val="pvc_basic"/>
      <sheetName val="Global factors"/>
      <sheetName val="DATA_PRG"/>
      <sheetName val="int-Dia-hdpe"/>
      <sheetName val="habs-list"/>
      <sheetName val="int-Dia-pvc"/>
      <sheetName val="segments-details"/>
      <sheetName val="hdpe weights"/>
      <sheetName val="PVC weights"/>
      <sheetName val="Sheet2"/>
      <sheetName val="MRATES"/>
      <sheetName val="RMR"/>
      <sheetName val="Lead"/>
      <sheetName val="HDPE-pipe-rates"/>
      <sheetName val="pvc-pipe-rates"/>
      <sheetName val="Material"/>
      <sheetName val="hdpe-rates"/>
      <sheetName val="ssr-rates"/>
      <sheetName val="pvc-rates"/>
      <sheetName val="BM-HOOP"/>
      <sheetName val="labour coeff"/>
      <sheetName val="Iocount"/>
      <sheetName val="Labour"/>
      <sheetName val="Lead statement"/>
      <sheetName val="SSR 2010-11 Rates"/>
      <sheetName val="maya"/>
      <sheetName val="m"/>
      <sheetName val="Road data"/>
      <sheetName val="v"/>
      <sheetName val="leads"/>
      <sheetName val="Common "/>
      <sheetName val="lead-st"/>
      <sheetName val="rdamdata"/>
      <sheetName val="Plant &amp;  Machinery"/>
      <sheetName val="Data.F8.BTR"/>
      <sheetName val="Sheet9"/>
      <sheetName val="Cover"/>
      <sheetName val="Boq"/>
      <sheetName val="DATA"/>
      <sheetName val="PC Master List"/>
      <sheetName val="comp-st(GEN)"/>
      <sheetName val="TBAL9697 -group wise  sdpl"/>
      <sheetName val="Habcodes"/>
      <sheetName val="Sheet1 (2)"/>
      <sheetName val="Road Detail Est."/>
      <sheetName val="mlead"/>
      <sheetName val="index"/>
      <sheetName val="abs road"/>
      <sheetName val="R_Det"/>
      <sheetName val="Nspt-smp-final-ORIGINAL"/>
      <sheetName val="Data Road"/>
      <sheetName val="ewst"/>
      <sheetName val="detls"/>
      <sheetName val="GF SB Ok "/>
      <sheetName val="work_sheet"/>
      <sheetName val="Bridge Data 2005-06"/>
      <sheetName val="m1"/>
      <sheetName val="3405-2014"/>
      <sheetName val="labour rates"/>
      <sheetName val="nodes"/>
      <sheetName val="Data_Base"/>
      <sheetName val="data existing_do not delete"/>
      <sheetName val="Lookup"/>
      <sheetName val="Estimate"/>
      <sheetName val="Abs"/>
      <sheetName val="FORM7"/>
      <sheetName val="Sheet3"/>
      <sheetName val="Sheet5"/>
      <sheetName val="PVC"/>
      <sheetName val="AC"/>
      <sheetName val="ew OG"/>
      <sheetName val="Revised rates(SSR 2015-16)"/>
      <sheetName val="HDPE"/>
      <sheetName val="ew-DiMs"/>
      <sheetName val="mas_hab"/>
      <sheetName val="int-Dia"/>
      <sheetName val="20kL-design-final"/>
      <sheetName val="Civil Boq"/>
      <sheetName val="ww-march-02"/>
      <sheetName val="SCHEDULE"/>
      <sheetName val="Database"/>
      <sheetName val="schedule nos"/>
      <sheetName val=" data sheet "/>
      <sheetName val="Pop"/>
      <sheetName val="_5wgdhabfinal00_01"/>
      <sheetName val="PM&amp;GM"/>
      <sheetName val="AV-PVC"/>
      <sheetName val="DI gate-DI"/>
      <sheetName val="DIgate_PVC "/>
      <sheetName val="zone-2"/>
      <sheetName val="sand"/>
      <sheetName val="stone"/>
      <sheetName val="0000000000000"/>
      <sheetName val="DI"/>
      <sheetName val="C.D.Data (Morth)"/>
      <sheetName val="Rd.Det.Est"/>
      <sheetName val="Rd.Data"/>
      <sheetName val="Road data-TDR"/>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2)"/>
      <sheetName val="Sheet1"/>
      <sheetName val="Sheet2"/>
      <sheetName val="Sheet3"/>
      <sheetName val="Sheet1 _2_"/>
      <sheetName val="HDPE-pipe-rates"/>
      <sheetName val="pvc-pipe-rates"/>
      <sheetName val="detls"/>
      <sheetName val="maya"/>
      <sheetName val="DISCOUNT"/>
      <sheetName val="RMR"/>
      <sheetName val="Road data"/>
      <sheetName val="Estimate"/>
      <sheetName val="BM-HOOP"/>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
      <sheetName val="Sheet3"/>
      <sheetName val="Summary"/>
      <sheetName val="tps"/>
      <sheetName val="DD-Buyouts"/>
      <sheetName val="FR- Buyouts"/>
      <sheetName val="Imp-DDBuyouts"/>
      <sheetName val="Imp-FRBuyouts"/>
      <sheetName val="Imp-DD Buyouts"/>
      <sheetName val="DJC"/>
      <sheetName val="consumables"/>
      <sheetName val="august"/>
      <sheetName val="triconex(Daelim)"/>
      <sheetName val="Sheet16"/>
      <sheetName val="__00"/>
      <sheetName val="FR-_Buyouts"/>
      <sheetName val="Imp-DD_Buyouts"/>
      <sheetName val="DISCOUNT"/>
      <sheetName val="pvc_basic"/>
      <sheetName val="Mp-team 1"/>
      <sheetName val="MRATES"/>
      <sheetName val="Sheet1 (2)"/>
      <sheetName val="int-Dia-hdpe"/>
      <sheetName val="habs-list"/>
      <sheetName val="int-Dia-pvc"/>
      <sheetName val="nodes"/>
      <sheetName val="maya"/>
      <sheetName val="leads"/>
      <sheetName val="sup dat"/>
      <sheetName val="Material"/>
      <sheetName val="DATA"/>
      <sheetName val="Plant &amp;  Machinery"/>
      <sheetName val="Lead"/>
      <sheetName val="t_prsr"/>
      <sheetName val="id"/>
      <sheetName val="wh"/>
      <sheetName val="ewst"/>
      <sheetName val="labour"/>
      <sheetName val="Boq"/>
      <sheetName val="int-Dia"/>
      <sheetName val="hdpe weights"/>
      <sheetName val="PVC weights"/>
      <sheetName val="Sheet1"/>
      <sheetName val="Sheet2"/>
      <sheetName val="Sheet5"/>
      <sheetName val="Iocount"/>
      <sheetName val="DATA_PRG"/>
      <sheetName val="labour coeff"/>
      <sheetName val="detls"/>
      <sheetName val="m"/>
      <sheetName val="Data.F8.BTR"/>
      <sheetName val="Cover"/>
      <sheetName val="R_Det"/>
      <sheetName val="Road data"/>
      <sheetName val="RMR"/>
      <sheetName val="HDPE-pipe-rates"/>
      <sheetName val="pvc-pipe-rates"/>
      <sheetName val="hdpe-rates"/>
      <sheetName val="pvc-rates"/>
      <sheetName val="segments-details"/>
      <sheetName val="BM-HOOP"/>
      <sheetName val="ssr-rates"/>
      <sheetName val="FORM7"/>
      <sheetName val="Global factors"/>
      <sheetName val="labour rates"/>
      <sheetName val="bundqty"/>
      <sheetName val="LOCAL RATES"/>
      <sheetName val="HS final-2"/>
      <sheetName val="index"/>
      <sheetName val="Levels"/>
      <sheetName val="abs road"/>
      <sheetName val="PUMP_DATA"/>
      <sheetName val="Work_sheet"/>
      <sheetName val="Detailed"/>
      <sheetName val="bom"/>
      <sheetName val="I-CO"/>
      <sheetName val="Intake"/>
      <sheetName val="Lead (Final)"/>
      <sheetName val="DMA1"/>
      <sheetName val="r"/>
      <sheetName val="v"/>
      <sheetName val="HS 30.04.2015.Final"/>
      <sheetName val="pumping main"/>
      <sheetName val="D2_CO"/>
      <sheetName val="Specification report"/>
      <sheetName val="Bridge Data 2005-06"/>
      <sheetName val="Common "/>
      <sheetName val="mlead"/>
      <sheetName val="C.D.Data (Morth)"/>
      <sheetName val="Rd.Data"/>
      <sheetName val="coverpage"/>
      <sheetName val="Wordsdata"/>
    </sheetNames>
    <sheetDataSet>
      <sheetData sheetId="0"/>
      <sheetData sheetId="1" refreshError="1">
        <row r="15">
          <cell r="C15">
            <v>4.25</v>
          </cell>
        </row>
        <row r="16">
          <cell r="C16">
            <v>3.5</v>
          </cell>
        </row>
      </sheetData>
      <sheetData sheetId="2">
        <row r="15">
          <cell r="C15">
            <v>0</v>
          </cell>
        </row>
      </sheetData>
      <sheetData sheetId="3"/>
      <sheetData sheetId="4"/>
      <sheetData sheetId="5"/>
      <sheetData sheetId="6"/>
      <sheetData sheetId="7"/>
      <sheetData sheetId="8"/>
      <sheetData sheetId="9"/>
      <sheetData sheetId="10"/>
      <sheetData sheetId="11"/>
      <sheetData sheetId="12"/>
      <sheetData sheetId="13"/>
      <sheetData sheetId="14">
        <row r="15">
          <cell r="C15">
            <v>4.25</v>
          </cell>
        </row>
      </sheetData>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Lead statement"/>
      <sheetName val="Conveyance"/>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Chapt%r-2"/>
      <sheetName val="Plant _  Machinery"/>
      <sheetName val="Lead"/>
      <sheetName val="Plant_&amp;__Machinery"/>
      <sheetName val="Lead_statement"/>
      <sheetName val="Summary_of_Rates"/>
      <sheetName val="Basic_Approach"/>
      <sheetName val="Plant_&amp;__Machinery1"/>
      <sheetName val="Lead_statement1"/>
      <sheetName val="Summary_of_Rates1"/>
      <sheetName val="Basic_Approach1"/>
      <sheetName val="m"/>
      <sheetName val="ewst"/>
      <sheetName val="v"/>
      <sheetName val="Plant_&amp;__Machinery2"/>
      <sheetName val="Lead_statement2"/>
      <sheetName val="Summary_of_Rates2"/>
      <sheetName val="Basic_Approach2"/>
      <sheetName val="Plant____Machinery"/>
      <sheetName val="t_prsr"/>
      <sheetName val="wh"/>
      <sheetName val="Sheet1 (2)"/>
      <sheetName val="MRATES"/>
      <sheetName val="Common "/>
      <sheetName val="HDPE-pipe-rates"/>
      <sheetName val="pvc-pipe-rates"/>
      <sheetName val="hdpe weights"/>
      <sheetName val="PVC weights"/>
      <sheetName val="Iocount"/>
      <sheetName val="leads"/>
      <sheetName val="Sheet5"/>
      <sheetName val="habs-list"/>
      <sheetName val="nodes"/>
      <sheetName val="Data"/>
      <sheetName val="RMR"/>
      <sheetName val="index"/>
      <sheetName val="mlead"/>
      <sheetName val="r"/>
      <sheetName val="detls"/>
      <sheetName val="int-Dia-hdpe"/>
      <sheetName val="int-Dia-pvc"/>
      <sheetName val="hdpe-rates"/>
      <sheetName val="pvc-rates"/>
      <sheetName val="ssr-rates"/>
      <sheetName val="DATA_PRG"/>
      <sheetName val="FORM7"/>
      <sheetName val="Plant 㫨  Machinery"/>
      <sheetName val="Plant_㫨__Machinery"/>
      <sheetName val="Plant_㫨__Machinery1"/>
      <sheetName val="Plant_㫨__Machinery2"/>
      <sheetName val="Data.F8.BTR"/>
      <sheetName val="Rates SSR 2008-09"/>
      <sheetName val="data existing_do not delete"/>
      <sheetName val="DATA-BASE"/>
      <sheetName val="DATA-ABSTRACT"/>
      <sheetName val="Sheet3"/>
      <sheetName val="Specification report"/>
      <sheetName val="maya"/>
      <sheetName val="Publicbuilding"/>
      <sheetName val="SSR 2014-15 Rates"/>
      <sheetName val="l"/>
      <sheetName val="PS1"/>
      <sheetName val="mas_hab"/>
      <sheetName val="Plant_&amp;__Machinery6"/>
      <sheetName val="Lead_statement6"/>
      <sheetName val="Summary_of_Rates6"/>
      <sheetName val="Basic_Approach6"/>
      <sheetName val="Plant____Machinery3"/>
      <sheetName val="Sheet1_(2)2"/>
      <sheetName val="Common_2"/>
      <sheetName val="hdpe_weights2"/>
      <sheetName val="PVC_weights2"/>
      <sheetName val="Plant_&amp;__Machinery4"/>
      <sheetName val="Lead_statement4"/>
      <sheetName val="Summary_of_Rates4"/>
      <sheetName val="Basic_Approach4"/>
      <sheetName val="Plant_&amp;__Machinery3"/>
      <sheetName val="Lead_statement3"/>
      <sheetName val="Summary_of_Rates3"/>
      <sheetName val="Basic_Approach3"/>
      <sheetName val="Plant____Machinery1"/>
      <sheetName val="Sheet1_(2)"/>
      <sheetName val="Common_"/>
      <sheetName val="hdpe_weights"/>
      <sheetName val="PVC_weights"/>
      <sheetName val="Plant_&amp;__Machinery5"/>
      <sheetName val="Lead_statement5"/>
      <sheetName val="Summary_of_Rates5"/>
      <sheetName val="Basic_Approach5"/>
      <sheetName val="Plant____Machinery2"/>
      <sheetName val="Sheet1_(2)1"/>
      <sheetName val="Common_1"/>
      <sheetName val="hdpe_weights1"/>
      <sheetName val="PVC_weights1"/>
      <sheetName val="Road data"/>
      <sheetName val="IO LIST"/>
      <sheetName val="coverpage"/>
      <sheetName val="R_Det"/>
      <sheetName val="BWSCPlt"/>
      <sheetName val="CI"/>
      <sheetName val="DI"/>
      <sheetName val="G.R.P"/>
      <sheetName val="HDPE"/>
      <sheetName val="PSC REVISED"/>
      <sheetName val="pvc"/>
      <sheetName val="ARRR-ver-1104-Chandegaon"/>
      <sheetName val="Bitumen trunk"/>
      <sheetName val="Feeder"/>
      <sheetName val="R99 etc"/>
      <sheetName val="Trunk unpaved"/>
      <sheetName val="Main sheet"/>
      <sheetName val="INPUT SHEET"/>
      <sheetName val="RES-PLANNING"/>
      <sheetName val="Macro1"/>
      <sheetName val="0000000000000"/>
      <sheetName val="cert"/>
      <sheetName val="Nspt-smp-final-ORIGINAL"/>
      <sheetName val="id"/>
      <sheetName val="DISCOUNT"/>
      <sheetName val="covence16-17"/>
      <sheetName val="Alapadu"/>
      <sheetName val="Activity No (A) ( 12)  "/>
      <sheetName val="PRECAST lightconc-II"/>
      <sheetName val="Av.G Level"/>
      <sheetName val="Dn LF Sluice"/>
      <sheetName val="FB - 1L"/>
      <sheetName val="lable I"/>
      <sheetName val="Levels"/>
      <sheetName val="Wordsdata"/>
      <sheetName val="Specification"/>
      <sheetName val="Design"/>
      <sheetName val="Data 07-08 "/>
      <sheetName val="Indices"/>
      <sheetName val="Data base"/>
      <sheetName val="ew OG"/>
      <sheetName val="Revised rates(SSR 2015-16)"/>
      <sheetName val="MRoad data"/>
      <sheetName val="Pop"/>
      <sheetName val="Abs"/>
      <sheetName val="Masonry"/>
      <sheetName val="final abstract"/>
      <sheetName val="abs road"/>
      <sheetName val="GN-ST-10"/>
      <sheetName val="Road Detail Est."/>
      <sheetName val="Process"/>
      <sheetName val="Gates and Pergola Data"/>
      <sheetName val="Usage"/>
      <sheetName val="Rates2"/>
      <sheetName val="Detailed"/>
      <sheetName val="segments-details"/>
      <sheetName val="Spec"/>
      <sheetName val="economic PM"/>
      <sheetName val="Cover"/>
      <sheetName val="Data-ELSR"/>
      <sheetName val="Mortars"/>
      <sheetName val=" Data -Valves"/>
      <sheetName val="PROCTOR"/>
      <sheetName val="2.0m  slab"/>
      <sheetName val="L040"/>
      <sheetName val="I-CO"/>
      <sheetName val="SEGMENTS"/>
      <sheetName val="Mp-team 1"/>
      <sheetName val="wh_data_R"/>
      <sheetName val="Cover sheet"/>
      <sheetName val="int-Dia"/>
      <sheetName val="hdpe_basic"/>
      <sheetName val="pvc_basic"/>
      <sheetName val="BM-HOOP"/>
      <sheetName val="PM&amp;GM"/>
      <sheetName val="water-hammar-strenght"/>
      <sheetName val=" data sheet "/>
      <sheetName val="TOP SLAB-beams"/>
      <sheetName val="Ward areas"/>
      <sheetName val="labour rates"/>
      <sheetName val="CBL_OD"/>
      <sheetName val="ESTIMATE"/>
      <sheetName val="m1"/>
      <sheetName val="Data rough"/>
      <sheetName val="pumping main"/>
      <sheetName val="WATER-HAMMER"/>
      <sheetName val="LABOUR RATE"/>
      <sheetName val="Material Rate"/>
      <sheetName val="ww-march-02"/>
      <sheetName val="clvrt_data"/>
      <sheetName val="hdpe-int-Dia"/>
      <sheetName val="E-Table"/>
      <sheetName val="pvc-int-Dia"/>
      <sheetName val="Rates-May-14"/>
      <sheetName val="Global factors"/>
      <sheetName val="newabstract"/>
      <sheetName val="Plant_&amp;__Machinery7"/>
      <sheetName val="Lead_statement7"/>
      <sheetName val="Summary_of_Rates7"/>
      <sheetName val="Basic_Approach7"/>
      <sheetName val="Plant____Machinery4"/>
      <sheetName val="Sheet1_(2)3"/>
      <sheetName val="Common_3"/>
      <sheetName val="hdpe_weights3"/>
      <sheetName val="PVC_weights3"/>
      <sheetName val="Stability"/>
      <sheetName val="Analysis-NH-Roads"/>
      <sheetName val="Rd.Det.Est"/>
      <sheetName val="Boq"/>
      <sheetName val="Rate Analysis"/>
      <sheetName val="Road work"/>
      <sheetName val="data_existing_do_not_delete"/>
      <sheetName val="Rates_SSR_2008-09"/>
      <sheetName val="Specification_report"/>
      <sheetName val="G_R_P"/>
      <sheetName val="PSC_REVISED"/>
      <sheetName val="SSR_2014-15_Rates"/>
      <sheetName val="Data_F8_BTR"/>
      <sheetName val="Plant_㫨__Machinery3"/>
      <sheetName val="Road_data"/>
      <sheetName val="IO_LIST"/>
      <sheetName val="Activity_No_(A)_(_12)__"/>
      <sheetName val="PRECAST_lightconc-II"/>
      <sheetName val="Bitumen_trunk"/>
      <sheetName val="R99_etc"/>
      <sheetName val="Trunk_unpaved"/>
      <sheetName val="Main_sheet"/>
      <sheetName val="Av_G_Level"/>
      <sheetName val="Dn_LF_Sluice"/>
      <sheetName val="INPUT_SHEET"/>
      <sheetName val="Data_base"/>
      <sheetName val="FB_-_1L"/>
      <sheetName val="final_abstract"/>
      <sheetName val="lable_I"/>
      <sheetName val="Set"/>
      <sheetName val="Sheet10"/>
      <sheetName val="bmrm lead"/>
      <sheetName val="ccoddad"/>
      <sheetName val="Sheet7"/>
      <sheetName val="Pormalla ccrd"/>
      <sheetName val="Sheet4"/>
      <sheetName val="Sheet6"/>
      <sheetName val="Sheet9"/>
      <sheetName val="bundqty"/>
      <sheetName val="Work_sheet"/>
      <sheetName val="LOCAL RATES"/>
      <sheetName val="Output"/>
      <sheetName val="General"/>
      <sheetName val="Data_Bit_I"/>
      <sheetName val="MTC-estimate"/>
      <sheetName val="boredetails"/>
      <sheetName val="Lead statement ss5"/>
      <sheetName val="doq-10"/>
      <sheetName val="2. WorkType"/>
      <sheetName val="INPUT-DATA"/>
      <sheetName val="sg-clay(d)"/>
      <sheetName val="dlvoid"/>
      <sheetName val="foundation(V)"/>
      <sheetName val="Main"/>
      <sheetName val="Design of two-way slab"/>
      <sheetName val="Data-2011-12"/>
      <sheetName val="ultmom"/>
      <sheetName val="Staff Acco."/>
      <sheetName val="Annex- 6 - Delinator"/>
      <sheetName val="Gen Abs"/>
      <sheetName val="other rates"/>
      <sheetName val="_5wgdhabfinal00_01"/>
      <sheetName val="sectorwise"/>
      <sheetName val="Quarry"/>
      <sheetName val="Analysis"/>
      <sheetName val="1V800"/>
      <sheetName val="ABS.C.D."/>
      <sheetName val="DI gate-DI"/>
      <sheetName val="DIgate_PVC "/>
      <sheetName val="lead-st"/>
      <sheetName val="3405-2014"/>
      <sheetName val="3V 6mt "/>
      <sheetName val="Road dam"/>
      <sheetName val="3V 1000PC "/>
      <sheetName val="1V 3mt"/>
      <sheetName val="PVC_dia"/>
      <sheetName val="Sketch"/>
      <sheetName val="BTR"/>
      <sheetName val="GenAbst"/>
      <sheetName val="Rates"/>
      <sheetName val="(Road-Project)"/>
      <sheetName val="rdamdata"/>
      <sheetName val=""/>
      <sheetName val="_x0000_A"/>
      <sheetName val="Hyd_Stmt"/>
      <sheetName val="Basement Budget"/>
    </sheetNames>
    <sheetDataSet>
      <sheetData sheetId="0">
        <row r="6">
          <cell r="G6">
            <v>4082</v>
          </cell>
        </row>
      </sheetData>
      <sheetData sheetId="1">
        <row r="4">
          <cell r="D4">
            <v>137</v>
          </cell>
        </row>
      </sheetData>
      <sheetData sheetId="2" refreshError="1">
        <row r="6">
          <cell r="G6">
            <v>4082</v>
          </cell>
        </row>
        <row r="9">
          <cell r="G9" t="str">
            <v>Input Rate</v>
          </cell>
        </row>
        <row r="15">
          <cell r="G15">
            <v>450</v>
          </cell>
        </row>
        <row r="17">
          <cell r="G17">
            <v>520</v>
          </cell>
        </row>
        <row r="20">
          <cell r="G20">
            <v>50</v>
          </cell>
        </row>
        <row r="25">
          <cell r="G25">
            <v>1128</v>
          </cell>
        </row>
        <row r="28">
          <cell r="G28">
            <v>519</v>
          </cell>
        </row>
        <row r="34">
          <cell r="G34">
            <v>275</v>
          </cell>
        </row>
        <row r="45">
          <cell r="G45">
            <v>200</v>
          </cell>
        </row>
      </sheetData>
      <sheetData sheetId="3" refreshError="1">
        <row r="4">
          <cell r="D4">
            <v>137</v>
          </cell>
        </row>
        <row r="8">
          <cell r="D8">
            <v>137</v>
          </cell>
        </row>
      </sheetData>
      <sheetData sheetId="4"/>
      <sheetData sheetId="5">
        <row r="6">
          <cell r="G6">
            <v>4082</v>
          </cell>
        </row>
      </sheetData>
      <sheetData sheetId="6" refreshError="1">
        <row r="6">
          <cell r="G6">
            <v>4082</v>
          </cell>
        </row>
        <row r="42">
          <cell r="D42">
            <v>13875.8</v>
          </cell>
        </row>
        <row r="43">
          <cell r="D43" t="str">
            <v>Input Rate</v>
          </cell>
        </row>
        <row r="54">
          <cell r="D54" t="str">
            <v>Input Rate</v>
          </cell>
        </row>
        <row r="68">
          <cell r="D68" t="str">
            <v>Input Rate</v>
          </cell>
        </row>
        <row r="96">
          <cell r="D96" t="str">
            <v>Input Rate</v>
          </cell>
        </row>
        <row r="132">
          <cell r="D132" t="str">
            <v>Input Rate</v>
          </cell>
        </row>
        <row r="144">
          <cell r="D144" t="str">
            <v>Input Rate</v>
          </cell>
        </row>
      </sheetData>
      <sheetData sheetId="7">
        <row r="6">
          <cell r="G6">
            <v>4082</v>
          </cell>
        </row>
      </sheetData>
      <sheetData sheetId="8">
        <row r="4">
          <cell r="D4">
            <v>137</v>
          </cell>
        </row>
      </sheetData>
      <sheetData sheetId="9">
        <row r="6">
          <cell r="G6">
            <v>4082</v>
          </cell>
        </row>
      </sheetData>
      <sheetData sheetId="10"/>
      <sheetData sheetId="11">
        <row r="42">
          <cell r="D42">
            <v>13875.8</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ow r="6">
          <cell r="G6">
            <v>4082</v>
          </cell>
        </row>
      </sheetData>
      <sheetData sheetId="40"/>
      <sheetData sheetId="41"/>
      <sheetData sheetId="42"/>
      <sheetData sheetId="43">
        <row r="6">
          <cell r="G6">
            <v>4082</v>
          </cell>
        </row>
      </sheetData>
      <sheetData sheetId="44">
        <row r="6">
          <cell r="G6">
            <v>4082</v>
          </cell>
        </row>
      </sheetData>
      <sheetData sheetId="45" refreshError="1"/>
      <sheetData sheetId="46">
        <row r="6">
          <cell r="G6">
            <v>4082</v>
          </cell>
        </row>
      </sheetData>
      <sheetData sheetId="47">
        <row r="6">
          <cell r="G6">
            <v>4082</v>
          </cell>
        </row>
      </sheetData>
      <sheetData sheetId="48">
        <row r="6">
          <cell r="G6">
            <v>4082</v>
          </cell>
        </row>
      </sheetData>
      <sheetData sheetId="49">
        <row r="6">
          <cell r="G6">
            <v>4082</v>
          </cell>
        </row>
      </sheetData>
      <sheetData sheetId="50">
        <row r="6">
          <cell r="G6">
            <v>4082</v>
          </cell>
        </row>
      </sheetData>
      <sheetData sheetId="51">
        <row r="6">
          <cell r="G6">
            <v>4082</v>
          </cell>
        </row>
      </sheetData>
      <sheetData sheetId="52">
        <row r="6">
          <cell r="G6">
            <v>4082</v>
          </cell>
        </row>
      </sheetData>
      <sheetData sheetId="53">
        <row r="6">
          <cell r="G6">
            <v>4082</v>
          </cell>
        </row>
      </sheetData>
      <sheetData sheetId="54" refreshError="1"/>
      <sheetData sheetId="55" refreshError="1"/>
      <sheetData sheetId="56" refreshError="1"/>
      <sheetData sheetId="57" refreshError="1"/>
      <sheetData sheetId="58"/>
      <sheetData sheetId="59"/>
      <sheetData sheetId="60"/>
      <sheetData sheetId="61"/>
      <sheetData sheetId="62"/>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sheetData sheetId="96"/>
      <sheetData sheetId="97" refreshError="1"/>
      <sheetData sheetId="98" refreshError="1"/>
      <sheetData sheetId="99"/>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sheetData sheetId="111"/>
      <sheetData sheetId="112"/>
      <sheetData sheetId="113"/>
      <sheetData sheetId="114"/>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sheetData sheetId="137"/>
      <sheetData sheetId="138"/>
      <sheetData sheetId="139"/>
      <sheetData sheetId="140"/>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4">
          <cell r="D4">
            <v>852.89666666666676</v>
          </cell>
        </row>
        <row r="17">
          <cell r="D17">
            <v>689.98</v>
          </cell>
        </row>
        <row r="18">
          <cell r="D18">
            <v>893.73</v>
          </cell>
        </row>
        <row r="19">
          <cell r="D19">
            <v>562.29999999999995</v>
          </cell>
        </row>
        <row r="45">
          <cell r="D45">
            <v>28100</v>
          </cell>
        </row>
        <row r="46">
          <cell r="D46">
            <v>250</v>
          </cell>
        </row>
        <row r="51">
          <cell r="D51">
            <v>2400</v>
          </cell>
        </row>
        <row r="69">
          <cell r="D69">
            <v>50.5</v>
          </cell>
        </row>
        <row r="70">
          <cell r="D70">
            <v>10</v>
          </cell>
        </row>
        <row r="93">
          <cell r="D93">
            <v>604.79999999999995</v>
          </cell>
        </row>
        <row r="95">
          <cell r="D95">
            <v>5</v>
          </cell>
        </row>
        <row r="109">
          <cell r="D109">
            <v>48.6</v>
          </cell>
        </row>
        <row r="110">
          <cell r="D110">
            <v>18</v>
          </cell>
        </row>
        <row r="111">
          <cell r="D111">
            <v>3</v>
          </cell>
        </row>
        <row r="113">
          <cell r="D113">
            <v>4304.08</v>
          </cell>
        </row>
        <row r="114">
          <cell r="D114">
            <v>3301.82</v>
          </cell>
        </row>
        <row r="115">
          <cell r="D115">
            <v>2729.9849999999997</v>
          </cell>
        </row>
        <row r="117">
          <cell r="D117">
            <v>918.77</v>
          </cell>
        </row>
        <row r="118">
          <cell r="D118">
            <v>4581.2</v>
          </cell>
        </row>
        <row r="119">
          <cell r="D119">
            <v>3381.2</v>
          </cell>
        </row>
        <row r="120">
          <cell r="D120">
            <v>2515.83</v>
          </cell>
        </row>
        <row r="122">
          <cell r="D122">
            <v>732.86</v>
          </cell>
        </row>
        <row r="125">
          <cell r="D125">
            <v>295.8</v>
          </cell>
        </row>
        <row r="126">
          <cell r="D126">
            <v>339.3</v>
          </cell>
        </row>
        <row r="130">
          <cell r="D130">
            <v>27000</v>
          </cell>
        </row>
        <row r="146">
          <cell r="D146">
            <v>0.2</v>
          </cell>
        </row>
      </sheetData>
      <sheetData sheetId="12" refreshError="1"/>
      <sheetData sheetId="13" refreshError="1"/>
      <sheetData sheetId="14" refreshError="1">
        <row r="4">
          <cell r="G4">
            <v>196</v>
          </cell>
        </row>
        <row r="11">
          <cell r="G11">
            <v>150</v>
          </cell>
        </row>
        <row r="13">
          <cell r="G13">
            <v>2400</v>
          </cell>
        </row>
        <row r="23">
          <cell r="G23">
            <v>600</v>
          </cell>
        </row>
        <row r="27">
          <cell r="G27">
            <v>27.87</v>
          </cell>
        </row>
        <row r="30">
          <cell r="G30">
            <v>30</v>
          </cell>
        </row>
        <row r="31">
          <cell r="G31">
            <v>30</v>
          </cell>
        </row>
        <row r="48">
          <cell r="G48">
            <v>223</v>
          </cell>
        </row>
        <row r="53">
          <cell r="G53">
            <v>234</v>
          </cell>
        </row>
      </sheetData>
      <sheetData sheetId="15" refreshError="1">
        <row r="3">
          <cell r="D3">
            <v>156</v>
          </cell>
        </row>
        <row r="5">
          <cell r="D5">
            <v>137</v>
          </cell>
        </row>
        <row r="14">
          <cell r="D14">
            <v>156</v>
          </cell>
        </row>
        <row r="15">
          <cell r="D15">
            <v>137</v>
          </cell>
        </row>
        <row r="16">
          <cell r="D16">
            <v>137</v>
          </cell>
        </row>
        <row r="17">
          <cell r="D17">
            <v>106</v>
          </cell>
        </row>
        <row r="18">
          <cell r="D18">
            <v>137</v>
          </cell>
        </row>
        <row r="19">
          <cell r="D19">
            <v>156</v>
          </cell>
        </row>
        <row r="22">
          <cell r="D22">
            <v>165</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41"/>
  <sheetViews>
    <sheetView topLeftCell="A25" zoomScale="98" zoomScaleNormal="98" workbookViewId="0">
      <selection activeCell="G33" sqref="G33"/>
    </sheetView>
  </sheetViews>
  <sheetFormatPr defaultRowHeight="14.5"/>
  <cols>
    <col min="1" max="1" width="5.26953125" style="15" bestFit="1" customWidth="1"/>
    <col min="2" max="2" width="44.26953125" style="70" customWidth="1"/>
    <col min="3" max="3" width="6.1796875" style="70" bestFit="1" customWidth="1"/>
    <col min="4" max="4" width="12.453125" style="70" hidden="1" customWidth="1"/>
    <col min="5" max="5" width="14.7265625" style="15" customWidth="1"/>
    <col min="6" max="9" width="14.7265625" style="71" customWidth="1"/>
    <col min="10" max="10" width="20.1796875" customWidth="1"/>
    <col min="11" max="11" width="12.453125" bestFit="1" customWidth="1"/>
    <col min="12" max="12" width="14.81640625" bestFit="1" customWidth="1"/>
    <col min="13" max="13" width="15.26953125" bestFit="1" customWidth="1"/>
  </cols>
  <sheetData>
    <row r="1" spans="1:12" ht="42.65" customHeight="1" thickBot="1">
      <c r="A1" s="556" t="s">
        <v>595</v>
      </c>
      <c r="B1" s="557"/>
      <c r="C1" s="557"/>
      <c r="D1" s="557"/>
      <c r="E1" s="557"/>
      <c r="F1" s="557"/>
      <c r="G1" s="557"/>
      <c r="H1" s="557"/>
      <c r="I1" s="557"/>
      <c r="J1" s="558"/>
    </row>
    <row r="2" spans="1:12" ht="19" thickBot="1">
      <c r="A2" s="559" t="s">
        <v>643</v>
      </c>
      <c r="B2" s="560"/>
      <c r="C2" s="560"/>
      <c r="D2" s="560"/>
      <c r="E2" s="560"/>
      <c r="F2" s="560"/>
      <c r="G2" s="560"/>
      <c r="H2" s="560"/>
      <c r="I2" s="560"/>
      <c r="J2" s="561"/>
    </row>
    <row r="3" spans="1:12" ht="61.15" customHeight="1">
      <c r="A3" s="26" t="s">
        <v>522</v>
      </c>
      <c r="B3" s="26" t="s">
        <v>560</v>
      </c>
      <c r="C3" s="26"/>
      <c r="D3" s="26"/>
      <c r="E3" s="26" t="s">
        <v>634</v>
      </c>
      <c r="F3" s="26" t="s">
        <v>635</v>
      </c>
      <c r="G3" s="26" t="s">
        <v>729</v>
      </c>
      <c r="H3" s="26" t="s">
        <v>513</v>
      </c>
      <c r="I3" s="26" t="s">
        <v>512</v>
      </c>
      <c r="J3" s="26" t="s">
        <v>561</v>
      </c>
    </row>
    <row r="4" spans="1:12" ht="15.5">
      <c r="A4" s="312"/>
      <c r="B4" s="312"/>
      <c r="C4" s="312"/>
      <c r="D4" s="312"/>
      <c r="E4" s="96" t="s">
        <v>726</v>
      </c>
      <c r="F4" s="96" t="s">
        <v>726</v>
      </c>
      <c r="G4" s="96" t="s">
        <v>726</v>
      </c>
      <c r="H4" s="96" t="s">
        <v>726</v>
      </c>
      <c r="I4" s="96" t="s">
        <v>726</v>
      </c>
      <c r="J4" s="312"/>
    </row>
    <row r="5" spans="1:12" ht="25.15" customHeight="1">
      <c r="A5" s="30">
        <v>1</v>
      </c>
      <c r="B5" s="39" t="s">
        <v>540</v>
      </c>
      <c r="C5" s="30"/>
      <c r="D5" s="30"/>
      <c r="E5" s="285">
        <f>'RE-CS'!AA6</f>
        <v>40701300.799999997</v>
      </c>
      <c r="F5" s="73">
        <f ca="1">'RE-CS'!AB6</f>
        <v>7352080</v>
      </c>
      <c r="G5" s="74">
        <f>'RE-CS'!W6</f>
        <v>43223650.441</v>
      </c>
      <c r="H5" s="74">
        <f ca="1">IF((E5+F5)&lt;G5,G5-(F5+E5),0)</f>
        <v>0</v>
      </c>
      <c r="I5" s="74">
        <f ca="1">IF((E5+F5)&gt;G5,(E5+F5)-G5,0)</f>
        <v>4829730.3589999974</v>
      </c>
      <c r="J5" s="43"/>
      <c r="K5" s="21"/>
    </row>
    <row r="6" spans="1:12" ht="25.15" customHeight="1">
      <c r="A6" s="30">
        <v>2</v>
      </c>
      <c r="B6" s="39" t="s">
        <v>536</v>
      </c>
      <c r="C6" s="30"/>
      <c r="D6" s="30"/>
      <c r="E6" s="285">
        <f>'RE-CS'!AA7</f>
        <v>45337380</v>
      </c>
      <c r="F6" s="73">
        <f ca="1">'RE-CS'!AB7</f>
        <v>5440000</v>
      </c>
      <c r="G6" s="74">
        <f>'RE-CS'!W7</f>
        <v>49845130</v>
      </c>
      <c r="H6" s="74">
        <f t="shared" ref="H6:H12" ca="1" si="0">IF((E6+F6)&lt;G6,G6-(F6+E6),0)</f>
        <v>0</v>
      </c>
      <c r="I6" s="74">
        <f t="shared" ref="I6:I12" ca="1" si="1">IF((E6+F6)&gt;G6,(E6+F6)-G6,0)</f>
        <v>932250</v>
      </c>
      <c r="J6" s="43"/>
      <c r="K6" s="21"/>
    </row>
    <row r="7" spans="1:12" ht="25.15" customHeight="1">
      <c r="A7" s="30">
        <v>3</v>
      </c>
      <c r="B7" s="39" t="s">
        <v>566</v>
      </c>
      <c r="C7" s="30"/>
      <c r="D7" s="30"/>
      <c r="E7" s="285">
        <f>'RE-CS'!AA8</f>
        <v>2850000</v>
      </c>
      <c r="F7" s="73">
        <f ca="1">'RE-CS'!AB8</f>
        <v>0</v>
      </c>
      <c r="G7" s="74">
        <f>'RE-CS'!W8</f>
        <v>3150000</v>
      </c>
      <c r="H7" s="74">
        <f t="shared" ca="1" si="0"/>
        <v>300000</v>
      </c>
      <c r="I7" s="74">
        <f t="shared" ca="1" si="1"/>
        <v>0</v>
      </c>
      <c r="J7" s="43"/>
    </row>
    <row r="8" spans="1:12" ht="25.15" customHeight="1">
      <c r="A8" s="30">
        <v>4</v>
      </c>
      <c r="B8" s="39" t="s">
        <v>565</v>
      </c>
      <c r="C8" s="30"/>
      <c r="D8" s="30"/>
      <c r="E8" s="285">
        <f>'RE-CS'!AA9</f>
        <v>3892000</v>
      </c>
      <c r="F8" s="73">
        <f ca="1">'RE-CS'!AB9</f>
        <v>0</v>
      </c>
      <c r="G8" s="74">
        <f>'RE-CS'!W9</f>
        <v>4118200</v>
      </c>
      <c r="H8" s="74">
        <f t="shared" ca="1" si="0"/>
        <v>226200</v>
      </c>
      <c r="I8" s="74">
        <f t="shared" ca="1" si="1"/>
        <v>0</v>
      </c>
      <c r="J8" s="43"/>
    </row>
    <row r="9" spans="1:12" ht="25.15" customHeight="1">
      <c r="A9" s="246">
        <v>5</v>
      </c>
      <c r="B9" s="301" t="s">
        <v>588</v>
      </c>
      <c r="C9" s="246"/>
      <c r="D9" s="246"/>
      <c r="E9" s="291">
        <f>'RE-CS'!AA10</f>
        <v>46177500</v>
      </c>
      <c r="F9" s="247">
        <f ca="1">'RE-CS'!AB10</f>
        <v>21690000</v>
      </c>
      <c r="G9" s="248">
        <f>'RE-CS'!W10</f>
        <v>71887500</v>
      </c>
      <c r="H9" s="248">
        <f t="shared" ca="1" si="0"/>
        <v>4020000</v>
      </c>
      <c r="I9" s="248">
        <f t="shared" ca="1" si="1"/>
        <v>0</v>
      </c>
      <c r="J9" s="249"/>
    </row>
    <row r="10" spans="1:12" ht="25.15" customHeight="1">
      <c r="A10" s="30">
        <v>6</v>
      </c>
      <c r="B10" s="39" t="s">
        <v>564</v>
      </c>
      <c r="C10" s="30"/>
      <c r="D10" s="30"/>
      <c r="E10" s="285">
        <f>'RE-CS'!AA11</f>
        <v>21104000</v>
      </c>
      <c r="F10" s="73">
        <f ca="1">'RE-CS'!AB11</f>
        <v>4610000</v>
      </c>
      <c r="G10" s="74">
        <f>'RE-CS'!W11</f>
        <v>32960000</v>
      </c>
      <c r="H10" s="74">
        <f t="shared" ca="1" si="0"/>
        <v>7246000</v>
      </c>
      <c r="I10" s="74">
        <f t="shared" ca="1" si="1"/>
        <v>0</v>
      </c>
      <c r="J10" s="43"/>
    </row>
    <row r="11" spans="1:12" ht="25.15" customHeight="1">
      <c r="A11" s="30">
        <v>7</v>
      </c>
      <c r="B11" s="39" t="s">
        <v>567</v>
      </c>
      <c r="C11" s="30"/>
      <c r="D11" s="30"/>
      <c r="E11" s="285">
        <f>'RE-CS'!AA12</f>
        <v>611340</v>
      </c>
      <c r="F11" s="73">
        <f ca="1">'RE-CS'!AB12</f>
        <v>0</v>
      </c>
      <c r="G11" s="74">
        <f>'RE-CS'!W12</f>
        <v>473957.52</v>
      </c>
      <c r="H11" s="74">
        <f t="shared" ca="1" si="0"/>
        <v>0</v>
      </c>
      <c r="I11" s="74">
        <f t="shared" ca="1" si="1"/>
        <v>137382.47999999998</v>
      </c>
      <c r="J11" s="43"/>
      <c r="L11" s="90"/>
    </row>
    <row r="12" spans="1:12" ht="25.15" customHeight="1">
      <c r="A12" s="30">
        <v>8</v>
      </c>
      <c r="B12" s="39" t="s">
        <v>568</v>
      </c>
      <c r="C12" s="30"/>
      <c r="D12" s="30"/>
      <c r="E12" s="285">
        <f>'RE-CS'!AA13</f>
        <v>15099700</v>
      </c>
      <c r="F12" s="73">
        <f ca="1">'RE-CS'!AB13</f>
        <v>449900</v>
      </c>
      <c r="G12" s="74">
        <f>'RE-CS'!W13</f>
        <v>16967800</v>
      </c>
      <c r="H12" s="74">
        <f t="shared" ca="1" si="0"/>
        <v>1418200</v>
      </c>
      <c r="I12" s="74">
        <f t="shared" ca="1" si="1"/>
        <v>0</v>
      </c>
      <c r="J12" s="43"/>
    </row>
    <row r="13" spans="1:12" ht="25.15" customHeight="1">
      <c r="A13" s="30"/>
      <c r="B13" s="302" t="s">
        <v>638</v>
      </c>
      <c r="C13" s="297"/>
      <c r="D13" s="297"/>
      <c r="E13" s="288">
        <f>SUM(E5:E12)</f>
        <v>175773220.80000001</v>
      </c>
      <c r="F13" s="288">
        <f ca="1">SUM(F5:F12)</f>
        <v>39541980</v>
      </c>
      <c r="G13" s="288">
        <f>SUM(G5:G12)</f>
        <v>222626237.961</v>
      </c>
      <c r="H13" s="288">
        <f ca="1">SUM(H5:H12)</f>
        <v>13210400</v>
      </c>
      <c r="I13" s="288">
        <f ca="1">SUM(I5:I12)</f>
        <v>5899362.8389999978</v>
      </c>
      <c r="J13" s="335" t="s">
        <v>739</v>
      </c>
      <c r="K13" s="90"/>
    </row>
    <row r="14" spans="1:12" ht="25.15" customHeight="1">
      <c r="A14" s="30">
        <v>9</v>
      </c>
      <c r="B14" s="39" t="s">
        <v>562</v>
      </c>
      <c r="C14" s="30"/>
      <c r="D14" s="30"/>
      <c r="E14" s="30"/>
      <c r="F14" s="73"/>
      <c r="G14" s="74">
        <f>'RE-CS'!W14</f>
        <v>27907402.185000002</v>
      </c>
      <c r="H14" s="74">
        <f>IF((E14+F14)&lt;G14,G14-(F14+E14),0)</f>
        <v>27907402.185000002</v>
      </c>
      <c r="I14" s="74">
        <f>IF((E14+F14)&gt;G14,(E14+F14)-G14,0)</f>
        <v>0</v>
      </c>
      <c r="J14" s="43"/>
    </row>
    <row r="15" spans="1:12" ht="25.15" customHeight="1">
      <c r="A15" s="30">
        <v>10</v>
      </c>
      <c r="B15" s="39" t="s">
        <v>563</v>
      </c>
      <c r="C15" s="30"/>
      <c r="D15" s="30"/>
      <c r="E15" s="30"/>
      <c r="F15" s="73"/>
      <c r="G15" s="74">
        <f>'RE-CS'!W15</f>
        <v>15613710</v>
      </c>
      <c r="H15" s="74">
        <f>IF((E15+F15)&lt;G15,G15-(F15+E15),0)</f>
        <v>15613710</v>
      </c>
      <c r="I15" s="74">
        <f>IF((E15+F15)&gt;G15,(E15+F15)-G15,0)</f>
        <v>0</v>
      </c>
      <c r="J15" s="43"/>
    </row>
    <row r="16" spans="1:12" ht="25.15" customHeight="1">
      <c r="A16" s="30">
        <v>11</v>
      </c>
      <c r="B16" s="39" t="s">
        <v>570</v>
      </c>
      <c r="C16" s="30"/>
      <c r="D16" s="30"/>
      <c r="E16" s="30"/>
      <c r="F16" s="73"/>
      <c r="G16" s="74">
        <f>'RE-CS'!W16</f>
        <v>615620</v>
      </c>
      <c r="H16" s="74">
        <f>IF((E16+F16)&lt;G16,G16-(F16+E16),0)</f>
        <v>615620</v>
      </c>
      <c r="I16" s="74">
        <f>IF((E16+F16)&gt;G16,(E16+F16)-G16,0)</f>
        <v>0</v>
      </c>
      <c r="J16" s="43"/>
    </row>
    <row r="17" spans="1:13" ht="25.15" customHeight="1">
      <c r="A17" s="246">
        <v>12</v>
      </c>
      <c r="B17" s="301" t="s">
        <v>589</v>
      </c>
      <c r="C17" s="246"/>
      <c r="D17" s="246"/>
      <c r="E17" s="246"/>
      <c r="F17" s="247"/>
      <c r="G17" s="248">
        <f>'RE-CS'!W17</f>
        <v>191456</v>
      </c>
      <c r="H17" s="248">
        <f>IF((E17+F17)&lt;G17,G17-(F17+E17),0)</f>
        <v>191456</v>
      </c>
      <c r="I17" s="248">
        <f>IF((E17+F17)&gt;G17,(E17+F17)-G17,0)</f>
        <v>0</v>
      </c>
      <c r="J17" s="249"/>
    </row>
    <row r="18" spans="1:13" ht="25.15" customHeight="1">
      <c r="A18" s="30">
        <v>13</v>
      </c>
      <c r="B18" s="39" t="s">
        <v>569</v>
      </c>
      <c r="C18" s="30"/>
      <c r="D18" s="30"/>
      <c r="E18" s="30"/>
      <c r="F18" s="73"/>
      <c r="G18" s="74">
        <f>'RE-CS'!W18</f>
        <v>1046383</v>
      </c>
      <c r="H18" s="74">
        <f>IF((E18+F18)&lt;G18,G18-(F18+E18),0)</f>
        <v>1046383</v>
      </c>
      <c r="I18" s="74">
        <f>IF((E18+F18)&gt;G18,(E18+F18)-G18,0)</f>
        <v>0</v>
      </c>
      <c r="J18" s="41"/>
    </row>
    <row r="19" spans="1:13" ht="25.15" customHeight="1" thickBot="1">
      <c r="A19" s="286"/>
      <c r="B19" s="303" t="s">
        <v>639</v>
      </c>
      <c r="C19" s="298"/>
      <c r="D19" s="298"/>
      <c r="E19" s="293">
        <f>SUM(E14:E18)</f>
        <v>0</v>
      </c>
      <c r="F19" s="289">
        <f>SUM(F14:F18)</f>
        <v>0</v>
      </c>
      <c r="G19" s="289">
        <f>SUM(G14:G18)</f>
        <v>45374571.185000002</v>
      </c>
      <c r="H19" s="289">
        <f>SUM(H14:H18)</f>
        <v>45374571.185000002</v>
      </c>
      <c r="I19" s="289">
        <f>SUM(I14:I18)</f>
        <v>0</v>
      </c>
      <c r="J19" s="287"/>
    </row>
    <row r="20" spans="1:13" ht="25.15" customHeight="1" thickBot="1">
      <c r="A20" s="75"/>
      <c r="B20" s="304" t="s">
        <v>640</v>
      </c>
      <c r="C20" s="91"/>
      <c r="D20" s="91"/>
      <c r="E20" s="290">
        <f>E19+E13</f>
        <v>175773220.80000001</v>
      </c>
      <c r="F20" s="290">
        <f ca="1">F19+F13</f>
        <v>39541980</v>
      </c>
      <c r="G20" s="290">
        <f>G19+G13</f>
        <v>268000809.146</v>
      </c>
      <c r="H20" s="290">
        <f ca="1">H19+H13</f>
        <v>58584971.185000002</v>
      </c>
      <c r="I20" s="290">
        <f ca="1">I19+I13</f>
        <v>5899362.8389999978</v>
      </c>
      <c r="J20" s="78"/>
      <c r="K20" s="90">
        <f ca="1">G20-F20</f>
        <v>228458829.146</v>
      </c>
      <c r="L20" s="90">
        <f ca="1">H20-I20</f>
        <v>52685608.346000001</v>
      </c>
    </row>
    <row r="21" spans="1:13" ht="25.15" customHeight="1">
      <c r="A21" s="30"/>
      <c r="B21" s="39" t="s">
        <v>623</v>
      </c>
      <c r="C21" s="30"/>
      <c r="D21" s="30"/>
      <c r="E21" s="73">
        <f>E20/1.18</f>
        <v>148960356.6101695</v>
      </c>
      <c r="F21" s="73">
        <f ca="1">F20/1.18</f>
        <v>33510152.542372882</v>
      </c>
      <c r="G21" s="73">
        <f>G20/1.18</f>
        <v>227119329.78474578</v>
      </c>
      <c r="H21" s="73">
        <f ca="1">H20/1.18</f>
        <v>49648280.665254243</v>
      </c>
      <c r="I21" s="73">
        <f ca="1">I20/1.18</f>
        <v>4999460.0330508463</v>
      </c>
      <c r="J21" s="43"/>
      <c r="K21" s="90"/>
      <c r="M21" s="99"/>
    </row>
    <row r="22" spans="1:13" ht="25.15" customHeight="1" thickBot="1">
      <c r="A22" s="45"/>
      <c r="B22" s="282" t="s">
        <v>624</v>
      </c>
      <c r="C22" s="299">
        <v>0.18</v>
      </c>
      <c r="D22" s="299"/>
      <c r="E22" s="292">
        <f>$C$22*E21</f>
        <v>26812864.189830508</v>
      </c>
      <c r="F22" s="292">
        <f ca="1">$C$22*F21</f>
        <v>6031827.4576271186</v>
      </c>
      <c r="G22" s="292">
        <f>$C$22*G21</f>
        <v>40881479.361254238</v>
      </c>
      <c r="H22" s="292">
        <f ca="1">$C$22*H21</f>
        <v>8936690.5197457634</v>
      </c>
      <c r="I22" s="292">
        <f ca="1">$C$22*I21</f>
        <v>899902.80594915233</v>
      </c>
      <c r="J22" s="42"/>
      <c r="L22" s="90"/>
      <c r="M22" s="99"/>
    </row>
    <row r="23" spans="1:13" ht="25.15" customHeight="1" thickBot="1">
      <c r="A23" s="75"/>
      <c r="B23" s="304" t="s">
        <v>637</v>
      </c>
      <c r="C23" s="91"/>
      <c r="D23" s="91"/>
      <c r="E23" s="77">
        <f>SUM(E21:E22)</f>
        <v>175773220.80000001</v>
      </c>
      <c r="F23" s="77">
        <f ca="1">SUM(F21:F22)</f>
        <v>39541980</v>
      </c>
      <c r="G23" s="77">
        <f>SUM(G21:G22)</f>
        <v>268000809.14600003</v>
      </c>
      <c r="H23" s="77">
        <f ca="1">SUM(H21:H22)</f>
        <v>58584971.185000002</v>
      </c>
      <c r="I23" s="77">
        <f ca="1">SUM(I21:I22)</f>
        <v>5899362.8389999988</v>
      </c>
      <c r="J23" s="78"/>
    </row>
    <row r="24" spans="1:13" ht="25.15" customHeight="1" thickBot="1">
      <c r="A24" s="75"/>
      <c r="B24" s="304"/>
      <c r="C24" s="91"/>
      <c r="D24" s="91"/>
      <c r="E24" s="75"/>
      <c r="F24" s="77"/>
      <c r="G24" s="77"/>
      <c r="H24" s="77"/>
      <c r="I24" s="77"/>
      <c r="J24" s="78"/>
    </row>
    <row r="25" spans="1:13" ht="29.5" thickBot="1">
      <c r="A25" s="54">
        <v>14</v>
      </c>
      <c r="B25" s="300" t="s">
        <v>626</v>
      </c>
      <c r="C25" s="243">
        <v>0.01</v>
      </c>
      <c r="D25" s="294">
        <f>$G$21</f>
        <v>227119329.78474578</v>
      </c>
      <c r="E25" s="54"/>
      <c r="F25" s="147"/>
      <c r="G25" s="147">
        <f>$C$25*G21</f>
        <v>2271193.2978474577</v>
      </c>
      <c r="H25" s="74">
        <f t="shared" ref="H25:H35" si="2">IF((E25+F25)&lt;G25,G25-(F25+E25),0)</f>
        <v>2271193.2978474577</v>
      </c>
      <c r="I25" s="74">
        <f t="shared" ref="I25:I35" si="3">IF((E25+F25)&gt;G25,(E25+F25)-G25,0)</f>
        <v>0</v>
      </c>
      <c r="J25" s="313" t="s">
        <v>747</v>
      </c>
    </row>
    <row r="26" spans="1:13" ht="28.9" customHeight="1" thickBot="1">
      <c r="A26" s="30">
        <v>15</v>
      </c>
      <c r="B26" s="39" t="s">
        <v>627</v>
      </c>
      <c r="C26" s="79">
        <v>1E-3</v>
      </c>
      <c r="D26" s="294">
        <f>$G$21</f>
        <v>227119329.78474578</v>
      </c>
      <c r="E26" s="30"/>
      <c r="F26" s="73"/>
      <c r="G26" s="73">
        <f>G25*0.1</f>
        <v>227119.32978474579</v>
      </c>
      <c r="H26" s="74">
        <f t="shared" si="2"/>
        <v>227119.32978474579</v>
      </c>
      <c r="I26" s="74">
        <f t="shared" si="3"/>
        <v>0</v>
      </c>
      <c r="J26" s="61" t="s">
        <v>748</v>
      </c>
      <c r="M26" s="21"/>
    </row>
    <row r="27" spans="1:13" ht="29">
      <c r="A27" s="54">
        <v>16</v>
      </c>
      <c r="B27" s="39" t="s">
        <v>641</v>
      </c>
      <c r="C27" s="244"/>
      <c r="D27" s="295">
        <v>17572.354294186764</v>
      </c>
      <c r="E27" s="30"/>
      <c r="F27" s="73"/>
      <c r="G27" s="73">
        <f>D27</f>
        <v>17572.354294186764</v>
      </c>
      <c r="H27" s="74">
        <f t="shared" si="2"/>
        <v>17572.354294186764</v>
      </c>
      <c r="I27" s="74">
        <f t="shared" si="3"/>
        <v>0</v>
      </c>
      <c r="J27" s="61"/>
    </row>
    <row r="28" spans="1:13" ht="29.5" thickBot="1">
      <c r="A28" s="30">
        <v>17</v>
      </c>
      <c r="B28" s="39" t="s">
        <v>629</v>
      </c>
      <c r="C28" s="244">
        <v>0.3</v>
      </c>
      <c r="D28" s="295">
        <v>17572.354294186764</v>
      </c>
      <c r="E28" s="30"/>
      <c r="F28" s="73"/>
      <c r="G28" s="73">
        <f>D28*C28</f>
        <v>5271.7062882560285</v>
      </c>
      <c r="H28" s="74">
        <f t="shared" si="2"/>
        <v>5271.7062882560285</v>
      </c>
      <c r="I28" s="74">
        <f t="shared" si="3"/>
        <v>0</v>
      </c>
      <c r="J28" s="61" t="s">
        <v>727</v>
      </c>
    </row>
    <row r="29" spans="1:13" ht="29">
      <c r="A29" s="54">
        <v>18</v>
      </c>
      <c r="B29" s="39" t="s">
        <v>630</v>
      </c>
      <c r="C29" s="244">
        <v>0.02</v>
      </c>
      <c r="D29" s="295">
        <v>17572.354294186764</v>
      </c>
      <c r="E29" s="30"/>
      <c r="F29" s="73"/>
      <c r="G29" s="73">
        <f>D29*C29</f>
        <v>351.44708588373527</v>
      </c>
      <c r="H29" s="74">
        <f t="shared" si="2"/>
        <v>351.44708588373527</v>
      </c>
      <c r="I29" s="74">
        <f t="shared" si="3"/>
        <v>0</v>
      </c>
      <c r="J29" s="61" t="s">
        <v>728</v>
      </c>
    </row>
    <row r="30" spans="1:13" ht="19.899999999999999" customHeight="1">
      <c r="A30" s="192"/>
      <c r="B30" s="39" t="s">
        <v>737</v>
      </c>
      <c r="C30" s="79">
        <v>1E-4</v>
      </c>
      <c r="D30" s="295"/>
      <c r="E30" s="30"/>
      <c r="F30" s="73"/>
      <c r="G30" s="73">
        <f>$G$21*$C$30</f>
        <v>22711.932978474579</v>
      </c>
      <c r="H30" s="74">
        <f t="shared" si="2"/>
        <v>22711.932978474579</v>
      </c>
      <c r="I30" s="74">
        <f t="shared" si="3"/>
        <v>0</v>
      </c>
      <c r="J30" s="61"/>
    </row>
    <row r="31" spans="1:13" ht="25.15" customHeight="1">
      <c r="A31" s="192"/>
      <c r="B31" s="314" t="s">
        <v>642</v>
      </c>
      <c r="C31" s="244"/>
      <c r="D31" s="244"/>
      <c r="E31" s="295"/>
      <c r="F31" s="73"/>
      <c r="G31" s="296">
        <f>SUM(G25:G30)</f>
        <v>2544220.0682790051</v>
      </c>
      <c r="H31" s="206"/>
      <c r="I31" s="206"/>
      <c r="J31" s="61"/>
    </row>
    <row r="32" spans="1:13" ht="25.15" customHeight="1" thickBot="1">
      <c r="A32" s="30">
        <v>19</v>
      </c>
      <c r="B32" s="39" t="s">
        <v>628</v>
      </c>
      <c r="C32" s="244">
        <v>0.18</v>
      </c>
      <c r="D32" s="295">
        <f>G31</f>
        <v>2544220.0682790051</v>
      </c>
      <c r="E32" s="30"/>
      <c r="F32" s="73"/>
      <c r="G32" s="73">
        <f>D32*C32</f>
        <v>457959.61229022092</v>
      </c>
      <c r="H32" s="74">
        <f t="shared" si="2"/>
        <v>457959.61229022092</v>
      </c>
      <c r="I32" s="74">
        <f t="shared" si="3"/>
        <v>0</v>
      </c>
      <c r="J32" s="61" t="s">
        <v>749</v>
      </c>
    </row>
    <row r="33" spans="1:12" ht="33.65" customHeight="1">
      <c r="A33" s="54">
        <v>20</v>
      </c>
      <c r="B33" s="39" t="s">
        <v>631</v>
      </c>
      <c r="C33" s="244">
        <v>0.02</v>
      </c>
      <c r="D33" s="295">
        <f>G9+G17</f>
        <v>72078956</v>
      </c>
      <c r="E33" s="30"/>
      <c r="F33" s="73"/>
      <c r="G33" s="73">
        <f>D33*C33</f>
        <v>1441579.12</v>
      </c>
      <c r="H33" s="74">
        <f t="shared" si="2"/>
        <v>1441579.12</v>
      </c>
      <c r="I33" s="74">
        <f t="shared" si="3"/>
        <v>0</v>
      </c>
      <c r="J33" s="61" t="s">
        <v>738</v>
      </c>
    </row>
    <row r="34" spans="1:12" ht="44" thickBot="1">
      <c r="A34" s="30">
        <v>21</v>
      </c>
      <c r="B34" s="39" t="s">
        <v>632</v>
      </c>
      <c r="C34" s="244">
        <v>0.04</v>
      </c>
      <c r="D34" s="295">
        <f>G23-D33</f>
        <v>195921853.14600003</v>
      </c>
      <c r="E34" s="30"/>
      <c r="F34" s="73"/>
      <c r="G34" s="73">
        <f>C34*D34</f>
        <v>7836874.1258400008</v>
      </c>
      <c r="H34" s="74">
        <f t="shared" si="2"/>
        <v>7836874.1258400008</v>
      </c>
      <c r="I34" s="74">
        <f t="shared" si="3"/>
        <v>0</v>
      </c>
      <c r="J34" s="61" t="s">
        <v>750</v>
      </c>
      <c r="K34" s="90"/>
      <c r="L34" s="337">
        <f>266457259-70510206</f>
        <v>195947053</v>
      </c>
    </row>
    <row r="35" spans="1:12" ht="30" customHeight="1" thickBot="1">
      <c r="A35" s="54">
        <v>22</v>
      </c>
      <c r="B35" s="141" t="s">
        <v>625</v>
      </c>
      <c r="C35" s="40"/>
      <c r="D35" s="40"/>
      <c r="E35" s="40"/>
      <c r="F35" s="245">
        <v>0</v>
      </c>
      <c r="G35" s="245">
        <v>0</v>
      </c>
      <c r="H35" s="74">
        <f t="shared" si="2"/>
        <v>0</v>
      </c>
      <c r="I35" s="74">
        <f t="shared" si="3"/>
        <v>0</v>
      </c>
      <c r="J35" s="134"/>
    </row>
    <row r="36" spans="1:12" ht="25.15" customHeight="1" thickBot="1">
      <c r="A36" s="75"/>
      <c r="B36" s="76" t="s">
        <v>613</v>
      </c>
      <c r="C36" s="91"/>
      <c r="D36" s="91"/>
      <c r="E36" s="91"/>
      <c r="F36" s="77">
        <f>SUM(F25:F35)</f>
        <v>0</v>
      </c>
      <c r="G36" s="77">
        <f>SUM(G32:G35)+G31</f>
        <v>12280632.926409228</v>
      </c>
      <c r="H36" s="77">
        <f>SUM(H25:H35)</f>
        <v>12280632.926409226</v>
      </c>
      <c r="I36" s="77">
        <f>SUM(I25:I35)</f>
        <v>0</v>
      </c>
      <c r="J36" s="92"/>
    </row>
    <row r="37" spans="1:12" ht="25.15" customHeight="1" thickBot="1">
      <c r="A37" s="75"/>
      <c r="B37" s="76" t="s">
        <v>596</v>
      </c>
      <c r="C37" s="91"/>
      <c r="D37" s="91"/>
      <c r="E37" s="91"/>
      <c r="F37" s="93">
        <f ca="1">F36+F23</f>
        <v>39541980</v>
      </c>
      <c r="G37" s="93">
        <f>G36+G23</f>
        <v>280281442.07240927</v>
      </c>
      <c r="H37" s="93">
        <f ca="1">H36+H23</f>
        <v>70865604.111409232</v>
      </c>
      <c r="I37" s="93">
        <f ca="1">I36+I23</f>
        <v>5899362.8389999988</v>
      </c>
      <c r="J37" s="92"/>
    </row>
    <row r="38" spans="1:12" ht="25.15" customHeight="1">
      <c r="C38" s="15"/>
      <c r="D38" s="15"/>
      <c r="F38" s="71" t="s">
        <v>732</v>
      </c>
      <c r="G38" s="72">
        <f ca="1">E23+F23</f>
        <v>215315200.80000001</v>
      </c>
      <c r="H38" s="71" t="s">
        <v>513</v>
      </c>
      <c r="I38" s="72">
        <f ca="1">H37</f>
        <v>70865604.111409232</v>
      </c>
    </row>
    <row r="39" spans="1:12" ht="25.15" customHeight="1">
      <c r="B39" s="320"/>
      <c r="C39" s="321"/>
      <c r="D39" s="321"/>
      <c r="E39" s="321"/>
      <c r="F39" s="322" t="s">
        <v>614</v>
      </c>
      <c r="G39" s="72">
        <f>G37</f>
        <v>280281442.07240927</v>
      </c>
      <c r="H39" s="71" t="s">
        <v>512</v>
      </c>
      <c r="I39" s="72">
        <f ca="1">I37</f>
        <v>5899362.8389999988</v>
      </c>
    </row>
    <row r="40" spans="1:12" ht="25.15" customHeight="1" thickBot="1">
      <c r="C40" s="319"/>
      <c r="D40" s="319"/>
      <c r="E40" s="324"/>
      <c r="F40" s="323" t="s">
        <v>615</v>
      </c>
      <c r="G40" s="315">
        <f ca="1">G39-G38</f>
        <v>64966241.27240926</v>
      </c>
      <c r="H40" s="316" t="s">
        <v>615</v>
      </c>
      <c r="I40" s="317">
        <f ca="1">I38-I39</f>
        <v>64966241.27240923</v>
      </c>
    </row>
    <row r="41" spans="1:12" ht="15" thickTop="1"/>
  </sheetData>
  <mergeCells count="2">
    <mergeCell ref="A1:J1"/>
    <mergeCell ref="A2:J2"/>
  </mergeCells>
  <pageMargins left="0.70866141732283472" right="0.31496062992125984" top="0.62992125984251968" bottom="0.15748031496062992" header="0.31496062992125984" footer="0.31496062992125984"/>
  <pageSetup paperSize="9" scale="9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O88"/>
  <sheetViews>
    <sheetView view="pageBreakPreview" topLeftCell="A73" zoomScale="60" zoomScaleNormal="100" workbookViewId="0">
      <selection sqref="A1:O87"/>
    </sheetView>
  </sheetViews>
  <sheetFormatPr defaultRowHeight="14.5"/>
  <cols>
    <col min="1" max="1" width="5" bestFit="1" customWidth="1"/>
    <col min="2" max="2" width="7.7265625" customWidth="1"/>
    <col min="3" max="3" width="6.54296875" customWidth="1"/>
    <col min="4" max="4" width="8.453125" customWidth="1"/>
    <col min="5" max="5" width="42.1796875" customWidth="1"/>
    <col min="6" max="6" width="5.7265625" customWidth="1"/>
    <col min="7" max="7" width="10.1796875" bestFit="1" customWidth="1"/>
    <col min="8" max="8" width="6.1796875" customWidth="1"/>
    <col min="9" max="9" width="11.1796875" bestFit="1" customWidth="1"/>
    <col min="10" max="10" width="6.1796875" customWidth="1"/>
    <col min="11" max="11" width="12.1796875" bestFit="1" customWidth="1"/>
    <col min="12" max="12" width="6.1796875" customWidth="1"/>
    <col min="13" max="13" width="12.7265625" bestFit="1" customWidth="1"/>
    <col min="14" max="14" width="6.1796875" customWidth="1"/>
    <col min="15" max="15" width="14.81640625" bestFit="1" customWidth="1"/>
  </cols>
  <sheetData>
    <row r="1" spans="1:15" ht="27" thickTop="1" thickBot="1">
      <c r="A1" s="586" t="s">
        <v>757</v>
      </c>
      <c r="B1" s="587"/>
      <c r="C1" s="588"/>
      <c r="D1" s="588"/>
      <c r="E1" s="588"/>
      <c r="F1" s="588"/>
      <c r="G1" s="588"/>
      <c r="H1" s="588"/>
      <c r="I1" s="588"/>
      <c r="J1" s="588"/>
      <c r="K1" s="588"/>
      <c r="L1" s="588"/>
      <c r="M1" s="588"/>
      <c r="N1" s="588"/>
      <c r="O1" s="588"/>
    </row>
    <row r="2" spans="1:15" ht="34.5" customHeight="1">
      <c r="A2" s="570" t="s">
        <v>522</v>
      </c>
      <c r="B2" s="573" t="s">
        <v>645</v>
      </c>
      <c r="C2" s="565" t="s">
        <v>521</v>
      </c>
      <c r="D2" s="565" t="s">
        <v>520</v>
      </c>
      <c r="E2" s="565" t="s">
        <v>519</v>
      </c>
      <c r="F2" s="26"/>
      <c r="G2" s="149"/>
      <c r="H2" s="565" t="s">
        <v>518</v>
      </c>
      <c r="I2" s="565"/>
      <c r="J2" s="565" t="s">
        <v>517</v>
      </c>
      <c r="K2" s="565"/>
      <c r="L2" s="565" t="s">
        <v>516</v>
      </c>
      <c r="M2" s="565"/>
      <c r="N2" s="565" t="s">
        <v>515</v>
      </c>
      <c r="O2" s="565"/>
    </row>
    <row r="3" spans="1:15" ht="31.5" thickBot="1">
      <c r="A3" s="571"/>
      <c r="B3" s="574"/>
      <c r="C3" s="572"/>
      <c r="D3" s="572"/>
      <c r="E3" s="572"/>
      <c r="F3" s="27" t="s">
        <v>29</v>
      </c>
      <c r="G3" s="27" t="s">
        <v>28</v>
      </c>
      <c r="H3" s="27" t="s">
        <v>27</v>
      </c>
      <c r="I3" s="27" t="s">
        <v>26</v>
      </c>
      <c r="J3" s="27" t="s">
        <v>27</v>
      </c>
      <c r="K3" s="27" t="s">
        <v>26</v>
      </c>
      <c r="L3" s="27" t="s">
        <v>27</v>
      </c>
      <c r="M3" s="27" t="s">
        <v>26</v>
      </c>
      <c r="N3" s="27" t="s">
        <v>27</v>
      </c>
      <c r="O3" s="27" t="s">
        <v>26</v>
      </c>
    </row>
    <row r="4" spans="1:15">
      <c r="A4" s="63">
        <v>1</v>
      </c>
      <c r="B4" s="306"/>
      <c r="C4" s="64">
        <v>2</v>
      </c>
      <c r="D4" s="65">
        <v>3</v>
      </c>
      <c r="E4" s="64">
        <v>4</v>
      </c>
      <c r="F4" s="64">
        <v>5</v>
      </c>
      <c r="G4" s="152">
        <v>6</v>
      </c>
      <c r="H4" s="65">
        <v>7</v>
      </c>
      <c r="I4" s="65">
        <v>8</v>
      </c>
      <c r="J4" s="64">
        <v>9</v>
      </c>
      <c r="K4" s="65">
        <v>10</v>
      </c>
      <c r="L4" s="64">
        <v>11</v>
      </c>
      <c r="M4" s="65">
        <v>12</v>
      </c>
      <c r="N4" s="65">
        <v>13</v>
      </c>
      <c r="O4" s="65">
        <v>14</v>
      </c>
    </row>
    <row r="5" spans="1:15">
      <c r="A5" s="359">
        <v>14</v>
      </c>
      <c r="B5" s="28">
        <v>91</v>
      </c>
      <c r="C5" s="28">
        <v>13</v>
      </c>
      <c r="D5" s="28" t="s">
        <v>489</v>
      </c>
      <c r="E5" s="406" t="s">
        <v>416</v>
      </c>
      <c r="F5" s="29" t="s">
        <v>3</v>
      </c>
      <c r="G5" s="163">
        <v>22500</v>
      </c>
      <c r="H5" s="28">
        <v>4</v>
      </c>
      <c r="I5" s="164">
        <v>90000</v>
      </c>
      <c r="J5" s="30">
        <v>2</v>
      </c>
      <c r="K5" s="162">
        <v>45000</v>
      </c>
      <c r="L5" s="161">
        <v>6</v>
      </c>
      <c r="M5" s="165">
        <v>135000</v>
      </c>
      <c r="N5" s="404">
        <v>6</v>
      </c>
      <c r="O5" s="162">
        <v>135000</v>
      </c>
    </row>
    <row r="6" spans="1:15" ht="28.5" customHeight="1">
      <c r="A6" s="359">
        <v>15</v>
      </c>
      <c r="B6" s="28">
        <v>6</v>
      </c>
      <c r="C6" s="28">
        <v>14</v>
      </c>
      <c r="D6" s="28" t="s">
        <v>488</v>
      </c>
      <c r="E6" s="406" t="s">
        <v>487</v>
      </c>
      <c r="F6" s="29" t="s">
        <v>3</v>
      </c>
      <c r="G6" s="163">
        <v>18750</v>
      </c>
      <c r="H6" s="28">
        <v>62</v>
      </c>
      <c r="I6" s="164">
        <v>1162500</v>
      </c>
      <c r="J6" s="30">
        <v>40</v>
      </c>
      <c r="K6" s="162">
        <v>750000</v>
      </c>
      <c r="L6" s="161">
        <v>102</v>
      </c>
      <c r="M6" s="165">
        <v>1912500</v>
      </c>
      <c r="N6" s="404">
        <v>102</v>
      </c>
      <c r="O6" s="162">
        <v>1912500</v>
      </c>
    </row>
    <row r="7" spans="1:15" ht="21">
      <c r="A7" s="360"/>
      <c r="B7" s="58"/>
      <c r="C7" s="58"/>
      <c r="D7" s="58"/>
      <c r="E7" s="407" t="s">
        <v>543</v>
      </c>
      <c r="F7" s="58"/>
      <c r="G7" s="163">
        <v>18750</v>
      </c>
      <c r="H7" s="58"/>
      <c r="I7" s="58"/>
      <c r="J7" s="58"/>
      <c r="K7" s="58"/>
      <c r="L7" s="161"/>
      <c r="M7" s="165"/>
      <c r="N7" s="404">
        <v>5</v>
      </c>
      <c r="O7" s="162">
        <v>93750</v>
      </c>
    </row>
    <row r="8" spans="1:15" ht="43.5">
      <c r="A8" s="359">
        <v>27</v>
      </c>
      <c r="B8" s="28" t="s">
        <v>646</v>
      </c>
      <c r="C8" s="28">
        <v>24</v>
      </c>
      <c r="D8" s="28" t="s">
        <v>465</v>
      </c>
      <c r="E8" s="406" t="s">
        <v>464</v>
      </c>
      <c r="F8" s="29" t="s">
        <v>4</v>
      </c>
      <c r="G8" s="163">
        <v>997500</v>
      </c>
      <c r="H8" s="28">
        <v>4</v>
      </c>
      <c r="I8" s="164">
        <v>3990000</v>
      </c>
      <c r="J8" s="30">
        <v>2</v>
      </c>
      <c r="K8" s="162">
        <v>1995000</v>
      </c>
      <c r="L8" s="161">
        <v>6</v>
      </c>
      <c r="M8" s="165">
        <v>5985000</v>
      </c>
      <c r="N8" s="404">
        <v>6</v>
      </c>
      <c r="O8" s="162">
        <v>5985000</v>
      </c>
    </row>
    <row r="9" spans="1:15">
      <c r="A9" s="359">
        <v>38</v>
      </c>
      <c r="B9" s="28">
        <v>19</v>
      </c>
      <c r="C9" s="28">
        <v>201</v>
      </c>
      <c r="D9" s="28" t="s">
        <v>443</v>
      </c>
      <c r="E9" s="406" t="s">
        <v>442</v>
      </c>
      <c r="F9" s="29" t="s">
        <v>4</v>
      </c>
      <c r="G9" s="163">
        <v>195000</v>
      </c>
      <c r="H9" s="28">
        <v>7</v>
      </c>
      <c r="I9" s="164">
        <v>1365000</v>
      </c>
      <c r="J9" s="30">
        <v>2</v>
      </c>
      <c r="K9" s="162">
        <v>390000</v>
      </c>
      <c r="L9" s="161">
        <v>9</v>
      </c>
      <c r="M9" s="165">
        <v>1755000</v>
      </c>
      <c r="N9" s="404">
        <v>9</v>
      </c>
      <c r="O9" s="162">
        <v>1755000</v>
      </c>
    </row>
    <row r="10" spans="1:15">
      <c r="A10" s="359">
        <v>51</v>
      </c>
      <c r="B10" s="28">
        <v>91</v>
      </c>
      <c r="C10" s="28">
        <v>45</v>
      </c>
      <c r="D10" s="28" t="s">
        <v>417</v>
      </c>
      <c r="E10" s="406" t="s">
        <v>416</v>
      </c>
      <c r="F10" s="29" t="s">
        <v>3</v>
      </c>
      <c r="G10" s="163">
        <v>12000</v>
      </c>
      <c r="H10" s="28">
        <v>3</v>
      </c>
      <c r="I10" s="164">
        <v>36000</v>
      </c>
      <c r="J10" s="30"/>
      <c r="K10" s="162">
        <v>0</v>
      </c>
      <c r="L10" s="161">
        <v>3</v>
      </c>
      <c r="M10" s="165">
        <v>36000</v>
      </c>
      <c r="N10" s="404">
        <v>3</v>
      </c>
      <c r="O10" s="162">
        <v>36000</v>
      </c>
    </row>
    <row r="11" spans="1:15">
      <c r="A11" s="359">
        <v>55</v>
      </c>
      <c r="B11" s="28">
        <v>91</v>
      </c>
      <c r="C11" s="28">
        <v>49</v>
      </c>
      <c r="D11" s="28" t="s">
        <v>409</v>
      </c>
      <c r="E11" s="406" t="s">
        <v>408</v>
      </c>
      <c r="F11" s="29" t="s">
        <v>3</v>
      </c>
      <c r="G11" s="163">
        <v>9500</v>
      </c>
      <c r="H11" s="28">
        <v>10</v>
      </c>
      <c r="I11" s="164">
        <v>95000</v>
      </c>
      <c r="J11" s="30"/>
      <c r="K11" s="162">
        <v>0</v>
      </c>
      <c r="L11" s="161">
        <v>10</v>
      </c>
      <c r="M11" s="165">
        <v>95000</v>
      </c>
      <c r="N11" s="404">
        <v>10</v>
      </c>
      <c r="O11" s="162">
        <v>95000</v>
      </c>
    </row>
    <row r="12" spans="1:15" ht="29">
      <c r="A12" s="359">
        <v>56</v>
      </c>
      <c r="B12" s="28" t="s">
        <v>648</v>
      </c>
      <c r="C12" s="28">
        <v>50</v>
      </c>
      <c r="D12" s="28" t="s">
        <v>407</v>
      </c>
      <c r="E12" s="408" t="s">
        <v>406</v>
      </c>
      <c r="F12" s="35" t="s">
        <v>99</v>
      </c>
      <c r="G12" s="180">
        <v>110</v>
      </c>
      <c r="H12" s="181">
        <v>10000</v>
      </c>
      <c r="I12" s="164">
        <v>1100000</v>
      </c>
      <c r="J12" s="30"/>
      <c r="K12" s="162">
        <v>0</v>
      </c>
      <c r="L12" s="161">
        <v>10000</v>
      </c>
      <c r="M12" s="165">
        <v>1100000</v>
      </c>
      <c r="N12" s="404">
        <v>10000</v>
      </c>
      <c r="O12" s="162">
        <v>1100000</v>
      </c>
    </row>
    <row r="13" spans="1:15" ht="29">
      <c r="A13" s="359">
        <v>57</v>
      </c>
      <c r="B13" s="28" t="s">
        <v>649</v>
      </c>
      <c r="C13" s="28">
        <v>51</v>
      </c>
      <c r="D13" s="28" t="s">
        <v>405</v>
      </c>
      <c r="E13" s="408" t="s">
        <v>404</v>
      </c>
      <c r="F13" s="35" t="s">
        <v>99</v>
      </c>
      <c r="G13" s="180">
        <v>115</v>
      </c>
      <c r="H13" s="181">
        <v>4000</v>
      </c>
      <c r="I13" s="164">
        <v>460000</v>
      </c>
      <c r="J13" s="30"/>
      <c r="K13" s="162">
        <v>0</v>
      </c>
      <c r="L13" s="161">
        <v>4000</v>
      </c>
      <c r="M13" s="165">
        <v>460000</v>
      </c>
      <c r="N13" s="404">
        <v>4000</v>
      </c>
      <c r="O13" s="162">
        <v>460000</v>
      </c>
    </row>
    <row r="14" spans="1:15" ht="29">
      <c r="A14" s="359">
        <v>58</v>
      </c>
      <c r="B14" s="28" t="s">
        <v>650</v>
      </c>
      <c r="C14" s="28">
        <v>52</v>
      </c>
      <c r="D14" s="28" t="s">
        <v>403</v>
      </c>
      <c r="E14" s="409" t="s">
        <v>769</v>
      </c>
      <c r="F14" s="35" t="s">
        <v>393</v>
      </c>
      <c r="G14" s="180">
        <v>1525</v>
      </c>
      <c r="H14" s="181">
        <v>570</v>
      </c>
      <c r="I14" s="164">
        <v>869250</v>
      </c>
      <c r="J14" s="30"/>
      <c r="K14" s="162">
        <v>0</v>
      </c>
      <c r="L14" s="161">
        <v>570</v>
      </c>
      <c r="M14" s="165">
        <v>869250</v>
      </c>
      <c r="N14" s="404">
        <v>570</v>
      </c>
      <c r="O14" s="162">
        <v>869250</v>
      </c>
    </row>
    <row r="15" spans="1:15" ht="29">
      <c r="A15" s="359">
        <v>59</v>
      </c>
      <c r="B15" s="28" t="s">
        <v>651</v>
      </c>
      <c r="C15" s="28">
        <v>53</v>
      </c>
      <c r="D15" s="28" t="s">
        <v>401</v>
      </c>
      <c r="E15" s="409" t="s">
        <v>770</v>
      </c>
      <c r="F15" s="35" t="s">
        <v>393</v>
      </c>
      <c r="G15" s="180">
        <v>1100</v>
      </c>
      <c r="H15" s="181">
        <v>10</v>
      </c>
      <c r="I15" s="164">
        <v>11000</v>
      </c>
      <c r="J15" s="30"/>
      <c r="K15" s="162">
        <v>0</v>
      </c>
      <c r="L15" s="161">
        <v>10</v>
      </c>
      <c r="M15" s="165">
        <v>11000</v>
      </c>
      <c r="N15" s="404">
        <v>10</v>
      </c>
      <c r="O15" s="162">
        <v>11000</v>
      </c>
    </row>
    <row r="16" spans="1:15" ht="29">
      <c r="A16" s="359">
        <v>60</v>
      </c>
      <c r="B16" s="28" t="s">
        <v>652</v>
      </c>
      <c r="C16" s="28">
        <v>54</v>
      </c>
      <c r="D16" s="28" t="s">
        <v>399</v>
      </c>
      <c r="E16" s="408" t="s">
        <v>398</v>
      </c>
      <c r="F16" s="35" t="s">
        <v>393</v>
      </c>
      <c r="G16" s="180">
        <v>900</v>
      </c>
      <c r="H16" s="181">
        <v>25</v>
      </c>
      <c r="I16" s="164">
        <v>22500</v>
      </c>
      <c r="J16" s="30"/>
      <c r="K16" s="162">
        <v>0</v>
      </c>
      <c r="L16" s="161">
        <v>25</v>
      </c>
      <c r="M16" s="165">
        <v>22500</v>
      </c>
      <c r="N16" s="404">
        <v>25</v>
      </c>
      <c r="O16" s="162">
        <v>22500</v>
      </c>
    </row>
    <row r="17" spans="1:15" ht="43.5">
      <c r="A17" s="359">
        <v>61</v>
      </c>
      <c r="B17" s="28" t="s">
        <v>653</v>
      </c>
      <c r="C17" s="28">
        <v>55</v>
      </c>
      <c r="D17" s="28" t="s">
        <v>397</v>
      </c>
      <c r="E17" s="408" t="s">
        <v>396</v>
      </c>
      <c r="F17" s="35" t="s">
        <v>393</v>
      </c>
      <c r="G17" s="180">
        <v>2800</v>
      </c>
      <c r="H17" s="181">
        <v>50</v>
      </c>
      <c r="I17" s="164">
        <v>140000</v>
      </c>
      <c r="J17" s="30"/>
      <c r="K17" s="162">
        <v>0</v>
      </c>
      <c r="L17" s="161">
        <v>50</v>
      </c>
      <c r="M17" s="165">
        <v>140000</v>
      </c>
      <c r="N17" s="404">
        <v>50</v>
      </c>
      <c r="O17" s="162">
        <v>140000</v>
      </c>
    </row>
    <row r="18" spans="1:15" ht="43.5">
      <c r="A18" s="359">
        <v>62</v>
      </c>
      <c r="B18" s="28" t="s">
        <v>654</v>
      </c>
      <c r="C18" s="28">
        <v>56</v>
      </c>
      <c r="D18" s="28" t="s">
        <v>395</v>
      </c>
      <c r="E18" s="408" t="s">
        <v>394</v>
      </c>
      <c r="F18" s="35" t="s">
        <v>393</v>
      </c>
      <c r="G18" s="180">
        <v>1400</v>
      </c>
      <c r="H18" s="181">
        <v>200</v>
      </c>
      <c r="I18" s="164">
        <v>280000</v>
      </c>
      <c r="J18" s="30"/>
      <c r="K18" s="162">
        <v>0</v>
      </c>
      <c r="L18" s="161">
        <v>200</v>
      </c>
      <c r="M18" s="165">
        <v>280000</v>
      </c>
      <c r="N18" s="404">
        <v>200</v>
      </c>
      <c r="O18" s="162">
        <v>280000</v>
      </c>
    </row>
    <row r="19" spans="1:15" ht="29">
      <c r="A19" s="359">
        <v>63</v>
      </c>
      <c r="B19" s="28" t="s">
        <v>655</v>
      </c>
      <c r="C19" s="28">
        <v>203</v>
      </c>
      <c r="D19" s="28" t="s">
        <v>392</v>
      </c>
      <c r="E19" s="408" t="s">
        <v>391</v>
      </c>
      <c r="F19" s="29" t="s">
        <v>3</v>
      </c>
      <c r="G19" s="163">
        <v>900</v>
      </c>
      <c r="H19" s="181">
        <v>200</v>
      </c>
      <c r="I19" s="164">
        <v>180000</v>
      </c>
      <c r="J19" s="30"/>
      <c r="K19" s="162">
        <v>0</v>
      </c>
      <c r="L19" s="161">
        <v>200</v>
      </c>
      <c r="M19" s="165">
        <v>180000</v>
      </c>
      <c r="N19" s="404">
        <v>200</v>
      </c>
      <c r="O19" s="162">
        <v>180000</v>
      </c>
    </row>
    <row r="20" spans="1:15" ht="29">
      <c r="A20" s="359">
        <v>64</v>
      </c>
      <c r="B20" s="28" t="s">
        <v>656</v>
      </c>
      <c r="C20" s="28">
        <v>204</v>
      </c>
      <c r="D20" s="28" t="s">
        <v>390</v>
      </c>
      <c r="E20" s="408" t="s">
        <v>389</v>
      </c>
      <c r="F20" s="29" t="s">
        <v>3</v>
      </c>
      <c r="G20" s="163">
        <v>1600</v>
      </c>
      <c r="H20" s="181">
        <v>18</v>
      </c>
      <c r="I20" s="164">
        <v>28800</v>
      </c>
      <c r="J20" s="30"/>
      <c r="K20" s="162">
        <v>0</v>
      </c>
      <c r="L20" s="161">
        <v>18</v>
      </c>
      <c r="M20" s="165">
        <v>28800</v>
      </c>
      <c r="N20" s="404">
        <v>18</v>
      </c>
      <c r="O20" s="162">
        <v>28800</v>
      </c>
    </row>
    <row r="21" spans="1:15" ht="29">
      <c r="A21" s="359">
        <v>65</v>
      </c>
      <c r="B21" s="28" t="s">
        <v>657</v>
      </c>
      <c r="C21" s="28">
        <v>205</v>
      </c>
      <c r="D21" s="28" t="s">
        <v>388</v>
      </c>
      <c r="E21" s="408" t="s">
        <v>387</v>
      </c>
      <c r="F21" s="29" t="s">
        <v>3</v>
      </c>
      <c r="G21" s="163">
        <v>18000</v>
      </c>
      <c r="H21" s="181">
        <v>4</v>
      </c>
      <c r="I21" s="164">
        <v>72000</v>
      </c>
      <c r="J21" s="30"/>
      <c r="K21" s="162">
        <v>0</v>
      </c>
      <c r="L21" s="161">
        <v>4</v>
      </c>
      <c r="M21" s="165">
        <v>72000</v>
      </c>
      <c r="N21" s="404">
        <v>4</v>
      </c>
      <c r="O21" s="162">
        <v>72000</v>
      </c>
    </row>
    <row r="22" spans="1:15" ht="58">
      <c r="A22" s="359">
        <v>66</v>
      </c>
      <c r="B22" s="28" t="s">
        <v>658</v>
      </c>
      <c r="C22" s="28">
        <v>57</v>
      </c>
      <c r="D22" s="28" t="s">
        <v>386</v>
      </c>
      <c r="E22" s="408" t="s">
        <v>385</v>
      </c>
      <c r="F22" s="35" t="s">
        <v>99</v>
      </c>
      <c r="G22" s="180">
        <v>36</v>
      </c>
      <c r="H22" s="181">
        <v>2000</v>
      </c>
      <c r="I22" s="164">
        <v>72000</v>
      </c>
      <c r="J22" s="30"/>
      <c r="K22" s="162">
        <v>0</v>
      </c>
      <c r="L22" s="161">
        <v>2000</v>
      </c>
      <c r="M22" s="165">
        <v>72000</v>
      </c>
      <c r="N22" s="404">
        <v>2000</v>
      </c>
      <c r="O22" s="162">
        <v>72000</v>
      </c>
    </row>
    <row r="23" spans="1:15" ht="58">
      <c r="A23" s="359">
        <v>67</v>
      </c>
      <c r="B23" s="28" t="s">
        <v>659</v>
      </c>
      <c r="C23" s="28">
        <v>58</v>
      </c>
      <c r="D23" s="28" t="s">
        <v>384</v>
      </c>
      <c r="E23" s="408" t="s">
        <v>383</v>
      </c>
      <c r="F23" s="35" t="s">
        <v>99</v>
      </c>
      <c r="G23" s="180">
        <v>100</v>
      </c>
      <c r="H23" s="181">
        <v>2000</v>
      </c>
      <c r="I23" s="164">
        <v>200000</v>
      </c>
      <c r="J23" s="30"/>
      <c r="K23" s="162">
        <v>0</v>
      </c>
      <c r="L23" s="161">
        <v>2000</v>
      </c>
      <c r="M23" s="165">
        <v>200000</v>
      </c>
      <c r="N23" s="404">
        <v>2000</v>
      </c>
      <c r="O23" s="162">
        <v>200000</v>
      </c>
    </row>
    <row r="24" spans="1:15" ht="58">
      <c r="A24" s="359">
        <v>68</v>
      </c>
      <c r="B24" s="28" t="s">
        <v>660</v>
      </c>
      <c r="C24" s="28">
        <v>59</v>
      </c>
      <c r="D24" s="28" t="s">
        <v>382</v>
      </c>
      <c r="E24" s="408" t="s">
        <v>381</v>
      </c>
      <c r="F24" s="35" t="s">
        <v>99</v>
      </c>
      <c r="G24" s="180">
        <v>145</v>
      </c>
      <c r="H24" s="181">
        <v>8000</v>
      </c>
      <c r="I24" s="164">
        <v>1160000</v>
      </c>
      <c r="J24" s="30"/>
      <c r="K24" s="162">
        <v>0</v>
      </c>
      <c r="L24" s="161">
        <v>8000</v>
      </c>
      <c r="M24" s="165">
        <v>1160000</v>
      </c>
      <c r="N24" s="404">
        <v>8000</v>
      </c>
      <c r="O24" s="162">
        <v>1160000</v>
      </c>
    </row>
    <row r="25" spans="1:15" ht="58">
      <c r="A25" s="359">
        <v>69</v>
      </c>
      <c r="B25" s="28" t="s">
        <v>661</v>
      </c>
      <c r="C25" s="28">
        <v>60</v>
      </c>
      <c r="D25" s="28" t="s">
        <v>380</v>
      </c>
      <c r="E25" s="408" t="s">
        <v>379</v>
      </c>
      <c r="F25" s="35" t="s">
        <v>99</v>
      </c>
      <c r="G25" s="180">
        <v>230</v>
      </c>
      <c r="H25" s="181">
        <v>5000</v>
      </c>
      <c r="I25" s="164">
        <v>1150000</v>
      </c>
      <c r="J25" s="30"/>
      <c r="K25" s="162">
        <v>0</v>
      </c>
      <c r="L25" s="161">
        <v>5000</v>
      </c>
      <c r="M25" s="165">
        <v>1150000</v>
      </c>
      <c r="N25" s="404">
        <v>5000</v>
      </c>
      <c r="O25" s="162">
        <v>1150000</v>
      </c>
    </row>
    <row r="26" spans="1:15" ht="43.5">
      <c r="A26" s="359">
        <v>70</v>
      </c>
      <c r="B26" s="28" t="s">
        <v>662</v>
      </c>
      <c r="C26" s="28">
        <v>61</v>
      </c>
      <c r="D26" s="28" t="s">
        <v>378</v>
      </c>
      <c r="E26" s="408" t="s">
        <v>377</v>
      </c>
      <c r="F26" s="35" t="s">
        <v>99</v>
      </c>
      <c r="G26" s="180">
        <v>325.00000000000006</v>
      </c>
      <c r="H26" s="181">
        <v>300</v>
      </c>
      <c r="I26" s="164">
        <v>97500.000000000015</v>
      </c>
      <c r="J26" s="30"/>
      <c r="K26" s="162">
        <v>0</v>
      </c>
      <c r="L26" s="161">
        <v>300</v>
      </c>
      <c r="M26" s="165">
        <v>97500.000000000015</v>
      </c>
      <c r="N26" s="404">
        <v>300</v>
      </c>
      <c r="O26" s="162">
        <v>97500.000000000015</v>
      </c>
    </row>
    <row r="27" spans="1:15" ht="43.5">
      <c r="A27" s="359">
        <v>71</v>
      </c>
      <c r="B27" s="28" t="s">
        <v>663</v>
      </c>
      <c r="C27" s="28">
        <v>62</v>
      </c>
      <c r="D27" s="28" t="s">
        <v>376</v>
      </c>
      <c r="E27" s="408" t="s">
        <v>375</v>
      </c>
      <c r="F27" s="35" t="s">
        <v>99</v>
      </c>
      <c r="G27" s="180">
        <v>545</v>
      </c>
      <c r="H27" s="181">
        <v>300</v>
      </c>
      <c r="I27" s="164">
        <v>163500</v>
      </c>
      <c r="J27" s="30"/>
      <c r="K27" s="162">
        <v>0</v>
      </c>
      <c r="L27" s="161">
        <v>300</v>
      </c>
      <c r="M27" s="165">
        <v>163500</v>
      </c>
      <c r="N27" s="404">
        <v>300</v>
      </c>
      <c r="O27" s="162">
        <v>163500</v>
      </c>
    </row>
    <row r="28" spans="1:15" ht="45" customHeight="1">
      <c r="A28" s="359">
        <v>72</v>
      </c>
      <c r="B28" s="28" t="s">
        <v>664</v>
      </c>
      <c r="C28" s="28">
        <v>63</v>
      </c>
      <c r="D28" s="28" t="s">
        <v>374</v>
      </c>
      <c r="E28" s="408" t="s">
        <v>373</v>
      </c>
      <c r="F28" s="35" t="s">
        <v>99</v>
      </c>
      <c r="G28" s="180">
        <v>849.99999999999989</v>
      </c>
      <c r="H28" s="181">
        <v>500</v>
      </c>
      <c r="I28" s="164">
        <v>424999.99999999994</v>
      </c>
      <c r="J28" s="30"/>
      <c r="K28" s="162">
        <v>0</v>
      </c>
      <c r="L28" s="161">
        <v>500</v>
      </c>
      <c r="M28" s="165">
        <v>424999.99999999994</v>
      </c>
      <c r="N28" s="404">
        <v>500</v>
      </c>
      <c r="O28" s="162">
        <v>424999.99999999994</v>
      </c>
    </row>
    <row r="29" spans="1:15" ht="31" customHeight="1">
      <c r="A29" s="359">
        <v>73</v>
      </c>
      <c r="B29" s="28" t="s">
        <v>665</v>
      </c>
      <c r="C29" s="28">
        <v>64</v>
      </c>
      <c r="D29" s="28" t="s">
        <v>372</v>
      </c>
      <c r="E29" s="408" t="s">
        <v>771</v>
      </c>
      <c r="F29" s="29" t="s">
        <v>3</v>
      </c>
      <c r="G29" s="163">
        <v>1800</v>
      </c>
      <c r="H29" s="181">
        <v>8</v>
      </c>
      <c r="I29" s="164">
        <v>14400</v>
      </c>
      <c r="J29" s="30"/>
      <c r="K29" s="162">
        <v>0</v>
      </c>
      <c r="L29" s="161">
        <v>8</v>
      </c>
      <c r="M29" s="165">
        <v>14400</v>
      </c>
      <c r="N29" s="404">
        <v>8</v>
      </c>
      <c r="O29" s="162">
        <v>14400</v>
      </c>
    </row>
    <row r="30" spans="1:15" ht="43.5">
      <c r="A30" s="359">
        <v>74</v>
      </c>
      <c r="B30" s="28" t="s">
        <v>666</v>
      </c>
      <c r="C30" s="28">
        <v>65</v>
      </c>
      <c r="D30" s="28" t="s">
        <v>370</v>
      </c>
      <c r="E30" s="408" t="s">
        <v>772</v>
      </c>
      <c r="F30" s="29" t="s">
        <v>3</v>
      </c>
      <c r="G30" s="163">
        <v>13000</v>
      </c>
      <c r="H30" s="28">
        <v>10</v>
      </c>
      <c r="I30" s="164">
        <v>130000</v>
      </c>
      <c r="J30" s="30"/>
      <c r="K30" s="162">
        <v>0</v>
      </c>
      <c r="L30" s="161">
        <v>10</v>
      </c>
      <c r="M30" s="165">
        <v>130000</v>
      </c>
      <c r="N30" s="404">
        <v>10</v>
      </c>
      <c r="O30" s="162">
        <v>130000</v>
      </c>
    </row>
    <row r="31" spans="1:15" ht="43.5">
      <c r="A31" s="359">
        <v>75</v>
      </c>
      <c r="B31" s="28" t="s">
        <v>667</v>
      </c>
      <c r="C31" s="28">
        <v>230</v>
      </c>
      <c r="D31" s="28" t="s">
        <v>368</v>
      </c>
      <c r="E31" s="408" t="s">
        <v>773</v>
      </c>
      <c r="F31" s="29" t="s">
        <v>3</v>
      </c>
      <c r="G31" s="163">
        <v>13000</v>
      </c>
      <c r="H31" s="28">
        <v>14</v>
      </c>
      <c r="I31" s="164">
        <v>182000</v>
      </c>
      <c r="J31" s="30"/>
      <c r="K31" s="162">
        <v>0</v>
      </c>
      <c r="L31" s="161">
        <v>14</v>
      </c>
      <c r="M31" s="165">
        <v>182000</v>
      </c>
      <c r="N31" s="404">
        <v>14</v>
      </c>
      <c r="O31" s="162">
        <v>182000</v>
      </c>
    </row>
    <row r="32" spans="1:15" ht="29">
      <c r="A32" s="359">
        <v>76</v>
      </c>
      <c r="B32" s="28" t="s">
        <v>668</v>
      </c>
      <c r="C32" s="28">
        <v>66</v>
      </c>
      <c r="D32" s="28" t="s">
        <v>366</v>
      </c>
      <c r="E32" s="408" t="s">
        <v>365</v>
      </c>
      <c r="F32" s="29" t="s">
        <v>3</v>
      </c>
      <c r="G32" s="163">
        <v>50000</v>
      </c>
      <c r="H32" s="28">
        <v>5</v>
      </c>
      <c r="I32" s="164">
        <v>250000</v>
      </c>
      <c r="J32" s="30"/>
      <c r="K32" s="162">
        <v>0</v>
      </c>
      <c r="L32" s="161">
        <v>5</v>
      </c>
      <c r="M32" s="165">
        <v>250000</v>
      </c>
      <c r="N32" s="404">
        <v>5</v>
      </c>
      <c r="O32" s="162">
        <v>250000</v>
      </c>
    </row>
    <row r="33" spans="1:15" ht="43.5">
      <c r="A33" s="359">
        <v>77</v>
      </c>
      <c r="B33" s="28" t="s">
        <v>669</v>
      </c>
      <c r="C33" s="28">
        <v>67</v>
      </c>
      <c r="D33" s="28" t="s">
        <v>364</v>
      </c>
      <c r="E33" s="408" t="s">
        <v>774</v>
      </c>
      <c r="F33" s="29" t="s">
        <v>3</v>
      </c>
      <c r="G33" s="163">
        <v>6000</v>
      </c>
      <c r="H33" s="28">
        <v>10</v>
      </c>
      <c r="I33" s="164">
        <v>60000</v>
      </c>
      <c r="J33" s="30"/>
      <c r="K33" s="162">
        <v>0</v>
      </c>
      <c r="L33" s="161">
        <v>10</v>
      </c>
      <c r="M33" s="165">
        <v>60000</v>
      </c>
      <c r="N33" s="404">
        <v>10</v>
      </c>
      <c r="O33" s="162">
        <v>60000</v>
      </c>
    </row>
    <row r="34" spans="1:15" ht="43.5">
      <c r="A34" s="359">
        <v>78</v>
      </c>
      <c r="B34" s="28" t="s">
        <v>670</v>
      </c>
      <c r="C34" s="28">
        <v>206</v>
      </c>
      <c r="D34" s="28" t="s">
        <v>362</v>
      </c>
      <c r="E34" s="408" t="s">
        <v>361</v>
      </c>
      <c r="F34" s="29" t="s">
        <v>3</v>
      </c>
      <c r="G34" s="163">
        <v>22500</v>
      </c>
      <c r="H34" s="181">
        <v>18</v>
      </c>
      <c r="I34" s="164">
        <v>405000</v>
      </c>
      <c r="J34" s="30"/>
      <c r="K34" s="162">
        <v>0</v>
      </c>
      <c r="L34" s="161">
        <v>18</v>
      </c>
      <c r="M34" s="165">
        <v>405000</v>
      </c>
      <c r="N34" s="404">
        <v>18</v>
      </c>
      <c r="O34" s="162">
        <v>405000</v>
      </c>
    </row>
    <row r="35" spans="1:15" ht="58">
      <c r="A35" s="359">
        <v>79</v>
      </c>
      <c r="B35" s="28" t="s">
        <v>671</v>
      </c>
      <c r="C35" s="28">
        <v>68</v>
      </c>
      <c r="D35" s="28" t="s">
        <v>360</v>
      </c>
      <c r="E35" s="408" t="s">
        <v>359</v>
      </c>
      <c r="F35" s="29" t="s">
        <v>3</v>
      </c>
      <c r="G35" s="163">
        <v>54000</v>
      </c>
      <c r="H35" s="181">
        <v>18</v>
      </c>
      <c r="I35" s="164">
        <v>972000</v>
      </c>
      <c r="J35" s="30"/>
      <c r="K35" s="162">
        <v>0</v>
      </c>
      <c r="L35" s="161">
        <v>18</v>
      </c>
      <c r="M35" s="165">
        <v>972000</v>
      </c>
      <c r="N35" s="404">
        <v>18</v>
      </c>
      <c r="O35" s="162">
        <v>972000</v>
      </c>
    </row>
    <row r="36" spans="1:15" ht="43.5">
      <c r="A36" s="359">
        <v>80</v>
      </c>
      <c r="B36" s="28" t="s">
        <v>672</v>
      </c>
      <c r="C36" s="28">
        <v>69</v>
      </c>
      <c r="D36" s="28" t="s">
        <v>358</v>
      </c>
      <c r="E36" s="408" t="s">
        <v>357</v>
      </c>
      <c r="F36" s="29" t="s">
        <v>3</v>
      </c>
      <c r="G36" s="163">
        <v>25000</v>
      </c>
      <c r="H36" s="181">
        <v>6</v>
      </c>
      <c r="I36" s="164">
        <v>150000</v>
      </c>
      <c r="J36" s="30"/>
      <c r="K36" s="162">
        <v>0</v>
      </c>
      <c r="L36" s="161">
        <v>6</v>
      </c>
      <c r="M36" s="165">
        <v>150000</v>
      </c>
      <c r="N36" s="404">
        <v>6</v>
      </c>
      <c r="O36" s="162">
        <v>150000</v>
      </c>
    </row>
    <row r="37" spans="1:15">
      <c r="A37" s="359">
        <v>81</v>
      </c>
      <c r="B37" s="28" t="s">
        <v>673</v>
      </c>
      <c r="C37" s="28">
        <v>70</v>
      </c>
      <c r="D37" s="28" t="s">
        <v>356</v>
      </c>
      <c r="E37" s="408" t="s">
        <v>355</v>
      </c>
      <c r="F37" s="35" t="s">
        <v>99</v>
      </c>
      <c r="G37" s="180">
        <v>450</v>
      </c>
      <c r="H37" s="28">
        <v>400</v>
      </c>
      <c r="I37" s="164">
        <v>180000</v>
      </c>
      <c r="J37" s="30"/>
      <c r="K37" s="162">
        <v>0</v>
      </c>
      <c r="L37" s="161">
        <v>400</v>
      </c>
      <c r="M37" s="165">
        <v>180000</v>
      </c>
      <c r="N37" s="404">
        <v>400</v>
      </c>
      <c r="O37" s="162">
        <v>180000</v>
      </c>
    </row>
    <row r="38" spans="1:15">
      <c r="A38" s="359">
        <v>82</v>
      </c>
      <c r="B38" s="28" t="s">
        <v>674</v>
      </c>
      <c r="C38" s="28">
        <v>71</v>
      </c>
      <c r="D38" s="28" t="s">
        <v>354</v>
      </c>
      <c r="E38" s="408" t="s">
        <v>353</v>
      </c>
      <c r="F38" s="35" t="s">
        <v>99</v>
      </c>
      <c r="G38" s="180">
        <v>300</v>
      </c>
      <c r="H38" s="28">
        <v>400</v>
      </c>
      <c r="I38" s="164">
        <v>120000</v>
      </c>
      <c r="J38" s="30"/>
      <c r="K38" s="162">
        <v>0</v>
      </c>
      <c r="L38" s="161">
        <v>400</v>
      </c>
      <c r="M38" s="165">
        <v>120000</v>
      </c>
      <c r="N38" s="404">
        <v>400</v>
      </c>
      <c r="O38" s="162">
        <v>120000</v>
      </c>
    </row>
    <row r="39" spans="1:15" ht="43.5">
      <c r="A39" s="359">
        <v>83</v>
      </c>
      <c r="B39" s="28" t="s">
        <v>675</v>
      </c>
      <c r="C39" s="28">
        <v>207</v>
      </c>
      <c r="D39" s="28" t="s">
        <v>352</v>
      </c>
      <c r="E39" s="408" t="s">
        <v>351</v>
      </c>
      <c r="F39" s="29" t="s">
        <v>3</v>
      </c>
      <c r="G39" s="163">
        <v>4800</v>
      </c>
      <c r="H39" s="181">
        <v>20</v>
      </c>
      <c r="I39" s="164">
        <v>96000</v>
      </c>
      <c r="J39" s="30"/>
      <c r="K39" s="162">
        <v>0</v>
      </c>
      <c r="L39" s="161">
        <v>20</v>
      </c>
      <c r="M39" s="165">
        <v>96000</v>
      </c>
      <c r="N39" s="404">
        <v>20</v>
      </c>
      <c r="O39" s="162">
        <v>96000</v>
      </c>
    </row>
    <row r="40" spans="1:15" ht="43.5">
      <c r="A40" s="359">
        <v>84</v>
      </c>
      <c r="B40" s="28" t="s">
        <v>676</v>
      </c>
      <c r="C40" s="28">
        <v>208</v>
      </c>
      <c r="D40" s="28" t="s">
        <v>350</v>
      </c>
      <c r="E40" s="408" t="s">
        <v>349</v>
      </c>
      <c r="F40" s="29" t="s">
        <v>3</v>
      </c>
      <c r="G40" s="163">
        <v>4000</v>
      </c>
      <c r="H40" s="181">
        <v>60</v>
      </c>
      <c r="I40" s="164">
        <v>240000</v>
      </c>
      <c r="J40" s="30"/>
      <c r="K40" s="162">
        <v>0</v>
      </c>
      <c r="L40" s="161">
        <v>60</v>
      </c>
      <c r="M40" s="165">
        <v>240000</v>
      </c>
      <c r="N40" s="404">
        <v>60</v>
      </c>
      <c r="O40" s="162">
        <v>240000</v>
      </c>
    </row>
    <row r="41" spans="1:15" ht="43.5">
      <c r="A41" s="359">
        <v>85</v>
      </c>
      <c r="B41" s="28" t="s">
        <v>677</v>
      </c>
      <c r="C41" s="28">
        <v>209</v>
      </c>
      <c r="D41" s="28" t="s">
        <v>348</v>
      </c>
      <c r="E41" s="408" t="s">
        <v>347</v>
      </c>
      <c r="F41" s="29" t="s">
        <v>3</v>
      </c>
      <c r="G41" s="163">
        <v>1400</v>
      </c>
      <c r="H41" s="181">
        <v>215</v>
      </c>
      <c r="I41" s="164">
        <v>301000</v>
      </c>
      <c r="J41" s="30"/>
      <c r="K41" s="162">
        <v>0</v>
      </c>
      <c r="L41" s="161">
        <v>215</v>
      </c>
      <c r="M41" s="165">
        <v>301000</v>
      </c>
      <c r="N41" s="404">
        <v>215</v>
      </c>
      <c r="O41" s="162">
        <v>301000</v>
      </c>
    </row>
    <row r="42" spans="1:15" ht="43.5">
      <c r="A42" s="359">
        <v>86</v>
      </c>
      <c r="B42" s="28" t="s">
        <v>678</v>
      </c>
      <c r="C42" s="28">
        <v>210</v>
      </c>
      <c r="D42" s="28" t="s">
        <v>346</v>
      </c>
      <c r="E42" s="408" t="s">
        <v>345</v>
      </c>
      <c r="F42" s="29" t="s">
        <v>3</v>
      </c>
      <c r="G42" s="163">
        <v>1800</v>
      </c>
      <c r="H42" s="181">
        <v>95</v>
      </c>
      <c r="I42" s="164">
        <v>171000</v>
      </c>
      <c r="J42" s="30"/>
      <c r="K42" s="162">
        <v>0</v>
      </c>
      <c r="L42" s="161">
        <v>95</v>
      </c>
      <c r="M42" s="165">
        <v>171000</v>
      </c>
      <c r="N42" s="404">
        <v>95</v>
      </c>
      <c r="O42" s="162">
        <v>171000</v>
      </c>
    </row>
    <row r="43" spans="1:15" ht="29">
      <c r="A43" s="359">
        <v>87</v>
      </c>
      <c r="B43" s="28" t="s">
        <v>679</v>
      </c>
      <c r="C43" s="28">
        <v>72</v>
      </c>
      <c r="D43" s="28" t="s">
        <v>344</v>
      </c>
      <c r="E43" s="408" t="s">
        <v>343</v>
      </c>
      <c r="F43" s="29" t="s">
        <v>3</v>
      </c>
      <c r="G43" s="163">
        <v>160</v>
      </c>
      <c r="H43" s="181">
        <v>8</v>
      </c>
      <c r="I43" s="164">
        <v>1280</v>
      </c>
      <c r="J43" s="30"/>
      <c r="K43" s="162">
        <v>0</v>
      </c>
      <c r="L43" s="161">
        <v>8</v>
      </c>
      <c r="M43" s="165">
        <v>1280</v>
      </c>
      <c r="N43" s="404">
        <v>8</v>
      </c>
      <c r="O43" s="162">
        <v>1280</v>
      </c>
    </row>
    <row r="44" spans="1:15" ht="43.5">
      <c r="A44" s="359">
        <v>88</v>
      </c>
      <c r="B44" s="28" t="s">
        <v>680</v>
      </c>
      <c r="C44" s="28">
        <v>231</v>
      </c>
      <c r="D44" s="28" t="s">
        <v>342</v>
      </c>
      <c r="E44" s="408" t="s">
        <v>341</v>
      </c>
      <c r="F44" s="29" t="s">
        <v>3</v>
      </c>
      <c r="G44" s="163">
        <v>3700.0000000000005</v>
      </c>
      <c r="H44" s="181">
        <v>40</v>
      </c>
      <c r="I44" s="164">
        <v>148000.00000000003</v>
      </c>
      <c r="J44" s="30"/>
      <c r="K44" s="162">
        <v>0</v>
      </c>
      <c r="L44" s="161">
        <v>40</v>
      </c>
      <c r="M44" s="165">
        <v>148000.00000000003</v>
      </c>
      <c r="N44" s="404">
        <v>40</v>
      </c>
      <c r="O44" s="162">
        <v>148000.00000000003</v>
      </c>
    </row>
    <row r="45" spans="1:15" ht="29">
      <c r="A45" s="359">
        <v>89</v>
      </c>
      <c r="B45" s="28" t="s">
        <v>681</v>
      </c>
      <c r="C45" s="28">
        <v>73</v>
      </c>
      <c r="D45" s="28" t="s">
        <v>340</v>
      </c>
      <c r="E45" s="408" t="s">
        <v>339</v>
      </c>
      <c r="F45" s="29" t="s">
        <v>3</v>
      </c>
      <c r="G45" s="163">
        <v>1000</v>
      </c>
      <c r="H45" s="181">
        <v>40</v>
      </c>
      <c r="I45" s="164">
        <v>40000</v>
      </c>
      <c r="J45" s="30"/>
      <c r="K45" s="162">
        <v>0</v>
      </c>
      <c r="L45" s="161">
        <v>40</v>
      </c>
      <c r="M45" s="165">
        <v>40000</v>
      </c>
      <c r="N45" s="404">
        <v>40</v>
      </c>
      <c r="O45" s="162">
        <v>40000</v>
      </c>
    </row>
    <row r="46" spans="1:15" ht="29">
      <c r="A46" s="359">
        <v>90</v>
      </c>
      <c r="B46" s="28" t="s">
        <v>682</v>
      </c>
      <c r="C46" s="28">
        <v>74</v>
      </c>
      <c r="D46" s="28" t="s">
        <v>338</v>
      </c>
      <c r="E46" s="408" t="s">
        <v>337</v>
      </c>
      <c r="F46" s="29" t="s">
        <v>3</v>
      </c>
      <c r="G46" s="163">
        <v>210</v>
      </c>
      <c r="H46" s="181">
        <v>40</v>
      </c>
      <c r="I46" s="164">
        <v>8400</v>
      </c>
      <c r="J46" s="30"/>
      <c r="K46" s="162">
        <v>0</v>
      </c>
      <c r="L46" s="161">
        <v>40</v>
      </c>
      <c r="M46" s="165">
        <v>8400</v>
      </c>
      <c r="N46" s="404">
        <v>40</v>
      </c>
      <c r="O46" s="162">
        <v>8400</v>
      </c>
    </row>
    <row r="47" spans="1:15" ht="29">
      <c r="A47" s="359">
        <v>91</v>
      </c>
      <c r="B47" s="28" t="s">
        <v>683</v>
      </c>
      <c r="C47" s="28">
        <v>75</v>
      </c>
      <c r="D47" s="28" t="s">
        <v>336</v>
      </c>
      <c r="E47" s="408" t="s">
        <v>335</v>
      </c>
      <c r="F47" s="29" t="s">
        <v>3</v>
      </c>
      <c r="G47" s="163">
        <v>600</v>
      </c>
      <c r="H47" s="181">
        <v>40</v>
      </c>
      <c r="I47" s="164">
        <v>24000</v>
      </c>
      <c r="J47" s="30"/>
      <c r="K47" s="162">
        <v>0</v>
      </c>
      <c r="L47" s="161">
        <v>40</v>
      </c>
      <c r="M47" s="165">
        <v>24000</v>
      </c>
      <c r="N47" s="404">
        <v>40</v>
      </c>
      <c r="O47" s="162">
        <v>24000</v>
      </c>
    </row>
    <row r="48" spans="1:15">
      <c r="A48" s="359">
        <v>92</v>
      </c>
      <c r="B48" s="28" t="s">
        <v>684</v>
      </c>
      <c r="C48" s="28">
        <v>211</v>
      </c>
      <c r="D48" s="28" t="s">
        <v>334</v>
      </c>
      <c r="E48" s="408" t="s">
        <v>333</v>
      </c>
      <c r="F48" s="29" t="s">
        <v>3</v>
      </c>
      <c r="G48" s="163">
        <v>3000</v>
      </c>
      <c r="H48" s="181">
        <v>5</v>
      </c>
      <c r="I48" s="164">
        <v>15000</v>
      </c>
      <c r="J48" s="30"/>
      <c r="K48" s="162">
        <v>0</v>
      </c>
      <c r="L48" s="161">
        <v>5</v>
      </c>
      <c r="M48" s="165">
        <v>15000</v>
      </c>
      <c r="N48" s="404">
        <v>5</v>
      </c>
      <c r="O48" s="162">
        <v>15000</v>
      </c>
    </row>
    <row r="49" spans="1:15" ht="29">
      <c r="A49" s="359">
        <v>93</v>
      </c>
      <c r="B49" s="28" t="s">
        <v>685</v>
      </c>
      <c r="C49" s="28">
        <v>212</v>
      </c>
      <c r="D49" s="28" t="s">
        <v>332</v>
      </c>
      <c r="E49" s="408" t="s">
        <v>331</v>
      </c>
      <c r="F49" s="29" t="s">
        <v>3</v>
      </c>
      <c r="G49" s="163">
        <v>4899.9999999999991</v>
      </c>
      <c r="H49" s="181">
        <v>10</v>
      </c>
      <c r="I49" s="164">
        <v>48999.999999999993</v>
      </c>
      <c r="J49" s="30"/>
      <c r="K49" s="162">
        <v>0</v>
      </c>
      <c r="L49" s="161">
        <v>10</v>
      </c>
      <c r="M49" s="165">
        <v>48999.999999999993</v>
      </c>
      <c r="N49" s="404">
        <v>10</v>
      </c>
      <c r="O49" s="162">
        <v>48999.999999999993</v>
      </c>
    </row>
    <row r="50" spans="1:15" ht="29">
      <c r="A50" s="359">
        <v>94</v>
      </c>
      <c r="B50" s="28" t="s">
        <v>686</v>
      </c>
      <c r="C50" s="28">
        <v>76</v>
      </c>
      <c r="D50" s="28" t="s">
        <v>330</v>
      </c>
      <c r="E50" s="408" t="s">
        <v>329</v>
      </c>
      <c r="F50" s="29" t="s">
        <v>3</v>
      </c>
      <c r="G50" s="163">
        <v>900</v>
      </c>
      <c r="H50" s="181">
        <v>15</v>
      </c>
      <c r="I50" s="164">
        <v>13500</v>
      </c>
      <c r="J50" s="30"/>
      <c r="K50" s="162">
        <v>0</v>
      </c>
      <c r="L50" s="161">
        <v>15</v>
      </c>
      <c r="M50" s="165">
        <v>13500</v>
      </c>
      <c r="N50" s="404">
        <v>15</v>
      </c>
      <c r="O50" s="162">
        <v>13500</v>
      </c>
    </row>
    <row r="51" spans="1:15" ht="29">
      <c r="A51" s="359">
        <v>95</v>
      </c>
      <c r="B51" s="28" t="s">
        <v>687</v>
      </c>
      <c r="C51" s="28">
        <v>77</v>
      </c>
      <c r="D51" s="28" t="s">
        <v>328</v>
      </c>
      <c r="E51" s="408" t="s">
        <v>327</v>
      </c>
      <c r="F51" s="29" t="s">
        <v>3</v>
      </c>
      <c r="G51" s="163">
        <v>3200</v>
      </c>
      <c r="H51" s="181">
        <v>15</v>
      </c>
      <c r="I51" s="164">
        <v>48000</v>
      </c>
      <c r="J51" s="30"/>
      <c r="K51" s="162">
        <v>0</v>
      </c>
      <c r="L51" s="161">
        <v>15</v>
      </c>
      <c r="M51" s="165">
        <v>48000</v>
      </c>
      <c r="N51" s="404">
        <v>15</v>
      </c>
      <c r="O51" s="162">
        <v>48000</v>
      </c>
    </row>
    <row r="52" spans="1:15" ht="72.5">
      <c r="A52" s="359">
        <v>96</v>
      </c>
      <c r="B52" s="28" t="s">
        <v>688</v>
      </c>
      <c r="C52" s="28">
        <v>213</v>
      </c>
      <c r="D52" s="28" t="s">
        <v>326</v>
      </c>
      <c r="E52" s="408" t="s">
        <v>325</v>
      </c>
      <c r="F52" s="29" t="s">
        <v>3</v>
      </c>
      <c r="G52" s="163">
        <v>1315000</v>
      </c>
      <c r="H52" s="181">
        <v>1</v>
      </c>
      <c r="I52" s="164">
        <v>1315000</v>
      </c>
      <c r="J52" s="30"/>
      <c r="K52" s="162">
        <v>0</v>
      </c>
      <c r="L52" s="161">
        <v>1</v>
      </c>
      <c r="M52" s="165">
        <v>1315000</v>
      </c>
      <c r="N52" s="404">
        <v>1</v>
      </c>
      <c r="O52" s="162">
        <v>1315000</v>
      </c>
    </row>
    <row r="53" spans="1:15" ht="72.5">
      <c r="A53" s="359">
        <v>97</v>
      </c>
      <c r="B53" s="28" t="s">
        <v>689</v>
      </c>
      <c r="C53" s="28">
        <v>214</v>
      </c>
      <c r="D53" s="28" t="s">
        <v>324</v>
      </c>
      <c r="E53" s="408" t="s">
        <v>323</v>
      </c>
      <c r="F53" s="29" t="s">
        <v>3</v>
      </c>
      <c r="G53" s="163">
        <v>875000.00000000012</v>
      </c>
      <c r="H53" s="181">
        <v>1</v>
      </c>
      <c r="I53" s="164">
        <v>875000.00000000012</v>
      </c>
      <c r="J53" s="30"/>
      <c r="K53" s="162">
        <v>0</v>
      </c>
      <c r="L53" s="161">
        <v>1</v>
      </c>
      <c r="M53" s="165">
        <v>875000.00000000012</v>
      </c>
      <c r="N53" s="404">
        <v>1</v>
      </c>
      <c r="O53" s="162">
        <v>875000.00000000012</v>
      </c>
    </row>
    <row r="54" spans="1:15" ht="58">
      <c r="A54" s="359">
        <v>98</v>
      </c>
      <c r="B54" s="28" t="s">
        <v>690</v>
      </c>
      <c r="C54" s="28">
        <v>215</v>
      </c>
      <c r="D54" s="28" t="s">
        <v>322</v>
      </c>
      <c r="E54" s="408" t="s">
        <v>321</v>
      </c>
      <c r="F54" s="29" t="s">
        <v>3</v>
      </c>
      <c r="G54" s="163">
        <v>370000</v>
      </c>
      <c r="H54" s="182">
        <v>2</v>
      </c>
      <c r="I54" s="164">
        <v>740000</v>
      </c>
      <c r="J54" s="30"/>
      <c r="K54" s="162">
        <v>0</v>
      </c>
      <c r="L54" s="161">
        <v>2</v>
      </c>
      <c r="M54" s="165">
        <v>740000</v>
      </c>
      <c r="N54" s="404">
        <v>2</v>
      </c>
      <c r="O54" s="162">
        <v>740000</v>
      </c>
    </row>
    <row r="55" spans="1:15" ht="87">
      <c r="A55" s="359">
        <v>99</v>
      </c>
      <c r="B55" s="28" t="s">
        <v>691</v>
      </c>
      <c r="C55" s="28">
        <v>78</v>
      </c>
      <c r="D55" s="28" t="s">
        <v>320</v>
      </c>
      <c r="E55" s="408" t="s">
        <v>319</v>
      </c>
      <c r="F55" s="29" t="s">
        <v>3</v>
      </c>
      <c r="G55" s="163">
        <v>450000.00000000006</v>
      </c>
      <c r="H55" s="182">
        <v>1</v>
      </c>
      <c r="I55" s="164">
        <v>450000.00000000006</v>
      </c>
      <c r="J55" s="30"/>
      <c r="K55" s="162">
        <v>0</v>
      </c>
      <c r="L55" s="161">
        <v>1</v>
      </c>
      <c r="M55" s="165">
        <v>450000.00000000006</v>
      </c>
      <c r="N55" s="404">
        <v>1</v>
      </c>
      <c r="O55" s="162">
        <v>450000.00000000006</v>
      </c>
    </row>
    <row r="56" spans="1:15" ht="146.5" customHeight="1">
      <c r="A56" s="368">
        <v>100</v>
      </c>
      <c r="B56" s="30" t="s">
        <v>644</v>
      </c>
      <c r="C56" s="28">
        <v>232</v>
      </c>
      <c r="D56" s="28" t="s">
        <v>318</v>
      </c>
      <c r="E56" s="406" t="s">
        <v>775</v>
      </c>
      <c r="F56" s="29" t="s">
        <v>3</v>
      </c>
      <c r="G56" s="163">
        <v>4000000</v>
      </c>
      <c r="H56" s="28">
        <v>1</v>
      </c>
      <c r="I56" s="164">
        <v>4000000</v>
      </c>
      <c r="J56" s="30"/>
      <c r="K56" s="162">
        <v>0</v>
      </c>
      <c r="L56" s="161">
        <v>1</v>
      </c>
      <c r="M56" s="165">
        <v>4000000</v>
      </c>
      <c r="N56" s="404">
        <v>0</v>
      </c>
      <c r="O56" s="162">
        <v>0</v>
      </c>
    </row>
    <row r="57" spans="1:15" ht="29">
      <c r="A57" s="359">
        <v>101</v>
      </c>
      <c r="B57" s="28" t="s">
        <v>693</v>
      </c>
      <c r="C57" s="28">
        <v>79</v>
      </c>
      <c r="D57" s="28" t="s">
        <v>316</v>
      </c>
      <c r="E57" s="408" t="s">
        <v>315</v>
      </c>
      <c r="F57" s="35" t="s">
        <v>99</v>
      </c>
      <c r="G57" s="180">
        <v>300</v>
      </c>
      <c r="H57" s="181">
        <v>200</v>
      </c>
      <c r="I57" s="164">
        <v>60000</v>
      </c>
      <c r="J57" s="30"/>
      <c r="K57" s="162">
        <v>0</v>
      </c>
      <c r="L57" s="161">
        <v>200</v>
      </c>
      <c r="M57" s="165">
        <v>60000</v>
      </c>
      <c r="N57" s="404">
        <v>200</v>
      </c>
      <c r="O57" s="162">
        <v>60000</v>
      </c>
    </row>
    <row r="58" spans="1:15" ht="29">
      <c r="A58" s="359">
        <v>102</v>
      </c>
      <c r="B58" s="28" t="s">
        <v>694</v>
      </c>
      <c r="C58" s="28">
        <v>80</v>
      </c>
      <c r="D58" s="28" t="s">
        <v>314</v>
      </c>
      <c r="E58" s="408" t="s">
        <v>313</v>
      </c>
      <c r="F58" s="35" t="s">
        <v>99</v>
      </c>
      <c r="G58" s="180">
        <v>560</v>
      </c>
      <c r="H58" s="181">
        <v>200</v>
      </c>
      <c r="I58" s="164">
        <v>112000</v>
      </c>
      <c r="J58" s="30"/>
      <c r="K58" s="162">
        <v>0</v>
      </c>
      <c r="L58" s="161">
        <v>200</v>
      </c>
      <c r="M58" s="165">
        <v>112000</v>
      </c>
      <c r="N58" s="404">
        <v>200</v>
      </c>
      <c r="O58" s="162">
        <v>112000</v>
      </c>
    </row>
    <row r="59" spans="1:15" ht="29">
      <c r="A59" s="359">
        <v>103</v>
      </c>
      <c r="B59" s="28" t="s">
        <v>695</v>
      </c>
      <c r="C59" s="28">
        <v>81</v>
      </c>
      <c r="D59" s="28" t="s">
        <v>312</v>
      </c>
      <c r="E59" s="408" t="s">
        <v>311</v>
      </c>
      <c r="F59" s="35" t="s">
        <v>99</v>
      </c>
      <c r="G59" s="180">
        <v>750</v>
      </c>
      <c r="H59" s="181">
        <v>75</v>
      </c>
      <c r="I59" s="164">
        <v>56250</v>
      </c>
      <c r="J59" s="30"/>
      <c r="K59" s="162">
        <v>0</v>
      </c>
      <c r="L59" s="161">
        <v>75</v>
      </c>
      <c r="M59" s="165">
        <v>56250</v>
      </c>
      <c r="N59" s="404">
        <v>75</v>
      </c>
      <c r="O59" s="162">
        <v>56250</v>
      </c>
    </row>
    <row r="60" spans="1:15" ht="29">
      <c r="A60" s="359">
        <v>104</v>
      </c>
      <c r="B60" s="28" t="s">
        <v>696</v>
      </c>
      <c r="C60" s="28">
        <v>82</v>
      </c>
      <c r="D60" s="28" t="s">
        <v>310</v>
      </c>
      <c r="E60" s="408" t="s">
        <v>309</v>
      </c>
      <c r="F60" s="35" t="s">
        <v>99</v>
      </c>
      <c r="G60" s="180">
        <v>1050</v>
      </c>
      <c r="H60" s="181">
        <v>50</v>
      </c>
      <c r="I60" s="164">
        <v>52500</v>
      </c>
      <c r="J60" s="30"/>
      <c r="K60" s="162">
        <v>0</v>
      </c>
      <c r="L60" s="161">
        <v>50</v>
      </c>
      <c r="M60" s="165">
        <v>52500</v>
      </c>
      <c r="N60" s="404">
        <v>50</v>
      </c>
      <c r="O60" s="162">
        <v>52500</v>
      </c>
    </row>
    <row r="61" spans="1:15" ht="29">
      <c r="A61" s="359">
        <v>105</v>
      </c>
      <c r="B61" s="28" t="s">
        <v>697</v>
      </c>
      <c r="C61" s="28">
        <v>83</v>
      </c>
      <c r="D61" s="28" t="s">
        <v>308</v>
      </c>
      <c r="E61" s="408" t="s">
        <v>307</v>
      </c>
      <c r="F61" s="35" t="s">
        <v>99</v>
      </c>
      <c r="G61" s="180">
        <v>1500</v>
      </c>
      <c r="H61" s="181">
        <v>50</v>
      </c>
      <c r="I61" s="164">
        <v>75000</v>
      </c>
      <c r="J61" s="30"/>
      <c r="K61" s="162">
        <v>0</v>
      </c>
      <c r="L61" s="161">
        <v>50</v>
      </c>
      <c r="M61" s="165">
        <v>75000</v>
      </c>
      <c r="N61" s="404">
        <v>50</v>
      </c>
      <c r="O61" s="162">
        <v>75000</v>
      </c>
    </row>
    <row r="62" spans="1:15" ht="29">
      <c r="A62" s="359">
        <v>106</v>
      </c>
      <c r="B62" s="28" t="s">
        <v>698</v>
      </c>
      <c r="C62" s="28">
        <v>84</v>
      </c>
      <c r="D62" s="28" t="s">
        <v>306</v>
      </c>
      <c r="E62" s="408" t="s">
        <v>305</v>
      </c>
      <c r="F62" s="35" t="s">
        <v>99</v>
      </c>
      <c r="G62" s="180">
        <v>1900</v>
      </c>
      <c r="H62" s="181">
        <v>100</v>
      </c>
      <c r="I62" s="164">
        <v>190000</v>
      </c>
      <c r="J62" s="30"/>
      <c r="K62" s="162">
        <v>0</v>
      </c>
      <c r="L62" s="161">
        <v>100</v>
      </c>
      <c r="M62" s="165">
        <v>190000</v>
      </c>
      <c r="N62" s="404">
        <v>100</v>
      </c>
      <c r="O62" s="162">
        <v>190000</v>
      </c>
    </row>
    <row r="63" spans="1:15" ht="29">
      <c r="A63" s="359">
        <v>107</v>
      </c>
      <c r="B63" s="28" t="s">
        <v>699</v>
      </c>
      <c r="C63" s="28">
        <v>85</v>
      </c>
      <c r="D63" s="28" t="s">
        <v>304</v>
      </c>
      <c r="E63" s="408" t="s">
        <v>303</v>
      </c>
      <c r="F63" s="35" t="s">
        <v>99</v>
      </c>
      <c r="G63" s="180">
        <v>2400</v>
      </c>
      <c r="H63" s="181">
        <v>500</v>
      </c>
      <c r="I63" s="164">
        <v>1200000</v>
      </c>
      <c r="J63" s="30"/>
      <c r="K63" s="162">
        <v>0</v>
      </c>
      <c r="L63" s="161">
        <v>500</v>
      </c>
      <c r="M63" s="165">
        <v>1200000</v>
      </c>
      <c r="N63" s="404">
        <v>500</v>
      </c>
      <c r="O63" s="162">
        <v>1200000</v>
      </c>
    </row>
    <row r="64" spans="1:15">
      <c r="A64" s="359">
        <v>108</v>
      </c>
      <c r="B64" s="28" t="s">
        <v>700</v>
      </c>
      <c r="C64" s="28">
        <v>86</v>
      </c>
      <c r="D64" s="28" t="s">
        <v>302</v>
      </c>
      <c r="E64" s="408" t="s">
        <v>301</v>
      </c>
      <c r="F64" s="29" t="s">
        <v>3</v>
      </c>
      <c r="G64" s="163">
        <v>849.99999999999989</v>
      </c>
      <c r="H64" s="181">
        <v>8</v>
      </c>
      <c r="I64" s="164">
        <v>6799.9999999999991</v>
      </c>
      <c r="J64" s="30"/>
      <c r="K64" s="162">
        <v>0</v>
      </c>
      <c r="L64" s="161">
        <v>8</v>
      </c>
      <c r="M64" s="165">
        <v>6799.9999999999991</v>
      </c>
      <c r="N64" s="404">
        <v>8</v>
      </c>
      <c r="O64" s="162">
        <v>6799.9999999999991</v>
      </c>
    </row>
    <row r="65" spans="1:15">
      <c r="A65" s="359">
        <v>109</v>
      </c>
      <c r="B65" s="28" t="s">
        <v>701</v>
      </c>
      <c r="C65" s="28">
        <v>87</v>
      </c>
      <c r="D65" s="28" t="s">
        <v>300</v>
      </c>
      <c r="E65" s="408" t="s">
        <v>299</v>
      </c>
      <c r="F65" s="29" t="s">
        <v>3</v>
      </c>
      <c r="G65" s="163">
        <v>1200</v>
      </c>
      <c r="H65" s="181">
        <v>8</v>
      </c>
      <c r="I65" s="164">
        <v>9600</v>
      </c>
      <c r="J65" s="30"/>
      <c r="K65" s="162">
        <v>0</v>
      </c>
      <c r="L65" s="161">
        <v>8</v>
      </c>
      <c r="M65" s="165">
        <v>9600</v>
      </c>
      <c r="N65" s="404">
        <v>8</v>
      </c>
      <c r="O65" s="162">
        <v>9600</v>
      </c>
    </row>
    <row r="66" spans="1:15">
      <c r="A66" s="359">
        <v>110</v>
      </c>
      <c r="B66" s="28" t="s">
        <v>702</v>
      </c>
      <c r="C66" s="28">
        <v>88</v>
      </c>
      <c r="D66" s="28" t="s">
        <v>298</v>
      </c>
      <c r="E66" s="408" t="s">
        <v>297</v>
      </c>
      <c r="F66" s="29" t="s">
        <v>3</v>
      </c>
      <c r="G66" s="163">
        <v>1500</v>
      </c>
      <c r="H66" s="181">
        <v>8</v>
      </c>
      <c r="I66" s="164">
        <v>12000</v>
      </c>
      <c r="J66" s="30"/>
      <c r="K66" s="162">
        <v>0</v>
      </c>
      <c r="L66" s="161">
        <v>8</v>
      </c>
      <c r="M66" s="165">
        <v>12000</v>
      </c>
      <c r="N66" s="404">
        <v>8</v>
      </c>
      <c r="O66" s="162">
        <v>12000</v>
      </c>
    </row>
    <row r="67" spans="1:15">
      <c r="A67" s="359">
        <v>111</v>
      </c>
      <c r="B67" s="28" t="s">
        <v>703</v>
      </c>
      <c r="C67" s="28">
        <v>89</v>
      </c>
      <c r="D67" s="28" t="s">
        <v>296</v>
      </c>
      <c r="E67" s="408" t="s">
        <v>295</v>
      </c>
      <c r="F67" s="29" t="s">
        <v>3</v>
      </c>
      <c r="G67" s="163">
        <v>1900</v>
      </c>
      <c r="H67" s="181">
        <v>4</v>
      </c>
      <c r="I67" s="164">
        <v>7600</v>
      </c>
      <c r="J67" s="30"/>
      <c r="K67" s="162">
        <v>0</v>
      </c>
      <c r="L67" s="161">
        <v>4</v>
      </c>
      <c r="M67" s="165">
        <v>7600</v>
      </c>
      <c r="N67" s="404">
        <v>4</v>
      </c>
      <c r="O67" s="162">
        <v>7600</v>
      </c>
    </row>
    <row r="68" spans="1:15">
      <c r="A68" s="359">
        <v>112</v>
      </c>
      <c r="B68" s="28" t="s">
        <v>704</v>
      </c>
      <c r="C68" s="28">
        <v>90</v>
      </c>
      <c r="D68" s="28" t="s">
        <v>294</v>
      </c>
      <c r="E68" s="408" t="s">
        <v>293</v>
      </c>
      <c r="F68" s="29" t="s">
        <v>3</v>
      </c>
      <c r="G68" s="163">
        <v>2500</v>
      </c>
      <c r="H68" s="181">
        <v>4</v>
      </c>
      <c r="I68" s="164">
        <v>10000</v>
      </c>
      <c r="J68" s="30"/>
      <c r="K68" s="162">
        <v>0</v>
      </c>
      <c r="L68" s="161">
        <v>4</v>
      </c>
      <c r="M68" s="165">
        <v>10000</v>
      </c>
      <c r="N68" s="404">
        <v>4</v>
      </c>
      <c r="O68" s="162">
        <v>10000</v>
      </c>
    </row>
    <row r="69" spans="1:15">
      <c r="A69" s="359">
        <v>113</v>
      </c>
      <c r="B69" s="28" t="s">
        <v>705</v>
      </c>
      <c r="C69" s="28">
        <v>91</v>
      </c>
      <c r="D69" s="28" t="s">
        <v>292</v>
      </c>
      <c r="E69" s="408" t="s">
        <v>291</v>
      </c>
      <c r="F69" s="29" t="s">
        <v>3</v>
      </c>
      <c r="G69" s="163">
        <v>3500</v>
      </c>
      <c r="H69" s="181">
        <v>4</v>
      </c>
      <c r="I69" s="164">
        <v>14000</v>
      </c>
      <c r="J69" s="30"/>
      <c r="K69" s="162">
        <v>0</v>
      </c>
      <c r="L69" s="161">
        <v>4</v>
      </c>
      <c r="M69" s="165">
        <v>14000</v>
      </c>
      <c r="N69" s="404">
        <v>4</v>
      </c>
      <c r="O69" s="162">
        <v>14000</v>
      </c>
    </row>
    <row r="70" spans="1:15">
      <c r="A70" s="359">
        <v>114</v>
      </c>
      <c r="B70" s="28" t="s">
        <v>706</v>
      </c>
      <c r="C70" s="28">
        <v>92</v>
      </c>
      <c r="D70" s="28" t="s">
        <v>290</v>
      </c>
      <c r="E70" s="408" t="s">
        <v>289</v>
      </c>
      <c r="F70" s="29" t="s">
        <v>3</v>
      </c>
      <c r="G70" s="163">
        <v>4000</v>
      </c>
      <c r="H70" s="181">
        <v>12</v>
      </c>
      <c r="I70" s="164">
        <v>48000</v>
      </c>
      <c r="J70" s="30"/>
      <c r="K70" s="162">
        <v>0</v>
      </c>
      <c r="L70" s="161">
        <v>12</v>
      </c>
      <c r="M70" s="165">
        <v>48000</v>
      </c>
      <c r="N70" s="404">
        <v>12</v>
      </c>
      <c r="O70" s="162">
        <v>48000</v>
      </c>
    </row>
    <row r="71" spans="1:15" ht="29">
      <c r="A71" s="359">
        <v>115</v>
      </c>
      <c r="B71" s="28" t="s">
        <v>707</v>
      </c>
      <c r="C71" s="28">
        <v>93</v>
      </c>
      <c r="D71" s="28" t="s">
        <v>288</v>
      </c>
      <c r="E71" s="408" t="s">
        <v>287</v>
      </c>
      <c r="F71" s="35" t="s">
        <v>99</v>
      </c>
      <c r="G71" s="180">
        <v>1100</v>
      </c>
      <c r="H71" s="181">
        <v>100</v>
      </c>
      <c r="I71" s="164">
        <v>110000</v>
      </c>
      <c r="J71" s="30"/>
      <c r="K71" s="162">
        <v>0</v>
      </c>
      <c r="L71" s="161">
        <v>100</v>
      </c>
      <c r="M71" s="165">
        <v>110000</v>
      </c>
      <c r="N71" s="404">
        <v>100</v>
      </c>
      <c r="O71" s="162">
        <v>110000</v>
      </c>
    </row>
    <row r="72" spans="1:15" ht="29">
      <c r="A72" s="359">
        <v>116</v>
      </c>
      <c r="B72" s="28" t="s">
        <v>709</v>
      </c>
      <c r="C72" s="28">
        <v>94</v>
      </c>
      <c r="D72" s="28" t="s">
        <v>286</v>
      </c>
      <c r="E72" s="408" t="s">
        <v>285</v>
      </c>
      <c r="F72" s="35" t="s">
        <v>99</v>
      </c>
      <c r="G72" s="180">
        <v>1150</v>
      </c>
      <c r="H72" s="181">
        <v>100</v>
      </c>
      <c r="I72" s="164">
        <v>115000</v>
      </c>
      <c r="J72" s="30"/>
      <c r="K72" s="162">
        <v>0</v>
      </c>
      <c r="L72" s="161">
        <v>100</v>
      </c>
      <c r="M72" s="165">
        <v>115000</v>
      </c>
      <c r="N72" s="404">
        <v>100</v>
      </c>
      <c r="O72" s="162">
        <v>115000</v>
      </c>
    </row>
    <row r="73" spans="1:15" ht="29">
      <c r="A73" s="359">
        <v>117</v>
      </c>
      <c r="B73" s="28" t="s">
        <v>708</v>
      </c>
      <c r="C73" s="28">
        <v>95</v>
      </c>
      <c r="D73" s="28" t="s">
        <v>284</v>
      </c>
      <c r="E73" s="408" t="s">
        <v>283</v>
      </c>
      <c r="F73" s="35" t="s">
        <v>99</v>
      </c>
      <c r="G73" s="180">
        <v>125</v>
      </c>
      <c r="H73" s="181">
        <v>200</v>
      </c>
      <c r="I73" s="164">
        <v>25000</v>
      </c>
      <c r="J73" s="30"/>
      <c r="K73" s="162">
        <v>0</v>
      </c>
      <c r="L73" s="161">
        <v>200</v>
      </c>
      <c r="M73" s="165">
        <v>25000</v>
      </c>
      <c r="N73" s="404">
        <v>200</v>
      </c>
      <c r="O73" s="162">
        <v>25000</v>
      </c>
    </row>
    <row r="74" spans="1:15" ht="29">
      <c r="A74" s="359">
        <v>118</v>
      </c>
      <c r="B74" s="28" t="s">
        <v>710</v>
      </c>
      <c r="C74" s="28">
        <v>96</v>
      </c>
      <c r="D74" s="28" t="s">
        <v>282</v>
      </c>
      <c r="E74" s="408" t="s">
        <v>281</v>
      </c>
      <c r="F74" s="35" t="s">
        <v>99</v>
      </c>
      <c r="G74" s="180">
        <v>270</v>
      </c>
      <c r="H74" s="181">
        <v>700</v>
      </c>
      <c r="I74" s="164">
        <v>189000</v>
      </c>
      <c r="J74" s="30"/>
      <c r="K74" s="162">
        <v>0</v>
      </c>
      <c r="L74" s="161">
        <v>700</v>
      </c>
      <c r="M74" s="165">
        <v>189000</v>
      </c>
      <c r="N74" s="404">
        <v>700</v>
      </c>
      <c r="O74" s="162">
        <v>189000</v>
      </c>
    </row>
    <row r="75" spans="1:15" ht="43.5">
      <c r="A75" s="359">
        <v>119</v>
      </c>
      <c r="B75" s="28" t="s">
        <v>711</v>
      </c>
      <c r="C75" s="28">
        <v>97</v>
      </c>
      <c r="D75" s="28" t="s">
        <v>280</v>
      </c>
      <c r="E75" s="408" t="s">
        <v>279</v>
      </c>
      <c r="F75" s="35" t="s">
        <v>99</v>
      </c>
      <c r="G75" s="180">
        <v>1295</v>
      </c>
      <c r="H75" s="181">
        <v>200</v>
      </c>
      <c r="I75" s="164">
        <v>259000</v>
      </c>
      <c r="J75" s="30"/>
      <c r="K75" s="162">
        <v>0</v>
      </c>
      <c r="L75" s="161">
        <v>200</v>
      </c>
      <c r="M75" s="165">
        <v>259000</v>
      </c>
      <c r="N75" s="404">
        <v>200</v>
      </c>
      <c r="O75" s="162">
        <v>259000</v>
      </c>
    </row>
    <row r="76" spans="1:15" ht="43.5">
      <c r="A76" s="359">
        <v>120</v>
      </c>
      <c r="B76" s="28" t="s">
        <v>712</v>
      </c>
      <c r="C76" s="28">
        <v>98</v>
      </c>
      <c r="D76" s="28" t="s">
        <v>278</v>
      </c>
      <c r="E76" s="408" t="s">
        <v>277</v>
      </c>
      <c r="F76" s="35" t="s">
        <v>99</v>
      </c>
      <c r="G76" s="180">
        <v>4500</v>
      </c>
      <c r="H76" s="181">
        <v>100</v>
      </c>
      <c r="I76" s="164">
        <v>450000</v>
      </c>
      <c r="J76" s="30"/>
      <c r="K76" s="162">
        <v>0</v>
      </c>
      <c r="L76" s="161">
        <v>100</v>
      </c>
      <c r="M76" s="165">
        <v>450000</v>
      </c>
      <c r="N76" s="404">
        <v>100</v>
      </c>
      <c r="O76" s="162">
        <v>450000</v>
      </c>
    </row>
    <row r="77" spans="1:15" ht="29">
      <c r="A77" s="359">
        <v>121</v>
      </c>
      <c r="B77" s="28" t="s">
        <v>713</v>
      </c>
      <c r="C77" s="28">
        <v>99</v>
      </c>
      <c r="D77" s="28" t="s">
        <v>276</v>
      </c>
      <c r="E77" s="408" t="s">
        <v>275</v>
      </c>
      <c r="F77" s="29" t="s">
        <v>3</v>
      </c>
      <c r="G77" s="163">
        <v>400000</v>
      </c>
      <c r="H77" s="181">
        <v>7</v>
      </c>
      <c r="I77" s="164">
        <v>2800000</v>
      </c>
      <c r="J77" s="30">
        <v>2</v>
      </c>
      <c r="K77" s="162">
        <v>800000</v>
      </c>
      <c r="L77" s="161">
        <v>9</v>
      </c>
      <c r="M77" s="165">
        <v>3600000</v>
      </c>
      <c r="N77" s="404">
        <v>9</v>
      </c>
      <c r="O77" s="162">
        <v>3600000</v>
      </c>
    </row>
    <row r="78" spans="1:15">
      <c r="A78" s="359">
        <v>122</v>
      </c>
      <c r="B78" s="28" t="s">
        <v>714</v>
      </c>
      <c r="C78" s="28">
        <v>100</v>
      </c>
      <c r="D78" s="28" t="s">
        <v>274</v>
      </c>
      <c r="E78" s="408" t="s">
        <v>273</v>
      </c>
      <c r="F78" s="29" t="s">
        <v>3</v>
      </c>
      <c r="G78" s="163">
        <v>25000</v>
      </c>
      <c r="H78" s="181">
        <v>182</v>
      </c>
      <c r="I78" s="164">
        <v>4550000</v>
      </c>
      <c r="J78" s="30">
        <v>52</v>
      </c>
      <c r="K78" s="162">
        <v>1300000</v>
      </c>
      <c r="L78" s="161">
        <v>234</v>
      </c>
      <c r="M78" s="165">
        <v>5850000</v>
      </c>
      <c r="N78" s="404">
        <v>234</v>
      </c>
      <c r="O78" s="162">
        <v>5850000</v>
      </c>
    </row>
    <row r="79" spans="1:15" ht="21">
      <c r="A79" s="360"/>
      <c r="B79" s="58"/>
      <c r="C79" s="58"/>
      <c r="D79" s="58"/>
      <c r="E79" s="407" t="s">
        <v>543</v>
      </c>
      <c r="F79" s="58"/>
      <c r="G79" s="163">
        <v>25000</v>
      </c>
      <c r="H79" s="58"/>
      <c r="I79" s="58"/>
      <c r="J79" s="58"/>
      <c r="K79" s="58"/>
      <c r="L79" s="161"/>
      <c r="M79" s="165"/>
      <c r="N79" s="405">
        <v>118</v>
      </c>
      <c r="O79" s="162">
        <v>2950000</v>
      </c>
    </row>
    <row r="80" spans="1:15" ht="29">
      <c r="A80" s="359">
        <v>123</v>
      </c>
      <c r="B80" s="28" t="s">
        <v>715</v>
      </c>
      <c r="C80" s="28">
        <v>101</v>
      </c>
      <c r="D80" s="28" t="s">
        <v>272</v>
      </c>
      <c r="E80" s="408" t="s">
        <v>271</v>
      </c>
      <c r="F80" s="29" t="s">
        <v>3</v>
      </c>
      <c r="G80" s="163">
        <v>30000</v>
      </c>
      <c r="H80" s="181">
        <v>7</v>
      </c>
      <c r="I80" s="164">
        <v>210000</v>
      </c>
      <c r="J80" s="30">
        <v>2</v>
      </c>
      <c r="K80" s="162">
        <v>60000</v>
      </c>
      <c r="L80" s="161">
        <v>9</v>
      </c>
      <c r="M80" s="165">
        <v>270000</v>
      </c>
      <c r="N80" s="404">
        <v>9</v>
      </c>
      <c r="O80" s="162">
        <v>270000</v>
      </c>
    </row>
    <row r="81" spans="1:15" ht="21">
      <c r="A81" s="360"/>
      <c r="B81" s="58"/>
      <c r="C81" s="58"/>
      <c r="D81" s="58"/>
      <c r="E81" s="407" t="s">
        <v>543</v>
      </c>
      <c r="F81" s="58"/>
      <c r="G81" s="163">
        <v>30000</v>
      </c>
      <c r="H81" s="58"/>
      <c r="I81" s="58"/>
      <c r="J81" s="58"/>
      <c r="K81" s="58"/>
      <c r="L81" s="161"/>
      <c r="M81" s="165"/>
      <c r="N81" s="404">
        <v>2</v>
      </c>
      <c r="O81" s="162">
        <v>60000</v>
      </c>
    </row>
    <row r="82" spans="1:15" ht="58">
      <c r="A82" s="359">
        <v>124</v>
      </c>
      <c r="B82" s="28" t="s">
        <v>716</v>
      </c>
      <c r="C82" s="28">
        <v>102</v>
      </c>
      <c r="D82" s="28" t="s">
        <v>270</v>
      </c>
      <c r="E82" s="408" t="s">
        <v>269</v>
      </c>
      <c r="F82" s="29" t="s">
        <v>3</v>
      </c>
      <c r="G82" s="163">
        <v>16000</v>
      </c>
      <c r="H82" s="181">
        <v>7</v>
      </c>
      <c r="I82" s="164">
        <v>112000</v>
      </c>
      <c r="J82" s="30"/>
      <c r="K82" s="162">
        <v>0</v>
      </c>
      <c r="L82" s="161">
        <v>7</v>
      </c>
      <c r="M82" s="165">
        <v>112000</v>
      </c>
      <c r="N82" s="404">
        <v>7</v>
      </c>
      <c r="O82" s="162">
        <v>112000</v>
      </c>
    </row>
    <row r="83" spans="1:15" ht="21">
      <c r="A83" s="360"/>
      <c r="B83" s="58"/>
      <c r="C83" s="58"/>
      <c r="D83" s="58"/>
      <c r="E83" s="407" t="s">
        <v>543</v>
      </c>
      <c r="F83" s="58"/>
      <c r="G83" s="163">
        <v>16000</v>
      </c>
      <c r="H83" s="58"/>
      <c r="I83" s="58"/>
      <c r="J83" s="58"/>
      <c r="K83" s="58"/>
      <c r="L83" s="161"/>
      <c r="M83" s="165"/>
      <c r="N83" s="404">
        <v>4</v>
      </c>
      <c r="O83" s="162">
        <v>64000</v>
      </c>
    </row>
    <row r="84" spans="1:15" ht="58">
      <c r="A84" s="359">
        <v>125</v>
      </c>
      <c r="B84" s="28">
        <v>34</v>
      </c>
      <c r="C84" s="28">
        <v>103</v>
      </c>
      <c r="D84" s="28" t="s">
        <v>268</v>
      </c>
      <c r="E84" s="408" t="s">
        <v>267</v>
      </c>
      <c r="F84" s="29" t="s">
        <v>3</v>
      </c>
      <c r="G84" s="163">
        <v>10494999.999999998</v>
      </c>
      <c r="H84" s="181">
        <v>1</v>
      </c>
      <c r="I84" s="164">
        <v>10494999.999999998</v>
      </c>
      <c r="J84" s="30"/>
      <c r="K84" s="162">
        <v>0</v>
      </c>
      <c r="L84" s="161">
        <v>1</v>
      </c>
      <c r="M84" s="165">
        <v>10494999.999999998</v>
      </c>
      <c r="N84" s="404">
        <v>1</v>
      </c>
      <c r="O84" s="162">
        <v>10494999.999999998</v>
      </c>
    </row>
    <row r="85" spans="1:15">
      <c r="A85" s="369"/>
      <c r="B85" s="120"/>
      <c r="C85" s="120"/>
      <c r="D85" s="120"/>
      <c r="E85" s="128"/>
      <c r="F85" s="122"/>
      <c r="G85" s="166"/>
      <c r="H85" s="183"/>
      <c r="I85" s="167"/>
      <c r="J85" s="40"/>
      <c r="K85" s="168"/>
      <c r="L85" s="169"/>
      <c r="M85" s="170"/>
      <c r="N85" s="171"/>
      <c r="O85" s="168"/>
    </row>
    <row r="86" spans="1:15">
      <c r="A86" s="372">
        <v>241</v>
      </c>
      <c r="B86" s="96"/>
      <c r="C86" s="96"/>
      <c r="D86" s="96"/>
      <c r="E86" s="132" t="s">
        <v>33</v>
      </c>
      <c r="F86" s="133" t="s">
        <v>4</v>
      </c>
      <c r="G86" s="190">
        <v>100000</v>
      </c>
      <c r="H86" s="96"/>
      <c r="I86" s="191"/>
      <c r="J86" s="192">
        <v>1</v>
      </c>
      <c r="K86" s="193">
        <v>100000</v>
      </c>
      <c r="L86" s="194">
        <v>1</v>
      </c>
      <c r="M86" s="195">
        <v>100000</v>
      </c>
      <c r="N86" s="196">
        <v>0</v>
      </c>
      <c r="O86" s="193"/>
    </row>
    <row r="87" spans="1:15" ht="16" thickBot="1">
      <c r="A87" s="260"/>
      <c r="B87" s="311"/>
      <c r="C87" s="261"/>
      <c r="D87" s="261"/>
      <c r="E87" s="262"/>
      <c r="F87" s="262"/>
      <c r="G87" s="263"/>
      <c r="H87" s="261"/>
      <c r="I87" s="264"/>
      <c r="J87" s="261"/>
      <c r="K87" s="265"/>
      <c r="L87" s="261"/>
      <c r="M87" s="589" t="s">
        <v>616</v>
      </c>
      <c r="N87" s="590"/>
      <c r="O87" s="400">
        <f>SUM(O5:O86)</f>
        <v>49845130</v>
      </c>
    </row>
    <row r="88" spans="1:15" ht="15" thickTop="1"/>
  </sheetData>
  <mergeCells count="11">
    <mergeCell ref="M87:N87"/>
    <mergeCell ref="A1:O1"/>
    <mergeCell ref="A2:A3"/>
    <mergeCell ref="B2:B3"/>
    <mergeCell ref="C2:C3"/>
    <mergeCell ref="D2:D3"/>
    <mergeCell ref="E2:E3"/>
    <mergeCell ref="H2:I2"/>
    <mergeCell ref="J2:K2"/>
    <mergeCell ref="L2:M2"/>
    <mergeCell ref="N2:O2"/>
  </mergeCells>
  <printOptions horizontalCentered="1"/>
  <pageMargins left="0.70866141732283472" right="0.70866141732283472" top="0.74803149606299213" bottom="0.74803149606299213" header="0.31496062992125984" footer="0.31496062992125984"/>
  <pageSetup paperSize="8" scale="115" orientation="landscape" verticalDpi="0" r:id="rId1"/>
  <headerFooter>
    <oddFooter>&amp;LDy Executive Engineer
Medchal Malkagiri&amp;CExecutive Engineer
Hyderabad Division-1&amp;RSuperintendent Engineer
Hyderabad Division
Page No &amp;P</oddFooter>
  </headerFooter>
  <rowBreaks count="6" manualBreakCount="6">
    <brk id="20" max="16383" man="1"/>
    <brk id="30" max="16383" man="1"/>
    <brk id="41" max="16383" man="1"/>
    <brk id="53" max="16383" man="1"/>
    <brk id="62" max="16383" man="1"/>
    <brk id="80"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O10"/>
  <sheetViews>
    <sheetView workbookViewId="0">
      <selection sqref="A1:O10"/>
    </sheetView>
  </sheetViews>
  <sheetFormatPr defaultRowHeight="14.5"/>
  <cols>
    <col min="5" max="5" width="31.1796875" bestFit="1" customWidth="1"/>
    <col min="9" max="9" width="10" bestFit="1" customWidth="1"/>
    <col min="13" max="13" width="11.54296875" bestFit="1" customWidth="1"/>
    <col min="15" max="15" width="14.26953125" bestFit="1" customWidth="1"/>
  </cols>
  <sheetData>
    <row r="1" spans="1:15" ht="27" thickTop="1" thickBot="1">
      <c r="A1" s="586" t="s">
        <v>757</v>
      </c>
      <c r="B1" s="587"/>
      <c r="C1" s="588"/>
      <c r="D1" s="588"/>
      <c r="E1" s="588"/>
      <c r="F1" s="588"/>
      <c r="G1" s="588"/>
      <c r="H1" s="588"/>
      <c r="I1" s="588"/>
      <c r="J1" s="588"/>
      <c r="K1" s="588"/>
      <c r="L1" s="588"/>
      <c r="M1" s="588"/>
      <c r="N1" s="588"/>
      <c r="O1" s="588"/>
    </row>
    <row r="2" spans="1:15" ht="36" customHeight="1">
      <c r="A2" s="570" t="s">
        <v>522</v>
      </c>
      <c r="B2" s="573" t="s">
        <v>645</v>
      </c>
      <c r="C2" s="565" t="s">
        <v>521</v>
      </c>
      <c r="D2" s="565" t="s">
        <v>520</v>
      </c>
      <c r="E2" s="565" t="s">
        <v>519</v>
      </c>
      <c r="F2" s="26"/>
      <c r="G2" s="149"/>
      <c r="H2" s="565" t="s">
        <v>518</v>
      </c>
      <c r="I2" s="565"/>
      <c r="J2" s="565" t="s">
        <v>517</v>
      </c>
      <c r="K2" s="565"/>
      <c r="L2" s="565" t="s">
        <v>516</v>
      </c>
      <c r="M2" s="565"/>
      <c r="N2" s="565" t="s">
        <v>515</v>
      </c>
      <c r="O2" s="565"/>
    </row>
    <row r="3" spans="1:15" ht="31.5" thickBot="1">
      <c r="A3" s="571"/>
      <c r="B3" s="574"/>
      <c r="C3" s="572"/>
      <c r="D3" s="572"/>
      <c r="E3" s="572"/>
      <c r="F3" s="27" t="s">
        <v>29</v>
      </c>
      <c r="G3" s="150" t="s">
        <v>28</v>
      </c>
      <c r="H3" s="27" t="s">
        <v>27</v>
      </c>
      <c r="I3" s="27" t="s">
        <v>26</v>
      </c>
      <c r="J3" s="27" t="s">
        <v>27</v>
      </c>
      <c r="K3" s="27" t="s">
        <v>26</v>
      </c>
      <c r="L3" s="27" t="s">
        <v>27</v>
      </c>
      <c r="M3" s="27" t="s">
        <v>26</v>
      </c>
      <c r="N3" s="27" t="s">
        <v>27</v>
      </c>
      <c r="O3" s="27" t="s">
        <v>26</v>
      </c>
    </row>
    <row r="4" spans="1:15">
      <c r="A4" s="63">
        <v>1</v>
      </c>
      <c r="B4" s="306"/>
      <c r="C4" s="64">
        <v>2</v>
      </c>
      <c r="D4" s="65">
        <v>3</v>
      </c>
      <c r="E4" s="64">
        <v>4</v>
      </c>
      <c r="F4" s="64">
        <v>5</v>
      </c>
      <c r="G4" s="152">
        <v>6</v>
      </c>
      <c r="H4" s="65">
        <v>7</v>
      </c>
      <c r="I4" s="65">
        <v>8</v>
      </c>
      <c r="J4" s="64">
        <v>9</v>
      </c>
      <c r="K4" s="65">
        <v>10</v>
      </c>
      <c r="L4" s="64">
        <v>11</v>
      </c>
      <c r="M4" s="65">
        <v>12</v>
      </c>
      <c r="N4" s="65">
        <v>13</v>
      </c>
      <c r="O4" s="65">
        <v>14</v>
      </c>
    </row>
    <row r="5" spans="1:15">
      <c r="A5" s="359">
        <v>141</v>
      </c>
      <c r="B5" s="28">
        <v>37</v>
      </c>
      <c r="C5" s="28">
        <v>221</v>
      </c>
      <c r="D5" s="28" t="s">
        <v>236</v>
      </c>
      <c r="E5" s="33" t="s">
        <v>235</v>
      </c>
      <c r="F5" s="29" t="s">
        <v>4</v>
      </c>
      <c r="G5" s="163">
        <v>1000000</v>
      </c>
      <c r="H5" s="28">
        <v>1</v>
      </c>
      <c r="I5" s="164">
        <v>1000000</v>
      </c>
      <c r="J5" s="30"/>
      <c r="K5" s="162">
        <v>0</v>
      </c>
      <c r="L5" s="161">
        <v>1</v>
      </c>
      <c r="M5" s="165">
        <v>1000000</v>
      </c>
      <c r="N5" s="31">
        <v>1</v>
      </c>
      <c r="O5" s="162">
        <v>1000000</v>
      </c>
    </row>
    <row r="6" spans="1:15">
      <c r="A6" s="359">
        <v>142</v>
      </c>
      <c r="B6" s="28">
        <v>38</v>
      </c>
      <c r="C6" s="28">
        <v>114</v>
      </c>
      <c r="D6" s="28" t="s">
        <v>234</v>
      </c>
      <c r="E6" s="33" t="s">
        <v>11</v>
      </c>
      <c r="F6" s="29" t="s">
        <v>4</v>
      </c>
      <c r="G6" s="163">
        <v>1250000</v>
      </c>
      <c r="H6" s="28">
        <v>1</v>
      </c>
      <c r="I6" s="164">
        <v>1250000</v>
      </c>
      <c r="J6" s="30"/>
      <c r="K6" s="162">
        <v>0</v>
      </c>
      <c r="L6" s="161">
        <v>1</v>
      </c>
      <c r="M6" s="165">
        <v>1250000</v>
      </c>
      <c r="N6" s="31">
        <v>1</v>
      </c>
      <c r="O6" s="162">
        <v>1250000</v>
      </c>
    </row>
    <row r="7" spans="1:15">
      <c r="A7" s="359">
        <v>143</v>
      </c>
      <c r="B7" s="28">
        <v>39</v>
      </c>
      <c r="C7" s="28">
        <v>115</v>
      </c>
      <c r="D7" s="28" t="s">
        <v>233</v>
      </c>
      <c r="E7" s="33" t="s">
        <v>232</v>
      </c>
      <c r="F7" s="29" t="s">
        <v>3</v>
      </c>
      <c r="G7" s="163">
        <v>300000</v>
      </c>
      <c r="H7" s="28">
        <v>2</v>
      </c>
      <c r="I7" s="164">
        <v>600000</v>
      </c>
      <c r="J7" s="30"/>
      <c r="K7" s="162">
        <v>0</v>
      </c>
      <c r="L7" s="161">
        <v>2</v>
      </c>
      <c r="M7" s="165">
        <v>600000</v>
      </c>
      <c r="N7" s="31">
        <v>2</v>
      </c>
      <c r="O7" s="162">
        <v>600000</v>
      </c>
    </row>
    <row r="8" spans="1:15" ht="21">
      <c r="A8" s="365"/>
      <c r="B8" s="126"/>
      <c r="C8" s="126"/>
      <c r="D8" s="126"/>
      <c r="E8" s="127" t="s">
        <v>543</v>
      </c>
      <c r="F8" s="126"/>
      <c r="G8" s="166">
        <v>300000</v>
      </c>
      <c r="H8" s="126"/>
      <c r="I8" s="126"/>
      <c r="J8" s="126"/>
      <c r="K8" s="126"/>
      <c r="L8" s="169"/>
      <c r="M8" s="170"/>
      <c r="N8" s="40">
        <v>1</v>
      </c>
      <c r="O8" s="168">
        <v>300000</v>
      </c>
    </row>
    <row r="9" spans="1:15" ht="16" thickBot="1">
      <c r="A9" s="260"/>
      <c r="B9" s="311"/>
      <c r="C9" s="261"/>
      <c r="D9" s="261"/>
      <c r="E9" s="262"/>
      <c r="F9" s="262"/>
      <c r="G9" s="263"/>
      <c r="H9" s="261"/>
      <c r="I9" s="264"/>
      <c r="J9" s="261"/>
      <c r="K9" s="265"/>
      <c r="L9" s="261"/>
      <c r="M9" s="589" t="s">
        <v>616</v>
      </c>
      <c r="N9" s="590"/>
      <c r="O9" s="400">
        <f>SUM(O5:O8)</f>
        <v>3150000</v>
      </c>
    </row>
    <row r="10" spans="1:15" ht="15" thickTop="1"/>
  </sheetData>
  <mergeCells count="11">
    <mergeCell ref="M9:N9"/>
    <mergeCell ref="A1:O1"/>
    <mergeCell ref="A2:A3"/>
    <mergeCell ref="B2:B3"/>
    <mergeCell ref="C2:C3"/>
    <mergeCell ref="D2:D3"/>
    <mergeCell ref="E2:E3"/>
    <mergeCell ref="H2:I2"/>
    <mergeCell ref="J2:K2"/>
    <mergeCell ref="L2:M2"/>
    <mergeCell ref="N2:O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O15"/>
  <sheetViews>
    <sheetView topLeftCell="A5" workbookViewId="0">
      <selection sqref="A1:O14"/>
    </sheetView>
  </sheetViews>
  <sheetFormatPr defaultRowHeight="14.5"/>
  <cols>
    <col min="5" max="5" width="39.7265625" customWidth="1"/>
    <col min="9" max="9" width="10" bestFit="1" customWidth="1"/>
    <col min="13" max="13" width="11.54296875" bestFit="1" customWidth="1"/>
    <col min="15" max="15" width="14.26953125" bestFit="1" customWidth="1"/>
  </cols>
  <sheetData>
    <row r="1" spans="1:15" ht="27" thickTop="1" thickBot="1">
      <c r="A1" s="586" t="s">
        <v>757</v>
      </c>
      <c r="B1" s="587"/>
      <c r="C1" s="588"/>
      <c r="D1" s="588"/>
      <c r="E1" s="588"/>
      <c r="F1" s="588"/>
      <c r="G1" s="588"/>
      <c r="H1" s="588"/>
      <c r="I1" s="588"/>
      <c r="J1" s="588"/>
      <c r="K1" s="588"/>
      <c r="L1" s="588"/>
      <c r="M1" s="588"/>
      <c r="N1" s="588"/>
      <c r="O1" s="588"/>
    </row>
    <row r="2" spans="1:15" ht="32.25" customHeight="1">
      <c r="A2" s="570" t="s">
        <v>522</v>
      </c>
      <c r="B2" s="573" t="s">
        <v>645</v>
      </c>
      <c r="C2" s="565" t="s">
        <v>521</v>
      </c>
      <c r="D2" s="565" t="s">
        <v>520</v>
      </c>
      <c r="E2" s="565" t="s">
        <v>519</v>
      </c>
      <c r="F2" s="26"/>
      <c r="G2" s="149"/>
      <c r="H2" s="565" t="s">
        <v>518</v>
      </c>
      <c r="I2" s="565"/>
      <c r="J2" s="565" t="s">
        <v>517</v>
      </c>
      <c r="K2" s="565"/>
      <c r="L2" s="565" t="s">
        <v>516</v>
      </c>
      <c r="M2" s="565"/>
      <c r="N2" s="565" t="s">
        <v>515</v>
      </c>
      <c r="O2" s="565"/>
    </row>
    <row r="3" spans="1:15" ht="31.5" thickBot="1">
      <c r="A3" s="571"/>
      <c r="B3" s="574"/>
      <c r="C3" s="572"/>
      <c r="D3" s="572"/>
      <c r="E3" s="572"/>
      <c r="F3" s="27" t="s">
        <v>29</v>
      </c>
      <c r="G3" s="150" t="s">
        <v>28</v>
      </c>
      <c r="H3" s="27" t="s">
        <v>27</v>
      </c>
      <c r="I3" s="27" t="s">
        <v>26</v>
      </c>
      <c r="J3" s="27" t="s">
        <v>27</v>
      </c>
      <c r="K3" s="27" t="s">
        <v>26</v>
      </c>
      <c r="L3" s="27" t="s">
        <v>27</v>
      </c>
      <c r="M3" s="27" t="s">
        <v>26</v>
      </c>
      <c r="N3" s="27" t="s">
        <v>27</v>
      </c>
      <c r="O3" s="27" t="s">
        <v>26</v>
      </c>
    </row>
    <row r="4" spans="1:15">
      <c r="A4" s="63">
        <v>1</v>
      </c>
      <c r="B4" s="306"/>
      <c r="C4" s="64">
        <v>2</v>
      </c>
      <c r="D4" s="65">
        <v>3</v>
      </c>
      <c r="E4" s="64">
        <v>4</v>
      </c>
      <c r="F4" s="64">
        <v>5</v>
      </c>
      <c r="G4" s="152">
        <v>6</v>
      </c>
      <c r="H4" s="65">
        <v>7</v>
      </c>
      <c r="I4" s="65">
        <v>8</v>
      </c>
      <c r="J4" s="64">
        <v>9</v>
      </c>
      <c r="K4" s="65">
        <v>10</v>
      </c>
      <c r="L4" s="64">
        <v>11</v>
      </c>
      <c r="M4" s="65">
        <v>12</v>
      </c>
      <c r="N4" s="65">
        <v>13</v>
      </c>
      <c r="O4" s="65">
        <v>14</v>
      </c>
    </row>
    <row r="5" spans="1:15">
      <c r="A5" s="359">
        <v>133</v>
      </c>
      <c r="B5" s="28">
        <v>36.200000000000003</v>
      </c>
      <c r="C5" s="28">
        <v>108</v>
      </c>
      <c r="D5" s="28" t="s">
        <v>252</v>
      </c>
      <c r="E5" s="33" t="s">
        <v>251</v>
      </c>
      <c r="F5" s="29" t="s">
        <v>4</v>
      </c>
      <c r="G5" s="163">
        <v>1425000</v>
      </c>
      <c r="H5" s="28">
        <v>1</v>
      </c>
      <c r="I5" s="164">
        <v>1425000</v>
      </c>
      <c r="J5" s="30"/>
      <c r="K5" s="162">
        <v>0</v>
      </c>
      <c r="L5" s="161">
        <v>1</v>
      </c>
      <c r="M5" s="165">
        <v>1425000</v>
      </c>
      <c r="N5" s="31">
        <v>1</v>
      </c>
      <c r="O5" s="162">
        <v>1425000</v>
      </c>
    </row>
    <row r="6" spans="1:15">
      <c r="A6" s="359">
        <v>134</v>
      </c>
      <c r="B6" s="28">
        <v>36.299999999999997</v>
      </c>
      <c r="C6" s="28">
        <v>109</v>
      </c>
      <c r="D6" s="28" t="s">
        <v>250</v>
      </c>
      <c r="E6" s="33" t="s">
        <v>249</v>
      </c>
      <c r="F6" s="29" t="s">
        <v>4</v>
      </c>
      <c r="G6" s="163">
        <v>1400000</v>
      </c>
      <c r="H6" s="28">
        <v>1</v>
      </c>
      <c r="I6" s="164">
        <v>1400000</v>
      </c>
      <c r="J6" s="30"/>
      <c r="K6" s="162">
        <v>0</v>
      </c>
      <c r="L6" s="161">
        <v>1</v>
      </c>
      <c r="M6" s="165">
        <v>1400000</v>
      </c>
      <c r="N6" s="31">
        <v>1</v>
      </c>
      <c r="O6" s="162">
        <v>1400000</v>
      </c>
    </row>
    <row r="7" spans="1:15" ht="29">
      <c r="A7" s="359">
        <v>135</v>
      </c>
      <c r="B7" s="28">
        <v>36.4</v>
      </c>
      <c r="C7" s="28">
        <v>219</v>
      </c>
      <c r="D7" s="28" t="s">
        <v>248</v>
      </c>
      <c r="E7" s="33" t="s">
        <v>247</v>
      </c>
      <c r="F7" s="29" t="s">
        <v>3</v>
      </c>
      <c r="G7" s="163">
        <v>27000</v>
      </c>
      <c r="H7" s="28">
        <v>6</v>
      </c>
      <c r="I7" s="164">
        <v>162000</v>
      </c>
      <c r="J7" s="30"/>
      <c r="K7" s="162">
        <v>0</v>
      </c>
      <c r="L7" s="161">
        <v>6</v>
      </c>
      <c r="M7" s="165">
        <v>162000</v>
      </c>
      <c r="N7" s="31">
        <v>6</v>
      </c>
      <c r="O7" s="162">
        <v>162000</v>
      </c>
    </row>
    <row r="8" spans="1:15" ht="43.5">
      <c r="A8" s="359">
        <v>136</v>
      </c>
      <c r="B8" s="28">
        <v>36.5</v>
      </c>
      <c r="C8" s="28">
        <v>110</v>
      </c>
      <c r="D8" s="28" t="s">
        <v>246</v>
      </c>
      <c r="E8" s="33" t="s">
        <v>245</v>
      </c>
      <c r="F8" s="29" t="s">
        <v>3</v>
      </c>
      <c r="G8" s="163">
        <v>16000</v>
      </c>
      <c r="H8" s="28">
        <v>6</v>
      </c>
      <c r="I8" s="164">
        <v>96000</v>
      </c>
      <c r="J8" s="30"/>
      <c r="K8" s="162">
        <v>0</v>
      </c>
      <c r="L8" s="161">
        <v>6</v>
      </c>
      <c r="M8" s="165">
        <v>96000</v>
      </c>
      <c r="N8" s="31">
        <v>6</v>
      </c>
      <c r="O8" s="162">
        <v>96000</v>
      </c>
    </row>
    <row r="9" spans="1:15" ht="29">
      <c r="A9" s="359">
        <v>137</v>
      </c>
      <c r="B9" s="28">
        <v>36.6</v>
      </c>
      <c r="C9" s="28">
        <v>111</v>
      </c>
      <c r="D9" s="28" t="s">
        <v>244</v>
      </c>
      <c r="E9" s="33" t="s">
        <v>243</v>
      </c>
      <c r="F9" s="29" t="s">
        <v>3</v>
      </c>
      <c r="G9" s="163">
        <v>11000.000000000002</v>
      </c>
      <c r="H9" s="28">
        <v>10</v>
      </c>
      <c r="I9" s="164">
        <v>110000.00000000001</v>
      </c>
      <c r="J9" s="30"/>
      <c r="K9" s="162">
        <v>0</v>
      </c>
      <c r="L9" s="161">
        <v>10</v>
      </c>
      <c r="M9" s="165">
        <v>110000.00000000001</v>
      </c>
      <c r="N9" s="31">
        <v>10</v>
      </c>
      <c r="O9" s="162">
        <v>110000.00000000001</v>
      </c>
    </row>
    <row r="10" spans="1:15" ht="29">
      <c r="A10" s="359">
        <v>138</v>
      </c>
      <c r="B10" s="28">
        <v>36.700000000000003</v>
      </c>
      <c r="C10" s="28">
        <v>112</v>
      </c>
      <c r="D10" s="28" t="s">
        <v>242</v>
      </c>
      <c r="E10" s="33" t="s">
        <v>241</v>
      </c>
      <c r="F10" s="29" t="s">
        <v>3</v>
      </c>
      <c r="G10" s="163">
        <v>22500</v>
      </c>
      <c r="H10" s="28">
        <v>10</v>
      </c>
      <c r="I10" s="164">
        <v>225000</v>
      </c>
      <c r="J10" s="30"/>
      <c r="K10" s="162">
        <v>0</v>
      </c>
      <c r="L10" s="161">
        <v>10</v>
      </c>
      <c r="M10" s="165">
        <v>225000</v>
      </c>
      <c r="N10" s="31">
        <v>10</v>
      </c>
      <c r="O10" s="162">
        <v>225000</v>
      </c>
    </row>
    <row r="11" spans="1:15" ht="29">
      <c r="A11" s="359">
        <v>139</v>
      </c>
      <c r="B11" s="28">
        <v>36.799999999999997</v>
      </c>
      <c r="C11" s="28">
        <v>113</v>
      </c>
      <c r="D11" s="28" t="s">
        <v>240</v>
      </c>
      <c r="E11" s="33" t="s">
        <v>239</v>
      </c>
      <c r="F11" s="29" t="s">
        <v>3</v>
      </c>
      <c r="G11" s="163">
        <v>2000</v>
      </c>
      <c r="H11" s="28">
        <v>150</v>
      </c>
      <c r="I11" s="164">
        <v>300000</v>
      </c>
      <c r="J11" s="30"/>
      <c r="K11" s="162">
        <v>0</v>
      </c>
      <c r="L11" s="161">
        <v>150</v>
      </c>
      <c r="M11" s="165">
        <v>300000</v>
      </c>
      <c r="N11" s="31">
        <v>150</v>
      </c>
      <c r="O11" s="162">
        <v>300000</v>
      </c>
    </row>
    <row r="12" spans="1:15" ht="29">
      <c r="A12" s="359">
        <v>140</v>
      </c>
      <c r="B12" s="28">
        <v>36.9</v>
      </c>
      <c r="C12" s="28">
        <v>220</v>
      </c>
      <c r="D12" s="28" t="s">
        <v>238</v>
      </c>
      <c r="E12" s="33" t="s">
        <v>237</v>
      </c>
      <c r="F12" s="29" t="s">
        <v>0</v>
      </c>
      <c r="G12" s="163">
        <v>29000.000000000004</v>
      </c>
      <c r="H12" s="28">
        <v>6</v>
      </c>
      <c r="I12" s="164">
        <v>174000.00000000003</v>
      </c>
      <c r="J12" s="30"/>
      <c r="K12" s="162">
        <v>0</v>
      </c>
      <c r="L12" s="161">
        <v>6</v>
      </c>
      <c r="M12" s="165">
        <v>174000.00000000003</v>
      </c>
      <c r="N12" s="31">
        <v>6</v>
      </c>
      <c r="O12" s="162">
        <v>174000.00000000003</v>
      </c>
    </row>
    <row r="13" spans="1:15" ht="21">
      <c r="A13" s="365"/>
      <c r="B13" s="126"/>
      <c r="C13" s="126"/>
      <c r="D13" s="126"/>
      <c r="E13" s="127" t="s">
        <v>543</v>
      </c>
      <c r="F13" s="126"/>
      <c r="G13" s="166">
        <v>29000.000000000004</v>
      </c>
      <c r="H13" s="126"/>
      <c r="I13" s="126"/>
      <c r="J13" s="126"/>
      <c r="K13" s="126"/>
      <c r="L13" s="169"/>
      <c r="M13" s="170"/>
      <c r="N13" s="187">
        <v>7.8000000000000007</v>
      </c>
      <c r="O13" s="168">
        <v>226200.00000000006</v>
      </c>
    </row>
    <row r="14" spans="1:15" ht="16" thickBot="1">
      <c r="A14" s="260"/>
      <c r="B14" s="311"/>
      <c r="C14" s="261"/>
      <c r="D14" s="261"/>
      <c r="E14" s="262"/>
      <c r="F14" s="262"/>
      <c r="G14" s="263"/>
      <c r="H14" s="261"/>
      <c r="I14" s="264"/>
      <c r="J14" s="261"/>
      <c r="K14" s="265"/>
      <c r="L14" s="261"/>
      <c r="M14" s="589" t="s">
        <v>616</v>
      </c>
      <c r="N14" s="590"/>
      <c r="O14" s="400">
        <f>SUM(O5:O13)</f>
        <v>4118200</v>
      </c>
    </row>
    <row r="15" spans="1:15" ht="15" thickTop="1"/>
  </sheetData>
  <mergeCells count="11">
    <mergeCell ref="M14:N14"/>
    <mergeCell ref="A1:O1"/>
    <mergeCell ref="A2:A3"/>
    <mergeCell ref="B2:B3"/>
    <mergeCell ref="C2:C3"/>
    <mergeCell ref="D2:D3"/>
    <mergeCell ref="E2:E3"/>
    <mergeCell ref="H2:I2"/>
    <mergeCell ref="J2:K2"/>
    <mergeCell ref="L2:M2"/>
    <mergeCell ref="N2:O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O39"/>
  <sheetViews>
    <sheetView topLeftCell="A23" workbookViewId="0">
      <selection sqref="A1:O38"/>
    </sheetView>
  </sheetViews>
  <sheetFormatPr defaultRowHeight="14.5"/>
  <cols>
    <col min="5" max="5" width="39.7265625" customWidth="1"/>
    <col min="9" max="9" width="10" bestFit="1" customWidth="1"/>
    <col min="11" max="11" width="12.54296875" bestFit="1" customWidth="1"/>
    <col min="13" max="13" width="13.26953125" bestFit="1" customWidth="1"/>
    <col min="15" max="15" width="16" bestFit="1" customWidth="1"/>
  </cols>
  <sheetData>
    <row r="1" spans="1:15" ht="27" thickTop="1" thickBot="1">
      <c r="A1" s="586" t="s">
        <v>757</v>
      </c>
      <c r="B1" s="587"/>
      <c r="C1" s="588"/>
      <c r="D1" s="588"/>
      <c r="E1" s="588"/>
      <c r="F1" s="588"/>
      <c r="G1" s="588"/>
      <c r="H1" s="588"/>
      <c r="I1" s="588"/>
      <c r="J1" s="588"/>
      <c r="K1" s="588"/>
      <c r="L1" s="588"/>
      <c r="M1" s="588"/>
      <c r="N1" s="588"/>
      <c r="O1" s="588"/>
    </row>
    <row r="2" spans="1:15" ht="36.75" customHeight="1">
      <c r="A2" s="570" t="s">
        <v>522</v>
      </c>
      <c r="B2" s="573" t="s">
        <v>645</v>
      </c>
      <c r="C2" s="565" t="s">
        <v>521</v>
      </c>
      <c r="D2" s="565" t="s">
        <v>520</v>
      </c>
      <c r="E2" s="565" t="s">
        <v>519</v>
      </c>
      <c r="F2" s="26"/>
      <c r="G2" s="149"/>
      <c r="H2" s="565" t="s">
        <v>518</v>
      </c>
      <c r="I2" s="565"/>
      <c r="J2" s="565" t="s">
        <v>517</v>
      </c>
      <c r="K2" s="565"/>
      <c r="L2" s="565" t="s">
        <v>516</v>
      </c>
      <c r="M2" s="565"/>
      <c r="N2" s="565" t="s">
        <v>515</v>
      </c>
      <c r="O2" s="565"/>
    </row>
    <row r="3" spans="1:15" ht="31.5" thickBot="1">
      <c r="A3" s="571"/>
      <c r="B3" s="574"/>
      <c r="C3" s="572"/>
      <c r="D3" s="572"/>
      <c r="E3" s="572"/>
      <c r="F3" s="27" t="s">
        <v>29</v>
      </c>
      <c r="G3" s="150" t="s">
        <v>28</v>
      </c>
      <c r="H3" s="27" t="s">
        <v>27</v>
      </c>
      <c r="I3" s="27" t="s">
        <v>26</v>
      </c>
      <c r="J3" s="27" t="s">
        <v>27</v>
      </c>
      <c r="K3" s="27" t="s">
        <v>26</v>
      </c>
      <c r="L3" s="27" t="s">
        <v>27</v>
      </c>
      <c r="M3" s="27" t="s">
        <v>26</v>
      </c>
      <c r="N3" s="27" t="s">
        <v>27</v>
      </c>
      <c r="O3" s="27" t="s">
        <v>26</v>
      </c>
    </row>
    <row r="4" spans="1:15">
      <c r="A4" s="63">
        <v>1</v>
      </c>
      <c r="B4" s="306"/>
      <c r="C4" s="64">
        <v>2</v>
      </c>
      <c r="D4" s="65">
        <v>3</v>
      </c>
      <c r="E4" s="64">
        <v>4</v>
      </c>
      <c r="F4" s="64">
        <v>5</v>
      </c>
      <c r="G4" s="152">
        <v>6</v>
      </c>
      <c r="H4" s="65">
        <v>7</v>
      </c>
      <c r="I4" s="65">
        <v>8</v>
      </c>
      <c r="J4" s="64">
        <v>9</v>
      </c>
      <c r="K4" s="65">
        <v>10</v>
      </c>
      <c r="L4" s="64">
        <v>11</v>
      </c>
      <c r="M4" s="65">
        <v>12</v>
      </c>
      <c r="N4" s="65">
        <v>13</v>
      </c>
      <c r="O4" s="65">
        <v>14</v>
      </c>
    </row>
    <row r="5" spans="1:15">
      <c r="A5" s="359">
        <v>3</v>
      </c>
      <c r="B5" s="28">
        <v>1.5</v>
      </c>
      <c r="C5" s="28">
        <v>2</v>
      </c>
      <c r="D5" s="28" t="s">
        <v>507</v>
      </c>
      <c r="E5" s="33" t="s">
        <v>506</v>
      </c>
      <c r="F5" s="29" t="s">
        <v>3</v>
      </c>
      <c r="G5" s="163">
        <v>295000</v>
      </c>
      <c r="H5" s="28">
        <v>2</v>
      </c>
      <c r="I5" s="164">
        <v>590000</v>
      </c>
      <c r="J5" s="30">
        <v>1</v>
      </c>
      <c r="K5" s="162">
        <v>295000</v>
      </c>
      <c r="L5" s="161">
        <v>3</v>
      </c>
      <c r="M5" s="165">
        <v>885000</v>
      </c>
      <c r="N5" s="31">
        <v>0</v>
      </c>
      <c r="O5" s="162">
        <v>0</v>
      </c>
    </row>
    <row r="6" spans="1:15">
      <c r="A6" s="359">
        <v>9</v>
      </c>
      <c r="B6" s="28">
        <v>4</v>
      </c>
      <c r="C6" s="28">
        <v>8</v>
      </c>
      <c r="D6" s="28" t="s">
        <v>498</v>
      </c>
      <c r="E6" s="33" t="s">
        <v>424</v>
      </c>
      <c r="F6" s="29" t="s">
        <v>3</v>
      </c>
      <c r="G6" s="163">
        <v>22500</v>
      </c>
      <c r="H6" s="28">
        <v>4</v>
      </c>
      <c r="I6" s="164">
        <v>90000</v>
      </c>
      <c r="J6" s="30">
        <v>2</v>
      </c>
      <c r="K6" s="162">
        <v>45000</v>
      </c>
      <c r="L6" s="161">
        <v>6</v>
      </c>
      <c r="M6" s="165">
        <v>135000</v>
      </c>
      <c r="N6" s="31">
        <v>6</v>
      </c>
      <c r="O6" s="162">
        <v>135000</v>
      </c>
    </row>
    <row r="7" spans="1:15">
      <c r="A7" s="359">
        <v>10</v>
      </c>
      <c r="B7" s="28">
        <v>5.0999999999999996</v>
      </c>
      <c r="C7" s="28">
        <v>9</v>
      </c>
      <c r="D7" s="28" t="s">
        <v>497</v>
      </c>
      <c r="E7" s="33" t="s">
        <v>496</v>
      </c>
      <c r="F7" s="29" t="s">
        <v>3</v>
      </c>
      <c r="G7" s="163">
        <v>1195000</v>
      </c>
      <c r="H7" s="28">
        <v>4</v>
      </c>
      <c r="I7" s="164">
        <v>4780000</v>
      </c>
      <c r="J7" s="30">
        <v>2</v>
      </c>
      <c r="K7" s="162">
        <v>2390000</v>
      </c>
      <c r="L7" s="161">
        <v>6</v>
      </c>
      <c r="M7" s="165">
        <v>7170000</v>
      </c>
      <c r="N7" s="31">
        <v>6</v>
      </c>
      <c r="O7" s="162">
        <v>7170000</v>
      </c>
    </row>
    <row r="8" spans="1:15">
      <c r="A8" s="359">
        <v>11</v>
      </c>
      <c r="B8" s="28">
        <v>5.2</v>
      </c>
      <c r="C8" s="28">
        <v>10</v>
      </c>
      <c r="D8" s="28" t="s">
        <v>495</v>
      </c>
      <c r="E8" s="33" t="s">
        <v>494</v>
      </c>
      <c r="F8" s="29" t="s">
        <v>3</v>
      </c>
      <c r="G8" s="163">
        <v>4750000</v>
      </c>
      <c r="H8" s="28">
        <v>2</v>
      </c>
      <c r="I8" s="164">
        <v>9500000</v>
      </c>
      <c r="J8" s="30"/>
      <c r="K8" s="162">
        <v>0</v>
      </c>
      <c r="L8" s="161">
        <v>2</v>
      </c>
      <c r="M8" s="165">
        <v>9500000</v>
      </c>
      <c r="N8" s="31">
        <v>2</v>
      </c>
      <c r="O8" s="162">
        <v>9500000</v>
      </c>
    </row>
    <row r="9" spans="1:15" ht="21">
      <c r="A9" s="360"/>
      <c r="B9" s="58"/>
      <c r="C9" s="58"/>
      <c r="D9" s="58"/>
      <c r="E9" s="60" t="s">
        <v>543</v>
      </c>
      <c r="F9" s="58"/>
      <c r="G9" s="163">
        <v>4750000</v>
      </c>
      <c r="H9" s="58"/>
      <c r="I9" s="58"/>
      <c r="J9" s="58"/>
      <c r="K9" s="58"/>
      <c r="L9" s="161"/>
      <c r="M9" s="165"/>
      <c r="N9" s="30">
        <v>1</v>
      </c>
      <c r="O9" s="162">
        <v>4750000</v>
      </c>
    </row>
    <row r="10" spans="1:15" ht="29">
      <c r="A10" s="359">
        <v>12</v>
      </c>
      <c r="B10" s="28">
        <v>5.3</v>
      </c>
      <c r="C10" s="28">
        <v>11</v>
      </c>
      <c r="D10" s="28" t="s">
        <v>493</v>
      </c>
      <c r="E10" s="33" t="s">
        <v>492</v>
      </c>
      <c r="F10" s="29" t="s">
        <v>3</v>
      </c>
      <c r="G10" s="163">
        <v>3550000</v>
      </c>
      <c r="H10" s="28">
        <v>2</v>
      </c>
      <c r="I10" s="164">
        <v>7100000</v>
      </c>
      <c r="J10" s="30">
        <v>2</v>
      </c>
      <c r="K10" s="162">
        <v>7100000</v>
      </c>
      <c r="L10" s="161">
        <v>4</v>
      </c>
      <c r="M10" s="165">
        <v>14200000</v>
      </c>
      <c r="N10" s="31">
        <v>3</v>
      </c>
      <c r="O10" s="162">
        <v>10650000</v>
      </c>
    </row>
    <row r="11" spans="1:15" ht="29">
      <c r="A11" s="359">
        <v>13</v>
      </c>
      <c r="B11" s="28">
        <v>5.4</v>
      </c>
      <c r="C11" s="28">
        <v>12</v>
      </c>
      <c r="D11" s="28" t="s">
        <v>491</v>
      </c>
      <c r="E11" s="33" t="s">
        <v>490</v>
      </c>
      <c r="F11" s="29" t="s">
        <v>3</v>
      </c>
      <c r="G11" s="163">
        <v>995000</v>
      </c>
      <c r="H11" s="28">
        <v>2</v>
      </c>
      <c r="I11" s="164">
        <v>1990000</v>
      </c>
      <c r="J11" s="30">
        <v>1</v>
      </c>
      <c r="K11" s="162">
        <v>995000</v>
      </c>
      <c r="L11" s="161">
        <v>3</v>
      </c>
      <c r="M11" s="165">
        <v>2985000</v>
      </c>
      <c r="N11" s="31">
        <v>3</v>
      </c>
      <c r="O11" s="162">
        <v>2985000</v>
      </c>
    </row>
    <row r="12" spans="1:15" ht="21">
      <c r="A12" s="360"/>
      <c r="B12" s="58"/>
      <c r="C12" s="58"/>
      <c r="D12" s="58"/>
      <c r="E12" s="60"/>
      <c r="F12" s="58"/>
      <c r="G12" s="58"/>
      <c r="H12" s="58"/>
      <c r="I12" s="58"/>
      <c r="J12" s="58"/>
      <c r="K12" s="58"/>
      <c r="L12" s="161"/>
      <c r="M12" s="58"/>
      <c r="N12" s="30"/>
      <c r="O12" s="162">
        <v>0</v>
      </c>
    </row>
    <row r="13" spans="1:15" ht="29">
      <c r="A13" s="359">
        <v>16</v>
      </c>
      <c r="B13" s="28">
        <v>7</v>
      </c>
      <c r="C13" s="28">
        <v>239</v>
      </c>
      <c r="D13" s="28" t="s">
        <v>486</v>
      </c>
      <c r="E13" s="33" t="s">
        <v>485</v>
      </c>
      <c r="F13" s="29" t="s">
        <v>3</v>
      </c>
      <c r="G13" s="163">
        <v>115000</v>
      </c>
      <c r="H13" s="28">
        <v>7</v>
      </c>
      <c r="I13" s="164">
        <v>805000</v>
      </c>
      <c r="J13" s="30">
        <v>2</v>
      </c>
      <c r="K13" s="162">
        <v>230000</v>
      </c>
      <c r="L13" s="161">
        <v>9</v>
      </c>
      <c r="M13" s="165">
        <v>1035000</v>
      </c>
      <c r="N13" s="31">
        <v>9</v>
      </c>
      <c r="O13" s="162">
        <v>1035000</v>
      </c>
    </row>
    <row r="14" spans="1:15" ht="21">
      <c r="A14" s="360"/>
      <c r="B14" s="58"/>
      <c r="C14" s="58"/>
      <c r="D14" s="58"/>
      <c r="E14" s="60" t="s">
        <v>543</v>
      </c>
      <c r="F14" s="58"/>
      <c r="G14" s="163">
        <v>115000</v>
      </c>
      <c r="H14" s="58"/>
      <c r="I14" s="58"/>
      <c r="J14" s="58"/>
      <c r="K14" s="58"/>
      <c r="L14" s="161"/>
      <c r="M14" s="165"/>
      <c r="N14" s="30">
        <v>5</v>
      </c>
      <c r="O14" s="162">
        <v>575000</v>
      </c>
    </row>
    <row r="15" spans="1:15">
      <c r="A15" s="359">
        <v>21</v>
      </c>
      <c r="B15" s="28">
        <v>12</v>
      </c>
      <c r="C15" s="28">
        <v>18</v>
      </c>
      <c r="D15" s="28" t="s">
        <v>477</v>
      </c>
      <c r="E15" s="33" t="s">
        <v>476</v>
      </c>
      <c r="F15" s="29" t="s">
        <v>3</v>
      </c>
      <c r="G15" s="163">
        <v>37500</v>
      </c>
      <c r="H15" s="28">
        <v>4</v>
      </c>
      <c r="I15" s="164">
        <v>150000</v>
      </c>
      <c r="J15" s="30">
        <v>2</v>
      </c>
      <c r="K15" s="162">
        <v>75000</v>
      </c>
      <c r="L15" s="161">
        <v>6</v>
      </c>
      <c r="M15" s="165">
        <v>225000</v>
      </c>
      <c r="N15" s="31">
        <v>6</v>
      </c>
      <c r="O15" s="162">
        <v>225000</v>
      </c>
    </row>
    <row r="16" spans="1:15">
      <c r="A16" s="359">
        <v>22</v>
      </c>
      <c r="B16" s="28">
        <v>13</v>
      </c>
      <c r="C16" s="28">
        <v>19</v>
      </c>
      <c r="D16" s="28" t="s">
        <v>475</v>
      </c>
      <c r="E16" s="33" t="s">
        <v>474</v>
      </c>
      <c r="F16" s="29" t="s">
        <v>3</v>
      </c>
      <c r="G16" s="163">
        <v>385000</v>
      </c>
      <c r="H16" s="28">
        <v>4</v>
      </c>
      <c r="I16" s="164">
        <v>1540000</v>
      </c>
      <c r="J16" s="30">
        <v>2</v>
      </c>
      <c r="K16" s="162">
        <v>770000</v>
      </c>
      <c r="L16" s="161">
        <v>6</v>
      </c>
      <c r="M16" s="165">
        <v>2310000</v>
      </c>
      <c r="N16" s="31">
        <v>6</v>
      </c>
      <c r="O16" s="162">
        <v>2310000</v>
      </c>
    </row>
    <row r="17" spans="1:15" ht="21">
      <c r="A17" s="360"/>
      <c r="B17" s="58"/>
      <c r="C17" s="58"/>
      <c r="D17" s="58"/>
      <c r="E17" s="60" t="s">
        <v>543</v>
      </c>
      <c r="F17" s="58"/>
      <c r="G17" s="163">
        <v>385000</v>
      </c>
      <c r="H17" s="58"/>
      <c r="I17" s="58"/>
      <c r="J17" s="58"/>
      <c r="K17" s="58"/>
      <c r="L17" s="161"/>
      <c r="M17" s="165"/>
      <c r="N17" s="30">
        <v>3</v>
      </c>
      <c r="O17" s="162">
        <v>1155000</v>
      </c>
    </row>
    <row r="18" spans="1:15">
      <c r="A18" s="359">
        <v>23</v>
      </c>
      <c r="B18" s="28">
        <v>14</v>
      </c>
      <c r="C18" s="28">
        <v>20</v>
      </c>
      <c r="D18" s="28" t="s">
        <v>473</v>
      </c>
      <c r="E18" s="33" t="s">
        <v>472</v>
      </c>
      <c r="F18" s="29" t="s">
        <v>3</v>
      </c>
      <c r="G18" s="163">
        <v>368750</v>
      </c>
      <c r="H18" s="28">
        <v>2</v>
      </c>
      <c r="I18" s="164">
        <v>737500</v>
      </c>
      <c r="J18" s="30"/>
      <c r="K18" s="162">
        <v>0</v>
      </c>
      <c r="L18" s="161">
        <v>2</v>
      </c>
      <c r="M18" s="165">
        <v>737500</v>
      </c>
      <c r="N18" s="31">
        <v>2</v>
      </c>
      <c r="O18" s="162">
        <v>737500</v>
      </c>
    </row>
    <row r="19" spans="1:15" ht="21">
      <c r="A19" s="360"/>
      <c r="B19" s="58"/>
      <c r="C19" s="58"/>
      <c r="D19" s="58"/>
      <c r="E19" s="60" t="s">
        <v>543</v>
      </c>
      <c r="F19" s="58"/>
      <c r="G19" s="163">
        <v>368750</v>
      </c>
      <c r="H19" s="58"/>
      <c r="I19" s="58"/>
      <c r="J19" s="58"/>
      <c r="K19" s="58"/>
      <c r="L19" s="161"/>
      <c r="M19" s="165"/>
      <c r="N19" s="30">
        <v>1</v>
      </c>
      <c r="O19" s="162">
        <v>368750</v>
      </c>
    </row>
    <row r="20" spans="1:15">
      <c r="A20" s="359">
        <v>24</v>
      </c>
      <c r="B20" s="28">
        <v>16</v>
      </c>
      <c r="C20" s="28">
        <v>21</v>
      </c>
      <c r="D20" s="28" t="s">
        <v>471</v>
      </c>
      <c r="E20" s="33" t="s">
        <v>470</v>
      </c>
      <c r="F20" s="29" t="s">
        <v>3</v>
      </c>
      <c r="G20" s="163">
        <v>8000000</v>
      </c>
      <c r="H20" s="28">
        <v>1</v>
      </c>
      <c r="I20" s="164">
        <v>8000000</v>
      </c>
      <c r="J20" s="30"/>
      <c r="K20" s="162">
        <v>0</v>
      </c>
      <c r="L20" s="161">
        <v>1</v>
      </c>
      <c r="M20" s="165">
        <v>8000000</v>
      </c>
      <c r="N20" s="31">
        <v>1</v>
      </c>
      <c r="O20" s="162">
        <v>8000000</v>
      </c>
    </row>
    <row r="21" spans="1:15" ht="29">
      <c r="A21" s="359">
        <v>25</v>
      </c>
      <c r="B21" s="28">
        <v>16.100000000000001</v>
      </c>
      <c r="C21" s="28">
        <v>22</v>
      </c>
      <c r="D21" s="28" t="s">
        <v>469</v>
      </c>
      <c r="E21" s="33" t="s">
        <v>468</v>
      </c>
      <c r="F21" s="29" t="s">
        <v>3</v>
      </c>
      <c r="G21" s="163">
        <v>1295000</v>
      </c>
      <c r="H21" s="28">
        <v>4</v>
      </c>
      <c r="I21" s="164">
        <v>5180000</v>
      </c>
      <c r="J21" s="30">
        <v>2</v>
      </c>
      <c r="K21" s="162">
        <v>2590000</v>
      </c>
      <c r="L21" s="161">
        <v>6</v>
      </c>
      <c r="M21" s="165">
        <v>7770000</v>
      </c>
      <c r="N21" s="31">
        <v>6</v>
      </c>
      <c r="O21" s="162">
        <v>7770000</v>
      </c>
    </row>
    <row r="22" spans="1:15" ht="29">
      <c r="A22" s="359">
        <v>26</v>
      </c>
      <c r="B22" s="28">
        <v>16.2</v>
      </c>
      <c r="C22" s="28">
        <v>23</v>
      </c>
      <c r="D22" s="28" t="s">
        <v>467</v>
      </c>
      <c r="E22" s="33" t="s">
        <v>466</v>
      </c>
      <c r="F22" s="29" t="s">
        <v>3</v>
      </c>
      <c r="G22" s="163">
        <v>495000.00000000006</v>
      </c>
      <c r="H22" s="28">
        <v>2</v>
      </c>
      <c r="I22" s="164">
        <v>990000.00000000012</v>
      </c>
      <c r="J22" s="30"/>
      <c r="K22" s="162">
        <v>0</v>
      </c>
      <c r="L22" s="161">
        <v>2</v>
      </c>
      <c r="M22" s="165">
        <v>990000.00000000012</v>
      </c>
      <c r="N22" s="31">
        <v>2</v>
      </c>
      <c r="O22" s="162">
        <v>990000.00000000012</v>
      </c>
    </row>
    <row r="23" spans="1:15">
      <c r="A23" s="359">
        <v>28</v>
      </c>
      <c r="B23" s="28">
        <v>16.5</v>
      </c>
      <c r="C23" s="28">
        <v>25</v>
      </c>
      <c r="D23" s="28" t="s">
        <v>463</v>
      </c>
      <c r="E23" s="33" t="s">
        <v>462</v>
      </c>
      <c r="F23" s="29" t="s">
        <v>3</v>
      </c>
      <c r="G23" s="163">
        <v>255000</v>
      </c>
      <c r="H23" s="28">
        <v>1</v>
      </c>
      <c r="I23" s="164">
        <v>255000</v>
      </c>
      <c r="J23" s="30"/>
      <c r="K23" s="162">
        <v>0</v>
      </c>
      <c r="L23" s="161">
        <v>1</v>
      </c>
      <c r="M23" s="165">
        <v>255000</v>
      </c>
      <c r="N23" s="31">
        <v>1</v>
      </c>
      <c r="O23" s="162">
        <v>255000</v>
      </c>
    </row>
    <row r="24" spans="1:15">
      <c r="A24" s="359">
        <v>29</v>
      </c>
      <c r="B24" s="28">
        <v>16.600000000000001</v>
      </c>
      <c r="C24" s="28">
        <v>26</v>
      </c>
      <c r="D24" s="28" t="s">
        <v>461</v>
      </c>
      <c r="E24" s="33" t="s">
        <v>460</v>
      </c>
      <c r="F24" s="29" t="s">
        <v>3</v>
      </c>
      <c r="G24" s="163">
        <v>245000</v>
      </c>
      <c r="H24" s="28">
        <v>1</v>
      </c>
      <c r="I24" s="164">
        <v>245000</v>
      </c>
      <c r="J24" s="30"/>
      <c r="K24" s="162">
        <v>0</v>
      </c>
      <c r="L24" s="161">
        <v>1</v>
      </c>
      <c r="M24" s="165">
        <v>245000</v>
      </c>
      <c r="N24" s="31">
        <v>1</v>
      </c>
      <c r="O24" s="162">
        <v>245000</v>
      </c>
    </row>
    <row r="25" spans="1:15">
      <c r="A25" s="359">
        <v>30</v>
      </c>
      <c r="B25" s="28">
        <v>16.7</v>
      </c>
      <c r="C25" s="28">
        <v>27</v>
      </c>
      <c r="D25" s="28" t="s">
        <v>459</v>
      </c>
      <c r="E25" s="33" t="s">
        <v>458</v>
      </c>
      <c r="F25" s="29" t="s">
        <v>3</v>
      </c>
      <c r="G25" s="163">
        <v>15000</v>
      </c>
      <c r="H25" s="28">
        <v>4</v>
      </c>
      <c r="I25" s="164">
        <v>60000</v>
      </c>
      <c r="J25" s="30">
        <v>2</v>
      </c>
      <c r="K25" s="162">
        <v>30000</v>
      </c>
      <c r="L25" s="161">
        <v>6</v>
      </c>
      <c r="M25" s="165">
        <v>90000</v>
      </c>
      <c r="N25" s="31">
        <v>6</v>
      </c>
      <c r="O25" s="162">
        <v>90000</v>
      </c>
    </row>
    <row r="26" spans="1:15">
      <c r="A26" s="359">
        <v>31</v>
      </c>
      <c r="B26" s="28">
        <v>16.8</v>
      </c>
      <c r="C26" s="28">
        <v>28</v>
      </c>
      <c r="D26" s="28" t="s">
        <v>457</v>
      </c>
      <c r="E26" s="33" t="s">
        <v>456</v>
      </c>
      <c r="F26" s="29" t="s">
        <v>3</v>
      </c>
      <c r="G26" s="163">
        <v>1195000</v>
      </c>
      <c r="H26" s="28">
        <v>1</v>
      </c>
      <c r="I26" s="164">
        <v>1195000</v>
      </c>
      <c r="J26" s="30"/>
      <c r="K26" s="162">
        <v>0</v>
      </c>
      <c r="L26" s="161">
        <v>1</v>
      </c>
      <c r="M26" s="165">
        <v>1195000</v>
      </c>
      <c r="N26" s="31">
        <v>1</v>
      </c>
      <c r="O26" s="162">
        <v>1195000</v>
      </c>
    </row>
    <row r="27" spans="1:15">
      <c r="A27" s="359">
        <v>32</v>
      </c>
      <c r="B27" s="28">
        <v>17.100000000000001</v>
      </c>
      <c r="C27" s="28">
        <v>29</v>
      </c>
      <c r="D27" s="28" t="s">
        <v>455</v>
      </c>
      <c r="E27" s="33" t="s">
        <v>454</v>
      </c>
      <c r="F27" s="29" t="s">
        <v>3</v>
      </c>
      <c r="G27" s="163">
        <v>145000</v>
      </c>
      <c r="H27" s="28">
        <v>1</v>
      </c>
      <c r="I27" s="164">
        <v>145000</v>
      </c>
      <c r="J27" s="30"/>
      <c r="K27" s="162">
        <v>0</v>
      </c>
      <c r="L27" s="161">
        <v>1</v>
      </c>
      <c r="M27" s="165">
        <v>145000</v>
      </c>
      <c r="N27" s="31">
        <v>1</v>
      </c>
      <c r="O27" s="162">
        <v>145000</v>
      </c>
    </row>
    <row r="28" spans="1:15">
      <c r="A28" s="359">
        <v>33</v>
      </c>
      <c r="B28" s="28">
        <v>17.2</v>
      </c>
      <c r="C28" s="28">
        <v>30</v>
      </c>
      <c r="D28" s="28" t="s">
        <v>453</v>
      </c>
      <c r="E28" s="33" t="s">
        <v>452</v>
      </c>
      <c r="F28" s="29" t="s">
        <v>3</v>
      </c>
      <c r="G28" s="163">
        <v>245000</v>
      </c>
      <c r="H28" s="28">
        <v>1</v>
      </c>
      <c r="I28" s="164">
        <v>245000</v>
      </c>
      <c r="J28" s="30"/>
      <c r="K28" s="162">
        <v>0</v>
      </c>
      <c r="L28" s="161">
        <v>1</v>
      </c>
      <c r="M28" s="165">
        <v>245000</v>
      </c>
      <c r="N28" s="31">
        <v>1</v>
      </c>
      <c r="O28" s="162">
        <v>245000</v>
      </c>
    </row>
    <row r="29" spans="1:15">
      <c r="A29" s="359">
        <v>34</v>
      </c>
      <c r="B29" s="28">
        <v>17.3</v>
      </c>
      <c r="C29" s="28">
        <v>31</v>
      </c>
      <c r="D29" s="28" t="s">
        <v>451</v>
      </c>
      <c r="E29" s="33" t="s">
        <v>450</v>
      </c>
      <c r="F29" s="29" t="s">
        <v>3</v>
      </c>
      <c r="G29" s="163">
        <v>50000</v>
      </c>
      <c r="H29" s="28">
        <v>1</v>
      </c>
      <c r="I29" s="164">
        <v>50000</v>
      </c>
      <c r="J29" s="30"/>
      <c r="K29" s="162">
        <v>0</v>
      </c>
      <c r="L29" s="161">
        <v>1</v>
      </c>
      <c r="M29" s="165">
        <v>50000</v>
      </c>
      <c r="N29" s="31">
        <v>1</v>
      </c>
      <c r="O29" s="162">
        <v>50000</v>
      </c>
    </row>
    <row r="30" spans="1:15">
      <c r="A30" s="359">
        <v>35</v>
      </c>
      <c r="B30" s="28">
        <v>17.5</v>
      </c>
      <c r="C30" s="28">
        <v>32</v>
      </c>
      <c r="D30" s="28" t="s">
        <v>449</v>
      </c>
      <c r="E30" s="33" t="s">
        <v>448</v>
      </c>
      <c r="F30" s="29" t="s">
        <v>3</v>
      </c>
      <c r="G30" s="163">
        <v>1495000</v>
      </c>
      <c r="H30" s="28">
        <v>1</v>
      </c>
      <c r="I30" s="164">
        <v>1495000</v>
      </c>
      <c r="J30" s="30"/>
      <c r="K30" s="162">
        <v>0</v>
      </c>
      <c r="L30" s="161">
        <v>1</v>
      </c>
      <c r="M30" s="165">
        <v>1495000</v>
      </c>
      <c r="N30" s="31">
        <v>1</v>
      </c>
      <c r="O30" s="162">
        <v>1495000</v>
      </c>
    </row>
    <row r="31" spans="1:15" ht="29">
      <c r="A31" s="359">
        <v>36</v>
      </c>
      <c r="B31" s="28" t="s">
        <v>647</v>
      </c>
      <c r="C31" s="28">
        <v>200</v>
      </c>
      <c r="D31" s="28" t="s">
        <v>447</v>
      </c>
      <c r="E31" s="33" t="s">
        <v>446</v>
      </c>
      <c r="F31" s="29" t="s">
        <v>3</v>
      </c>
      <c r="G31" s="163">
        <v>40000</v>
      </c>
      <c r="H31" s="28">
        <v>1</v>
      </c>
      <c r="I31" s="164">
        <v>40000</v>
      </c>
      <c r="J31" s="30"/>
      <c r="K31" s="162">
        <v>0</v>
      </c>
      <c r="L31" s="161">
        <v>1</v>
      </c>
      <c r="M31" s="165">
        <v>40000</v>
      </c>
      <c r="N31" s="31">
        <v>1</v>
      </c>
      <c r="O31" s="162">
        <v>40000</v>
      </c>
    </row>
    <row r="32" spans="1:15">
      <c r="A32" s="359">
        <v>37</v>
      </c>
      <c r="B32" s="28">
        <v>17.8</v>
      </c>
      <c r="C32" s="28">
        <v>33</v>
      </c>
      <c r="D32" s="28" t="s">
        <v>445</v>
      </c>
      <c r="E32" s="33" t="s">
        <v>444</v>
      </c>
      <c r="F32" s="29" t="s">
        <v>3</v>
      </c>
      <c r="G32" s="163">
        <v>245000</v>
      </c>
      <c r="H32" s="28">
        <v>1</v>
      </c>
      <c r="I32" s="164">
        <v>245000</v>
      </c>
      <c r="J32" s="30"/>
      <c r="K32" s="162">
        <v>0</v>
      </c>
      <c r="L32" s="161">
        <v>1</v>
      </c>
      <c r="M32" s="165">
        <v>245000</v>
      </c>
      <c r="N32" s="31">
        <v>1</v>
      </c>
      <c r="O32" s="162">
        <v>245000</v>
      </c>
    </row>
    <row r="33" spans="1:15">
      <c r="A33" s="359">
        <v>47</v>
      </c>
      <c r="B33" s="28">
        <v>4</v>
      </c>
      <c r="C33" s="28">
        <v>41</v>
      </c>
      <c r="D33" s="28" t="s">
        <v>425</v>
      </c>
      <c r="E33" s="33" t="s">
        <v>424</v>
      </c>
      <c r="F33" s="29" t="s">
        <v>3</v>
      </c>
      <c r="G33" s="163">
        <v>22500</v>
      </c>
      <c r="H33" s="28">
        <v>3</v>
      </c>
      <c r="I33" s="164">
        <v>67500</v>
      </c>
      <c r="J33" s="30"/>
      <c r="K33" s="162">
        <v>0</v>
      </c>
      <c r="L33" s="161">
        <v>3</v>
      </c>
      <c r="M33" s="165">
        <v>67500</v>
      </c>
      <c r="N33" s="31">
        <v>3</v>
      </c>
      <c r="O33" s="162">
        <v>67500</v>
      </c>
    </row>
    <row r="34" spans="1:15">
      <c r="A34" s="359">
        <v>50</v>
      </c>
      <c r="B34" s="28">
        <v>15</v>
      </c>
      <c r="C34" s="28">
        <v>44</v>
      </c>
      <c r="D34" s="28" t="s">
        <v>419</v>
      </c>
      <c r="E34" s="33" t="s">
        <v>418</v>
      </c>
      <c r="F34" s="29" t="s">
        <v>3</v>
      </c>
      <c r="G34" s="163">
        <v>165000</v>
      </c>
      <c r="H34" s="28">
        <v>3</v>
      </c>
      <c r="I34" s="164">
        <v>495000</v>
      </c>
      <c r="J34" s="30"/>
      <c r="K34" s="162">
        <v>0</v>
      </c>
      <c r="L34" s="161">
        <v>3</v>
      </c>
      <c r="M34" s="165">
        <v>495000</v>
      </c>
      <c r="N34" s="31">
        <v>3</v>
      </c>
      <c r="O34" s="162">
        <v>495000</v>
      </c>
    </row>
    <row r="35" spans="1:15" ht="29">
      <c r="A35" s="359">
        <v>53</v>
      </c>
      <c r="B35" s="28">
        <v>12</v>
      </c>
      <c r="C35" s="28">
        <v>47</v>
      </c>
      <c r="D35" s="28" t="s">
        <v>413</v>
      </c>
      <c r="E35" s="33" t="s">
        <v>412</v>
      </c>
      <c r="F35" s="29" t="s">
        <v>3</v>
      </c>
      <c r="G35" s="163">
        <v>37500</v>
      </c>
      <c r="H35" s="28">
        <v>5</v>
      </c>
      <c r="I35" s="164">
        <v>187500</v>
      </c>
      <c r="J35" s="30"/>
      <c r="K35" s="162">
        <v>0</v>
      </c>
      <c r="L35" s="161">
        <v>5</v>
      </c>
      <c r="M35" s="165">
        <v>187500</v>
      </c>
      <c r="N35" s="31">
        <v>5</v>
      </c>
      <c r="O35" s="162">
        <v>187500</v>
      </c>
    </row>
    <row r="36" spans="1:15" ht="21.5" thickBot="1">
      <c r="A36" s="360"/>
      <c r="B36" s="58"/>
      <c r="C36" s="58"/>
      <c r="D36" s="58"/>
      <c r="E36" s="127" t="s">
        <v>543</v>
      </c>
      <c r="F36" s="58"/>
      <c r="G36" s="58"/>
      <c r="H36" s="58"/>
      <c r="I36" s="58"/>
      <c r="J36" s="58"/>
      <c r="K36" s="58"/>
      <c r="L36" s="161"/>
      <c r="M36" s="58"/>
      <c r="N36" s="30">
        <v>1</v>
      </c>
      <c r="O36" s="30">
        <v>37500</v>
      </c>
    </row>
    <row r="37" spans="1:15">
      <c r="A37" s="359">
        <v>242</v>
      </c>
      <c r="B37" s="28"/>
      <c r="C37" s="43"/>
      <c r="D37" s="43"/>
      <c r="E37" s="61" t="s">
        <v>32</v>
      </c>
      <c r="F37" s="62" t="s">
        <v>3</v>
      </c>
      <c r="G37" s="197">
        <v>1195000</v>
      </c>
      <c r="H37" s="30">
        <v>0</v>
      </c>
      <c r="I37" s="164">
        <v>0</v>
      </c>
      <c r="J37" s="30">
        <v>6</v>
      </c>
      <c r="K37" s="162">
        <v>7170000</v>
      </c>
      <c r="L37" s="159">
        <v>6</v>
      </c>
      <c r="M37" s="165">
        <v>7170000</v>
      </c>
      <c r="N37" s="31">
        <v>6</v>
      </c>
      <c r="O37" s="162">
        <v>7170000</v>
      </c>
    </row>
    <row r="38" spans="1:15" ht="16" thickBot="1">
      <c r="A38" s="260"/>
      <c r="B38" s="311"/>
      <c r="C38" s="261"/>
      <c r="D38" s="261"/>
      <c r="E38" s="262"/>
      <c r="F38" s="262"/>
      <c r="G38" s="263"/>
      <c r="H38" s="261"/>
      <c r="I38" s="264"/>
      <c r="J38" s="261"/>
      <c r="K38" s="265"/>
      <c r="L38" s="261"/>
      <c r="M38" s="589" t="s">
        <v>616</v>
      </c>
      <c r="N38" s="590"/>
      <c r="O38" s="400">
        <f>SUM(O5:O37)</f>
        <v>70318750</v>
      </c>
    </row>
    <row r="39" spans="1:15" ht="15" thickTop="1"/>
  </sheetData>
  <mergeCells count="11">
    <mergeCell ref="M38:N38"/>
    <mergeCell ref="A1:O1"/>
    <mergeCell ref="A2:A3"/>
    <mergeCell ref="B2:B3"/>
    <mergeCell ref="C2:C3"/>
    <mergeCell ref="D2:D3"/>
    <mergeCell ref="E2:E3"/>
    <mergeCell ref="H2:I2"/>
    <mergeCell ref="J2:K2"/>
    <mergeCell ref="L2:M2"/>
    <mergeCell ref="N2:O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1:O28"/>
  <sheetViews>
    <sheetView topLeftCell="A14" workbookViewId="0">
      <selection sqref="A1:O27"/>
    </sheetView>
  </sheetViews>
  <sheetFormatPr defaultRowHeight="14.5"/>
  <cols>
    <col min="5" max="5" width="44.7265625" customWidth="1"/>
    <col min="9" max="9" width="10" bestFit="1" customWidth="1"/>
    <col min="11" max="11" width="12.54296875" bestFit="1" customWidth="1"/>
    <col min="13" max="13" width="11.54296875" bestFit="1" customWidth="1"/>
    <col min="15" max="15" width="16" bestFit="1" customWidth="1"/>
  </cols>
  <sheetData>
    <row r="1" spans="1:15" ht="27" thickTop="1" thickBot="1">
      <c r="A1" s="586" t="s">
        <v>757</v>
      </c>
      <c r="B1" s="587"/>
      <c r="C1" s="588"/>
      <c r="D1" s="588"/>
      <c r="E1" s="588"/>
      <c r="F1" s="588"/>
      <c r="G1" s="588"/>
      <c r="H1" s="588"/>
      <c r="I1" s="588"/>
      <c r="J1" s="588"/>
      <c r="K1" s="588"/>
      <c r="L1" s="588"/>
      <c r="M1" s="588"/>
      <c r="N1" s="588"/>
      <c r="O1" s="588"/>
    </row>
    <row r="2" spans="1:15" ht="37.5" customHeight="1">
      <c r="A2" s="570" t="s">
        <v>522</v>
      </c>
      <c r="B2" s="573" t="s">
        <v>645</v>
      </c>
      <c r="C2" s="565" t="s">
        <v>521</v>
      </c>
      <c r="D2" s="565" t="s">
        <v>520</v>
      </c>
      <c r="E2" s="565" t="s">
        <v>519</v>
      </c>
      <c r="F2" s="26"/>
      <c r="G2" s="149"/>
      <c r="H2" s="565" t="s">
        <v>518</v>
      </c>
      <c r="I2" s="565"/>
      <c r="J2" s="565" t="s">
        <v>517</v>
      </c>
      <c r="K2" s="565"/>
      <c r="L2" s="565" t="s">
        <v>516</v>
      </c>
      <c r="M2" s="565"/>
      <c r="N2" s="565" t="s">
        <v>515</v>
      </c>
      <c r="O2" s="565"/>
    </row>
    <row r="3" spans="1:15" ht="31.5" thickBot="1">
      <c r="A3" s="571"/>
      <c r="B3" s="574"/>
      <c r="C3" s="572"/>
      <c r="D3" s="572"/>
      <c r="E3" s="572"/>
      <c r="F3" s="27" t="s">
        <v>29</v>
      </c>
      <c r="G3" s="150" t="s">
        <v>28</v>
      </c>
      <c r="H3" s="27" t="s">
        <v>27</v>
      </c>
      <c r="I3" s="27" t="s">
        <v>26</v>
      </c>
      <c r="J3" s="27" t="s">
        <v>27</v>
      </c>
      <c r="K3" s="27" t="s">
        <v>26</v>
      </c>
      <c r="L3" s="27" t="s">
        <v>27</v>
      </c>
      <c r="M3" s="27" t="s">
        <v>26</v>
      </c>
      <c r="N3" s="27" t="s">
        <v>27</v>
      </c>
      <c r="O3" s="27" t="s">
        <v>26</v>
      </c>
    </row>
    <row r="4" spans="1:15">
      <c r="A4" s="63">
        <v>1</v>
      </c>
      <c r="B4" s="306"/>
      <c r="C4" s="64">
        <v>2</v>
      </c>
      <c r="D4" s="65">
        <v>3</v>
      </c>
      <c r="E4" s="64">
        <v>4</v>
      </c>
      <c r="F4" s="64">
        <v>5</v>
      </c>
      <c r="G4" s="152">
        <v>6</v>
      </c>
      <c r="H4" s="65">
        <v>7</v>
      </c>
      <c r="I4" s="65">
        <v>8</v>
      </c>
      <c r="J4" s="64">
        <v>9</v>
      </c>
      <c r="K4" s="65">
        <v>10</v>
      </c>
      <c r="L4" s="64">
        <v>11</v>
      </c>
      <c r="M4" s="65">
        <v>12</v>
      </c>
      <c r="N4" s="65">
        <v>13</v>
      </c>
      <c r="O4" s="65">
        <v>14</v>
      </c>
    </row>
    <row r="5" spans="1:15">
      <c r="A5" s="359">
        <v>6</v>
      </c>
      <c r="B5" s="28">
        <v>3</v>
      </c>
      <c r="C5" s="28">
        <v>5</v>
      </c>
      <c r="D5" s="28" t="s">
        <v>501</v>
      </c>
      <c r="E5" s="33" t="s">
        <v>432</v>
      </c>
      <c r="F5" s="29" t="s">
        <v>3</v>
      </c>
      <c r="G5" s="163">
        <v>465000</v>
      </c>
      <c r="H5" s="28">
        <v>4</v>
      </c>
      <c r="I5" s="164">
        <v>1860000</v>
      </c>
      <c r="J5" s="30">
        <v>2</v>
      </c>
      <c r="K5" s="162">
        <v>930000</v>
      </c>
      <c r="L5" s="161">
        <v>6</v>
      </c>
      <c r="M5" s="165">
        <v>2790000</v>
      </c>
      <c r="N5" s="31">
        <v>6</v>
      </c>
      <c r="O5" s="162">
        <v>2790000</v>
      </c>
    </row>
    <row r="6" spans="1:15">
      <c r="A6" s="359">
        <v>7</v>
      </c>
      <c r="B6" s="28">
        <v>3.1</v>
      </c>
      <c r="C6" s="28">
        <v>6</v>
      </c>
      <c r="D6" s="28" t="s">
        <v>500</v>
      </c>
      <c r="E6" s="33" t="s">
        <v>430</v>
      </c>
      <c r="F6" s="29" t="s">
        <v>3</v>
      </c>
      <c r="G6" s="163">
        <v>1495000</v>
      </c>
      <c r="H6" s="28">
        <v>4</v>
      </c>
      <c r="I6" s="164">
        <v>5980000</v>
      </c>
      <c r="J6" s="30">
        <v>2</v>
      </c>
      <c r="K6" s="162">
        <v>2990000</v>
      </c>
      <c r="L6" s="161">
        <v>6</v>
      </c>
      <c r="M6" s="165">
        <v>8970000</v>
      </c>
      <c r="N6" s="31">
        <v>6</v>
      </c>
      <c r="O6" s="162">
        <v>8970000</v>
      </c>
    </row>
    <row r="7" spans="1:15">
      <c r="A7" s="359">
        <v>8</v>
      </c>
      <c r="B7" s="28">
        <v>3.2</v>
      </c>
      <c r="C7" s="28">
        <v>7</v>
      </c>
      <c r="D7" s="28" t="s">
        <v>499</v>
      </c>
      <c r="E7" s="33" t="s">
        <v>426</v>
      </c>
      <c r="F7" s="29" t="s">
        <v>3</v>
      </c>
      <c r="G7" s="163">
        <v>345000</v>
      </c>
      <c r="H7" s="28">
        <v>4</v>
      </c>
      <c r="I7" s="164">
        <v>1380000</v>
      </c>
      <c r="J7" s="30">
        <v>2</v>
      </c>
      <c r="K7" s="162">
        <v>690000</v>
      </c>
      <c r="L7" s="161">
        <v>6</v>
      </c>
      <c r="M7" s="165">
        <v>2070000</v>
      </c>
      <c r="N7" s="31">
        <v>6</v>
      </c>
      <c r="O7" s="162">
        <v>2070000</v>
      </c>
    </row>
    <row r="8" spans="1:15" ht="21">
      <c r="A8" s="360"/>
      <c r="B8" s="58"/>
      <c r="C8" s="58"/>
      <c r="D8" s="58"/>
      <c r="E8" s="60" t="s">
        <v>543</v>
      </c>
      <c r="F8" s="58"/>
      <c r="G8" s="163">
        <v>345000</v>
      </c>
      <c r="H8" s="58"/>
      <c r="I8" s="58"/>
      <c r="J8" s="58"/>
      <c r="K8" s="58"/>
      <c r="L8" s="161"/>
      <c r="M8" s="165"/>
      <c r="N8" s="30">
        <v>4</v>
      </c>
      <c r="O8" s="162">
        <v>1380000</v>
      </c>
    </row>
    <row r="9" spans="1:15">
      <c r="A9" s="359">
        <v>43</v>
      </c>
      <c r="B9" s="28">
        <v>3</v>
      </c>
      <c r="C9" s="28">
        <v>37</v>
      </c>
      <c r="D9" s="28" t="s">
        <v>433</v>
      </c>
      <c r="E9" s="33" t="s">
        <v>432</v>
      </c>
      <c r="F9" s="29" t="s">
        <v>3</v>
      </c>
      <c r="G9" s="163">
        <v>395000</v>
      </c>
      <c r="H9" s="28">
        <v>3</v>
      </c>
      <c r="I9" s="164">
        <v>1185000</v>
      </c>
      <c r="J9" s="30"/>
      <c r="K9" s="162">
        <v>0</v>
      </c>
      <c r="L9" s="161">
        <v>3</v>
      </c>
      <c r="M9" s="165">
        <v>1185000</v>
      </c>
      <c r="N9" s="31">
        <v>3</v>
      </c>
      <c r="O9" s="162">
        <v>1185000</v>
      </c>
    </row>
    <row r="10" spans="1:15">
      <c r="A10" s="359">
        <v>44</v>
      </c>
      <c r="B10" s="28">
        <v>3.1</v>
      </c>
      <c r="C10" s="28">
        <v>38</v>
      </c>
      <c r="D10" s="28" t="s">
        <v>431</v>
      </c>
      <c r="E10" s="33" t="s">
        <v>430</v>
      </c>
      <c r="F10" s="29" t="s">
        <v>3</v>
      </c>
      <c r="G10" s="163">
        <v>1495000</v>
      </c>
      <c r="H10" s="28">
        <v>2</v>
      </c>
      <c r="I10" s="164">
        <v>2990000</v>
      </c>
      <c r="J10" s="30"/>
      <c r="K10" s="162">
        <v>0</v>
      </c>
      <c r="L10" s="161">
        <v>2</v>
      </c>
      <c r="M10" s="165">
        <v>2990000</v>
      </c>
      <c r="N10" s="31">
        <v>2</v>
      </c>
      <c r="O10" s="162">
        <v>2990000</v>
      </c>
    </row>
    <row r="11" spans="1:15">
      <c r="A11" s="359">
        <v>45</v>
      </c>
      <c r="B11" s="28">
        <v>3.1</v>
      </c>
      <c r="C11" s="28">
        <v>39</v>
      </c>
      <c r="D11" s="28" t="s">
        <v>429</v>
      </c>
      <c r="E11" s="33" t="s">
        <v>428</v>
      </c>
      <c r="F11" s="29" t="s">
        <v>3</v>
      </c>
      <c r="G11" s="163">
        <v>1195000</v>
      </c>
      <c r="H11" s="28">
        <v>1</v>
      </c>
      <c r="I11" s="164">
        <v>1195000</v>
      </c>
      <c r="J11" s="30"/>
      <c r="K11" s="162">
        <v>0</v>
      </c>
      <c r="L11" s="161">
        <v>1</v>
      </c>
      <c r="M11" s="165">
        <v>1195000</v>
      </c>
      <c r="N11" s="31">
        <v>1</v>
      </c>
      <c r="O11" s="162">
        <v>1195000</v>
      </c>
    </row>
    <row r="12" spans="1:15">
      <c r="A12" s="359">
        <v>46</v>
      </c>
      <c r="B12" s="28">
        <v>3.2</v>
      </c>
      <c r="C12" s="28">
        <v>40</v>
      </c>
      <c r="D12" s="28" t="s">
        <v>427</v>
      </c>
      <c r="E12" s="33" t="s">
        <v>426</v>
      </c>
      <c r="F12" s="29" t="s">
        <v>3</v>
      </c>
      <c r="G12" s="163">
        <v>345000</v>
      </c>
      <c r="H12" s="28">
        <v>3</v>
      </c>
      <c r="I12" s="164">
        <v>1035000</v>
      </c>
      <c r="J12" s="30"/>
      <c r="K12" s="162">
        <v>0</v>
      </c>
      <c r="L12" s="161">
        <v>3</v>
      </c>
      <c r="M12" s="165">
        <v>1035000</v>
      </c>
      <c r="N12" s="31">
        <v>3</v>
      </c>
      <c r="O12" s="162">
        <v>1035000</v>
      </c>
    </row>
    <row r="13" spans="1:15" ht="21">
      <c r="A13" s="360"/>
      <c r="B13" s="58"/>
      <c r="C13" s="58"/>
      <c r="D13" s="58"/>
      <c r="E13" s="60" t="s">
        <v>543</v>
      </c>
      <c r="F13" s="58"/>
      <c r="G13" s="163">
        <v>345000</v>
      </c>
      <c r="H13" s="58"/>
      <c r="I13" s="58"/>
      <c r="J13" s="58"/>
      <c r="K13" s="58"/>
      <c r="L13" s="161"/>
      <c r="M13" s="165"/>
      <c r="N13" s="30">
        <v>3</v>
      </c>
      <c r="O13" s="162">
        <v>1035000</v>
      </c>
    </row>
    <row r="14" spans="1:15" ht="29">
      <c r="A14" s="359">
        <v>126</v>
      </c>
      <c r="B14" s="28">
        <v>35.1</v>
      </c>
      <c r="C14" s="28">
        <v>104</v>
      </c>
      <c r="D14" s="28" t="s">
        <v>266</v>
      </c>
      <c r="E14" s="34" t="s">
        <v>265</v>
      </c>
      <c r="F14" s="29" t="s">
        <v>3</v>
      </c>
      <c r="G14" s="163">
        <v>150000</v>
      </c>
      <c r="H14" s="181">
        <v>6</v>
      </c>
      <c r="I14" s="164">
        <v>900000</v>
      </c>
      <c r="J14" s="30"/>
      <c r="K14" s="162">
        <v>0</v>
      </c>
      <c r="L14" s="161">
        <v>6</v>
      </c>
      <c r="M14" s="165">
        <v>900000</v>
      </c>
      <c r="N14" s="31">
        <v>6</v>
      </c>
      <c r="O14" s="162">
        <v>900000</v>
      </c>
    </row>
    <row r="15" spans="1:15" ht="21">
      <c r="A15" s="360"/>
      <c r="B15" s="58"/>
      <c r="C15" s="58"/>
      <c r="D15" s="58"/>
      <c r="E15" s="60" t="s">
        <v>543</v>
      </c>
      <c r="F15" s="58"/>
      <c r="G15" s="163">
        <v>150000</v>
      </c>
      <c r="H15" s="58"/>
      <c r="I15" s="58"/>
      <c r="J15" s="58"/>
      <c r="K15" s="58"/>
      <c r="L15" s="161"/>
      <c r="M15" s="165"/>
      <c r="N15" s="30">
        <v>1</v>
      </c>
      <c r="O15" s="162">
        <v>150000</v>
      </c>
    </row>
    <row r="16" spans="1:15" ht="29">
      <c r="A16" s="359">
        <v>127</v>
      </c>
      <c r="B16" s="28">
        <v>35.200000000000003</v>
      </c>
      <c r="C16" s="28">
        <v>105</v>
      </c>
      <c r="D16" s="28" t="s">
        <v>264</v>
      </c>
      <c r="E16" s="34" t="s">
        <v>263</v>
      </c>
      <c r="F16" s="29" t="s">
        <v>3</v>
      </c>
      <c r="G16" s="163">
        <v>210000</v>
      </c>
      <c r="H16" s="181">
        <v>2</v>
      </c>
      <c r="I16" s="164">
        <v>420000</v>
      </c>
      <c r="J16" s="30"/>
      <c r="K16" s="162">
        <v>0</v>
      </c>
      <c r="L16" s="161">
        <v>2</v>
      </c>
      <c r="M16" s="165">
        <v>420000</v>
      </c>
      <c r="N16" s="31">
        <v>2</v>
      </c>
      <c r="O16" s="162">
        <v>420000</v>
      </c>
    </row>
    <row r="17" spans="1:15" ht="21">
      <c r="A17" s="360"/>
      <c r="B17" s="58"/>
      <c r="C17" s="58"/>
      <c r="D17" s="58"/>
      <c r="E17" s="60" t="s">
        <v>543</v>
      </c>
      <c r="F17" s="58"/>
      <c r="G17" s="163">
        <v>210000</v>
      </c>
      <c r="H17" s="58"/>
      <c r="I17" s="58"/>
      <c r="J17" s="58"/>
      <c r="K17" s="58"/>
      <c r="L17" s="161"/>
      <c r="M17" s="165"/>
      <c r="N17" s="30">
        <v>4</v>
      </c>
      <c r="O17" s="162">
        <v>840000</v>
      </c>
    </row>
    <row r="18" spans="1:15">
      <c r="A18" s="359">
        <v>128</v>
      </c>
      <c r="B18" s="28">
        <v>35.299999999999997</v>
      </c>
      <c r="C18" s="28">
        <v>106</v>
      </c>
      <c r="D18" s="28" t="s">
        <v>262</v>
      </c>
      <c r="E18" s="34" t="s">
        <v>261</v>
      </c>
      <c r="F18" s="29" t="s">
        <v>3</v>
      </c>
      <c r="G18" s="163">
        <v>7000</v>
      </c>
      <c r="H18" s="181">
        <v>6</v>
      </c>
      <c r="I18" s="164">
        <v>42000</v>
      </c>
      <c r="J18" s="30"/>
      <c r="K18" s="162">
        <v>0</v>
      </c>
      <c r="L18" s="161">
        <v>6</v>
      </c>
      <c r="M18" s="165">
        <v>42000</v>
      </c>
      <c r="N18" s="31">
        <v>6</v>
      </c>
      <c r="O18" s="162">
        <v>42000</v>
      </c>
    </row>
    <row r="19" spans="1:15" ht="21">
      <c r="A19" s="360"/>
      <c r="B19" s="58"/>
      <c r="C19" s="58"/>
      <c r="D19" s="58"/>
      <c r="E19" s="60" t="s">
        <v>543</v>
      </c>
      <c r="F19" s="58"/>
      <c r="G19" s="163">
        <v>7000</v>
      </c>
      <c r="H19" s="58"/>
      <c r="I19" s="58"/>
      <c r="J19" s="58"/>
      <c r="K19" s="58"/>
      <c r="L19" s="161"/>
      <c r="M19" s="165"/>
      <c r="N19" s="30">
        <v>1</v>
      </c>
      <c r="O19" s="162">
        <v>7000</v>
      </c>
    </row>
    <row r="20" spans="1:15">
      <c r="A20" s="359">
        <v>129</v>
      </c>
      <c r="B20" s="28">
        <v>35.4</v>
      </c>
      <c r="C20" s="28">
        <v>107</v>
      </c>
      <c r="D20" s="28" t="s">
        <v>260</v>
      </c>
      <c r="E20" s="34" t="s">
        <v>259</v>
      </c>
      <c r="F20" s="29" t="s">
        <v>3</v>
      </c>
      <c r="G20" s="163">
        <v>8500</v>
      </c>
      <c r="H20" s="181">
        <v>2</v>
      </c>
      <c r="I20" s="164">
        <v>17000</v>
      </c>
      <c r="J20" s="30"/>
      <c r="K20" s="162">
        <v>0</v>
      </c>
      <c r="L20" s="161">
        <v>2</v>
      </c>
      <c r="M20" s="165">
        <v>17000</v>
      </c>
      <c r="N20" s="31">
        <v>2</v>
      </c>
      <c r="O20" s="162">
        <v>17000</v>
      </c>
    </row>
    <row r="21" spans="1:15" ht="21">
      <c r="A21" s="360"/>
      <c r="B21" s="58"/>
      <c r="C21" s="58"/>
      <c r="D21" s="58"/>
      <c r="E21" s="60" t="s">
        <v>543</v>
      </c>
      <c r="F21" s="58"/>
      <c r="G21" s="163">
        <v>8500</v>
      </c>
      <c r="H21" s="58"/>
      <c r="I21" s="58"/>
      <c r="J21" s="58"/>
      <c r="K21" s="58"/>
      <c r="L21" s="161"/>
      <c r="M21" s="165"/>
      <c r="N21" s="30">
        <v>4</v>
      </c>
      <c r="O21" s="162">
        <v>34000</v>
      </c>
    </row>
    <row r="22" spans="1:15">
      <c r="A22" s="359">
        <v>130</v>
      </c>
      <c r="B22" s="28">
        <v>35.5</v>
      </c>
      <c r="C22" s="28">
        <v>216</v>
      </c>
      <c r="D22" s="28" t="s">
        <v>258</v>
      </c>
      <c r="E22" s="34" t="s">
        <v>257</v>
      </c>
      <c r="F22" s="29" t="s">
        <v>3</v>
      </c>
      <c r="G22" s="163">
        <v>1200000</v>
      </c>
      <c r="H22" s="181">
        <v>1</v>
      </c>
      <c r="I22" s="164">
        <v>1200000</v>
      </c>
      <c r="J22" s="30"/>
      <c r="K22" s="162">
        <v>0</v>
      </c>
      <c r="L22" s="161">
        <v>1</v>
      </c>
      <c r="M22" s="165">
        <v>1200000</v>
      </c>
      <c r="N22" s="31">
        <v>1</v>
      </c>
      <c r="O22" s="162">
        <v>1200000</v>
      </c>
    </row>
    <row r="23" spans="1:15">
      <c r="A23" s="359">
        <v>131</v>
      </c>
      <c r="B23" s="28">
        <v>35.6</v>
      </c>
      <c r="C23" s="28">
        <v>217</v>
      </c>
      <c r="D23" s="28" t="s">
        <v>256</v>
      </c>
      <c r="E23" s="34" t="s">
        <v>255</v>
      </c>
      <c r="F23" s="29" t="s">
        <v>3</v>
      </c>
      <c r="G23" s="163">
        <v>1000000</v>
      </c>
      <c r="H23" s="181">
        <v>2</v>
      </c>
      <c r="I23" s="164">
        <v>2000000</v>
      </c>
      <c r="J23" s="30"/>
      <c r="K23" s="162">
        <v>0</v>
      </c>
      <c r="L23" s="161">
        <v>2</v>
      </c>
      <c r="M23" s="165">
        <v>2000000</v>
      </c>
      <c r="N23" s="31">
        <v>2</v>
      </c>
      <c r="O23" s="162">
        <v>2000000</v>
      </c>
    </row>
    <row r="24" spans="1:15" ht="21">
      <c r="A24" s="360"/>
      <c r="B24" s="58"/>
      <c r="C24" s="58"/>
      <c r="D24" s="58"/>
      <c r="E24" s="60" t="s">
        <v>543</v>
      </c>
      <c r="F24" s="58"/>
      <c r="G24" s="163">
        <v>1000000</v>
      </c>
      <c r="H24" s="58"/>
      <c r="I24" s="58"/>
      <c r="J24" s="58"/>
      <c r="K24" s="58"/>
      <c r="L24" s="161"/>
      <c r="M24" s="165"/>
      <c r="N24" s="30">
        <v>2</v>
      </c>
      <c r="O24" s="162">
        <v>2000000</v>
      </c>
    </row>
    <row r="25" spans="1:15">
      <c r="A25" s="359">
        <v>132</v>
      </c>
      <c r="B25" s="28">
        <v>35.700000000000003</v>
      </c>
      <c r="C25" s="28">
        <v>218</v>
      </c>
      <c r="D25" s="28" t="s">
        <v>254</v>
      </c>
      <c r="E25" s="34" t="s">
        <v>253</v>
      </c>
      <c r="F25" s="29" t="s">
        <v>3</v>
      </c>
      <c r="G25" s="163">
        <v>900000.00000000012</v>
      </c>
      <c r="H25" s="181">
        <v>1</v>
      </c>
      <c r="I25" s="164">
        <v>900000.00000000012</v>
      </c>
      <c r="J25" s="30"/>
      <c r="K25" s="162">
        <v>0</v>
      </c>
      <c r="L25" s="161">
        <v>1</v>
      </c>
      <c r="M25" s="165">
        <v>900000.00000000012</v>
      </c>
      <c r="N25" s="31">
        <v>1</v>
      </c>
      <c r="O25" s="162">
        <v>900000.00000000012</v>
      </c>
    </row>
    <row r="26" spans="1:15" ht="21">
      <c r="A26" s="365"/>
      <c r="B26" s="126"/>
      <c r="C26" s="126"/>
      <c r="D26" s="126"/>
      <c r="E26" s="127" t="s">
        <v>543</v>
      </c>
      <c r="F26" s="126"/>
      <c r="G26" s="166">
        <v>900000.00000000012</v>
      </c>
      <c r="H26" s="126"/>
      <c r="I26" s="126"/>
      <c r="J26" s="126"/>
      <c r="K26" s="126"/>
      <c r="L26" s="169"/>
      <c r="M26" s="170"/>
      <c r="N26" s="40">
        <v>2</v>
      </c>
      <c r="O26" s="168">
        <v>1800000.0000000002</v>
      </c>
    </row>
    <row r="27" spans="1:15" ht="16" thickBot="1">
      <c r="A27" s="260"/>
      <c r="B27" s="311"/>
      <c r="C27" s="261"/>
      <c r="D27" s="261"/>
      <c r="E27" s="262"/>
      <c r="F27" s="262"/>
      <c r="G27" s="263"/>
      <c r="H27" s="261"/>
      <c r="I27" s="264"/>
      <c r="J27" s="261"/>
      <c r="K27" s="265"/>
      <c r="L27" s="261"/>
      <c r="M27" s="589" t="s">
        <v>616</v>
      </c>
      <c r="N27" s="590"/>
      <c r="O27" s="400">
        <f>SUM(O5:O26)</f>
        <v>32960000</v>
      </c>
    </row>
    <row r="28" spans="1:15" ht="15" thickTop="1"/>
  </sheetData>
  <mergeCells count="11">
    <mergeCell ref="M27:N27"/>
    <mergeCell ref="A1:O1"/>
    <mergeCell ref="A2:A3"/>
    <mergeCell ref="B2:B3"/>
    <mergeCell ref="C2:C3"/>
    <mergeCell ref="D2:D3"/>
    <mergeCell ref="E2:E3"/>
    <mergeCell ref="H2:I2"/>
    <mergeCell ref="J2:K2"/>
    <mergeCell ref="L2:M2"/>
    <mergeCell ref="N2:O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A1:O44"/>
  <sheetViews>
    <sheetView topLeftCell="A36" workbookViewId="0">
      <selection sqref="A1:O43"/>
    </sheetView>
  </sheetViews>
  <sheetFormatPr defaultRowHeight="14.5"/>
  <cols>
    <col min="5" max="5" width="45.1796875" customWidth="1"/>
    <col min="15" max="15" width="13.1796875" bestFit="1" customWidth="1"/>
  </cols>
  <sheetData>
    <row r="1" spans="1:15" ht="27" thickTop="1" thickBot="1">
      <c r="A1" s="586" t="s">
        <v>757</v>
      </c>
      <c r="B1" s="587"/>
      <c r="C1" s="588"/>
      <c r="D1" s="588"/>
      <c r="E1" s="588"/>
      <c r="F1" s="588"/>
      <c r="G1" s="588"/>
      <c r="H1" s="588"/>
      <c r="I1" s="588"/>
      <c r="J1" s="588"/>
      <c r="K1" s="588"/>
      <c r="L1" s="588"/>
      <c r="M1" s="588"/>
      <c r="N1" s="588"/>
      <c r="O1" s="588"/>
    </row>
    <row r="2" spans="1:15" ht="36" customHeight="1">
      <c r="A2" s="570" t="s">
        <v>522</v>
      </c>
      <c r="B2" s="573" t="s">
        <v>645</v>
      </c>
      <c r="C2" s="565" t="s">
        <v>521</v>
      </c>
      <c r="D2" s="565" t="s">
        <v>520</v>
      </c>
      <c r="E2" s="565" t="s">
        <v>519</v>
      </c>
      <c r="F2" s="26"/>
      <c r="G2" s="149"/>
      <c r="H2" s="565" t="s">
        <v>518</v>
      </c>
      <c r="I2" s="565"/>
      <c r="J2" s="565" t="s">
        <v>517</v>
      </c>
      <c r="K2" s="565"/>
      <c r="L2" s="565" t="s">
        <v>516</v>
      </c>
      <c r="M2" s="565"/>
      <c r="N2" s="565" t="s">
        <v>515</v>
      </c>
      <c r="O2" s="565"/>
    </row>
    <row r="3" spans="1:15" ht="31.5" thickBot="1">
      <c r="A3" s="571"/>
      <c r="B3" s="574"/>
      <c r="C3" s="572"/>
      <c r="D3" s="572"/>
      <c r="E3" s="572"/>
      <c r="F3" s="27" t="s">
        <v>29</v>
      </c>
      <c r="G3" s="150" t="s">
        <v>28</v>
      </c>
      <c r="H3" s="27" t="s">
        <v>27</v>
      </c>
      <c r="I3" s="27" t="s">
        <v>26</v>
      </c>
      <c r="J3" s="27" t="s">
        <v>27</v>
      </c>
      <c r="K3" s="27" t="s">
        <v>26</v>
      </c>
      <c r="L3" s="27" t="s">
        <v>27</v>
      </c>
      <c r="M3" s="27" t="s">
        <v>26</v>
      </c>
      <c r="N3" s="27" t="s">
        <v>27</v>
      </c>
      <c r="O3" s="27" t="s">
        <v>26</v>
      </c>
    </row>
    <row r="4" spans="1:15">
      <c r="A4" s="63">
        <v>1</v>
      </c>
      <c r="B4" s="306"/>
      <c r="C4" s="64">
        <v>2</v>
      </c>
      <c r="D4" s="65">
        <v>3</v>
      </c>
      <c r="E4" s="64">
        <v>4</v>
      </c>
      <c r="F4" s="64">
        <v>5</v>
      </c>
      <c r="G4" s="152">
        <v>6</v>
      </c>
      <c r="H4" s="65">
        <v>7</v>
      </c>
      <c r="I4" s="65">
        <v>8</v>
      </c>
      <c r="J4" s="64">
        <v>9</v>
      </c>
      <c r="K4" s="65">
        <v>10</v>
      </c>
      <c r="L4" s="64">
        <v>11</v>
      </c>
      <c r="M4" s="65">
        <v>12</v>
      </c>
      <c r="N4" s="65">
        <v>13</v>
      </c>
      <c r="O4" s="65">
        <v>14</v>
      </c>
    </row>
    <row r="5" spans="1:15">
      <c r="A5" s="359">
        <v>184</v>
      </c>
      <c r="B5" s="28">
        <v>75</v>
      </c>
      <c r="C5" s="28">
        <v>225</v>
      </c>
      <c r="D5" s="28" t="s">
        <v>149</v>
      </c>
      <c r="E5" s="33" t="s">
        <v>148</v>
      </c>
      <c r="F5" s="29" t="s">
        <v>3</v>
      </c>
      <c r="G5" s="163">
        <v>270</v>
      </c>
      <c r="H5" s="28">
        <v>25</v>
      </c>
      <c r="I5" s="164">
        <v>6750</v>
      </c>
      <c r="J5" s="30"/>
      <c r="K5" s="162">
        <v>0</v>
      </c>
      <c r="L5" s="161">
        <v>25</v>
      </c>
      <c r="M5" s="165">
        <v>6750</v>
      </c>
      <c r="N5" s="31">
        <v>25</v>
      </c>
      <c r="O5" s="162">
        <v>6750</v>
      </c>
    </row>
    <row r="6" spans="1:15" ht="21">
      <c r="A6" s="360"/>
      <c r="B6" s="58"/>
      <c r="C6" s="58"/>
      <c r="D6" s="58"/>
      <c r="E6" s="60" t="s">
        <v>543</v>
      </c>
      <c r="F6" s="58"/>
      <c r="G6" s="163">
        <v>270</v>
      </c>
      <c r="H6" s="58"/>
      <c r="I6" s="58"/>
      <c r="J6" s="58"/>
      <c r="K6" s="58"/>
      <c r="L6" s="161"/>
      <c r="M6" s="165"/>
      <c r="N6" s="176">
        <v>19</v>
      </c>
      <c r="O6" s="162">
        <v>5130</v>
      </c>
    </row>
    <row r="7" spans="1:15" ht="29">
      <c r="A7" s="359">
        <v>185</v>
      </c>
      <c r="B7" s="28">
        <v>76</v>
      </c>
      <c r="C7" s="28">
        <v>151</v>
      </c>
      <c r="D7" s="28" t="s">
        <v>147</v>
      </c>
      <c r="E7" s="33" t="s">
        <v>146</v>
      </c>
      <c r="F7" s="29" t="s">
        <v>3</v>
      </c>
      <c r="G7" s="163">
        <v>5400</v>
      </c>
      <c r="H7" s="28">
        <v>4</v>
      </c>
      <c r="I7" s="164">
        <v>21600</v>
      </c>
      <c r="J7" s="30"/>
      <c r="K7" s="162">
        <v>0</v>
      </c>
      <c r="L7" s="161">
        <v>4</v>
      </c>
      <c r="M7" s="165">
        <v>21600</v>
      </c>
      <c r="N7" s="31">
        <v>4</v>
      </c>
      <c r="O7" s="162">
        <v>21600</v>
      </c>
    </row>
    <row r="8" spans="1:15" ht="21">
      <c r="A8" s="360"/>
      <c r="B8" s="58"/>
      <c r="C8" s="58"/>
      <c r="D8" s="58"/>
      <c r="E8" s="58"/>
      <c r="F8" s="58"/>
      <c r="G8" s="58"/>
      <c r="H8" s="58"/>
      <c r="I8" s="58"/>
      <c r="J8" s="58"/>
      <c r="K8" s="58"/>
      <c r="L8" s="161"/>
      <c r="M8" s="58"/>
      <c r="N8" s="58"/>
      <c r="O8" s="58"/>
    </row>
    <row r="9" spans="1:15">
      <c r="A9" s="359">
        <v>186</v>
      </c>
      <c r="B9" s="28">
        <v>77</v>
      </c>
      <c r="C9" s="28">
        <v>152</v>
      </c>
      <c r="D9" s="28" t="s">
        <v>145</v>
      </c>
      <c r="E9" s="33" t="s">
        <v>144</v>
      </c>
      <c r="F9" s="29" t="s">
        <v>3</v>
      </c>
      <c r="G9" s="163">
        <v>6300</v>
      </c>
      <c r="H9" s="28">
        <v>9</v>
      </c>
      <c r="I9" s="164">
        <v>56700</v>
      </c>
      <c r="J9" s="30"/>
      <c r="K9" s="162">
        <v>0</v>
      </c>
      <c r="L9" s="161">
        <v>9</v>
      </c>
      <c r="M9" s="165">
        <v>56700</v>
      </c>
      <c r="N9" s="31">
        <v>9</v>
      </c>
      <c r="O9" s="162">
        <v>56700</v>
      </c>
    </row>
    <row r="10" spans="1:15" ht="21">
      <c r="A10" s="360"/>
      <c r="B10" s="58"/>
      <c r="C10" s="58"/>
      <c r="D10" s="58"/>
      <c r="E10" s="58"/>
      <c r="F10" s="58"/>
      <c r="G10" s="58"/>
      <c r="H10" s="58"/>
      <c r="I10" s="58"/>
      <c r="J10" s="58"/>
      <c r="K10" s="58"/>
      <c r="L10" s="161"/>
      <c r="M10" s="58"/>
      <c r="N10" s="58"/>
      <c r="O10" s="58"/>
    </row>
    <row r="11" spans="1:15">
      <c r="A11" s="359">
        <v>187</v>
      </c>
      <c r="B11" s="28">
        <v>78</v>
      </c>
      <c r="C11" s="28">
        <v>153</v>
      </c>
      <c r="D11" s="28" t="s">
        <v>143</v>
      </c>
      <c r="E11" s="33" t="s">
        <v>142</v>
      </c>
      <c r="F11" s="29" t="s">
        <v>3</v>
      </c>
      <c r="G11" s="163">
        <v>3600</v>
      </c>
      <c r="H11" s="28">
        <v>16</v>
      </c>
      <c r="I11" s="164">
        <v>57600</v>
      </c>
      <c r="J11" s="30"/>
      <c r="K11" s="162">
        <v>0</v>
      </c>
      <c r="L11" s="161">
        <v>16</v>
      </c>
      <c r="M11" s="165">
        <v>57600</v>
      </c>
      <c r="N11" s="31">
        <v>15</v>
      </c>
      <c r="O11" s="162">
        <v>54000</v>
      </c>
    </row>
    <row r="12" spans="1:15" ht="21">
      <c r="A12" s="360"/>
      <c r="B12" s="58"/>
      <c r="C12" s="58"/>
      <c r="D12" s="58"/>
      <c r="E12" s="58"/>
      <c r="F12" s="58"/>
      <c r="G12" s="58"/>
      <c r="H12" s="58"/>
      <c r="I12" s="58"/>
      <c r="J12" s="58"/>
      <c r="K12" s="58"/>
      <c r="L12" s="161"/>
      <c r="M12" s="58"/>
      <c r="N12" s="58"/>
      <c r="O12" s="58"/>
    </row>
    <row r="13" spans="1:15">
      <c r="A13" s="359">
        <v>188</v>
      </c>
      <c r="B13" s="28">
        <v>79</v>
      </c>
      <c r="C13" s="28">
        <v>154</v>
      </c>
      <c r="D13" s="28" t="s">
        <v>141</v>
      </c>
      <c r="E13" s="33" t="s">
        <v>140</v>
      </c>
      <c r="F13" s="29" t="s">
        <v>3</v>
      </c>
      <c r="G13" s="163">
        <v>1100</v>
      </c>
      <c r="H13" s="28">
        <v>21</v>
      </c>
      <c r="I13" s="164">
        <v>23100</v>
      </c>
      <c r="J13" s="30"/>
      <c r="K13" s="162">
        <v>0</v>
      </c>
      <c r="L13" s="161">
        <v>21</v>
      </c>
      <c r="M13" s="165">
        <v>23100</v>
      </c>
      <c r="N13" s="31">
        <v>21</v>
      </c>
      <c r="O13" s="162">
        <v>23100</v>
      </c>
    </row>
    <row r="14" spans="1:15" ht="21">
      <c r="A14" s="360"/>
      <c r="B14" s="58"/>
      <c r="C14" s="58"/>
      <c r="D14" s="58"/>
      <c r="E14" s="58"/>
      <c r="F14" s="58"/>
      <c r="G14" s="58"/>
      <c r="H14" s="58"/>
      <c r="I14" s="58"/>
      <c r="J14" s="58"/>
      <c r="K14" s="58"/>
      <c r="L14" s="161"/>
      <c r="M14" s="58"/>
      <c r="N14" s="58"/>
      <c r="O14" s="58"/>
    </row>
    <row r="15" spans="1:15" ht="29">
      <c r="A15" s="359">
        <v>189</v>
      </c>
      <c r="B15" s="28">
        <v>80</v>
      </c>
      <c r="C15" s="28">
        <v>155</v>
      </c>
      <c r="D15" s="28" t="s">
        <v>139</v>
      </c>
      <c r="E15" s="33" t="s">
        <v>138</v>
      </c>
      <c r="F15" s="29" t="s">
        <v>3</v>
      </c>
      <c r="G15" s="163">
        <v>630</v>
      </c>
      <c r="H15" s="28">
        <v>25</v>
      </c>
      <c r="I15" s="164">
        <v>15750</v>
      </c>
      <c r="J15" s="30"/>
      <c r="K15" s="162">
        <v>0</v>
      </c>
      <c r="L15" s="161">
        <v>25</v>
      </c>
      <c r="M15" s="165">
        <v>15750</v>
      </c>
      <c r="N15" s="31">
        <v>15</v>
      </c>
      <c r="O15" s="162">
        <v>9450</v>
      </c>
    </row>
    <row r="16" spans="1:15" ht="21">
      <c r="A16" s="360"/>
      <c r="B16" s="58"/>
      <c r="C16" s="58"/>
      <c r="D16" s="58"/>
      <c r="E16" s="58"/>
      <c r="F16" s="58"/>
      <c r="G16" s="58"/>
      <c r="H16" s="58"/>
      <c r="I16" s="58"/>
      <c r="J16" s="58"/>
      <c r="K16" s="58"/>
      <c r="L16" s="161"/>
      <c r="M16" s="58"/>
      <c r="N16" s="58"/>
      <c r="O16" s="58"/>
    </row>
    <row r="17" spans="1:15" ht="29">
      <c r="A17" s="359">
        <v>190</v>
      </c>
      <c r="B17" s="28">
        <v>81</v>
      </c>
      <c r="C17" s="28">
        <v>156</v>
      </c>
      <c r="D17" s="28" t="s">
        <v>137</v>
      </c>
      <c r="E17" s="33" t="s">
        <v>136</v>
      </c>
      <c r="F17" s="29" t="s">
        <v>3</v>
      </c>
      <c r="G17" s="163">
        <v>540</v>
      </c>
      <c r="H17" s="28">
        <v>36</v>
      </c>
      <c r="I17" s="164">
        <v>19440</v>
      </c>
      <c r="J17" s="30"/>
      <c r="K17" s="162">
        <v>0</v>
      </c>
      <c r="L17" s="161">
        <v>36</v>
      </c>
      <c r="M17" s="165">
        <v>19440</v>
      </c>
      <c r="N17" s="31">
        <v>21</v>
      </c>
      <c r="O17" s="162">
        <v>11340</v>
      </c>
    </row>
    <row r="18" spans="1:15" ht="21">
      <c r="A18" s="360"/>
      <c r="B18" s="58"/>
      <c r="C18" s="58"/>
      <c r="D18" s="58"/>
      <c r="E18" s="58"/>
      <c r="F18" s="58"/>
      <c r="G18" s="58"/>
      <c r="H18" s="58"/>
      <c r="I18" s="58"/>
      <c r="J18" s="58"/>
      <c r="K18" s="58"/>
      <c r="L18" s="161"/>
      <c r="M18" s="58"/>
      <c r="N18" s="58"/>
      <c r="O18" s="58"/>
    </row>
    <row r="19" spans="1:15" ht="29">
      <c r="A19" s="359">
        <v>191</v>
      </c>
      <c r="B19" s="28">
        <v>82</v>
      </c>
      <c r="C19" s="28">
        <v>156</v>
      </c>
      <c r="D19" s="28" t="s">
        <v>135</v>
      </c>
      <c r="E19" s="33" t="s">
        <v>134</v>
      </c>
      <c r="F19" s="29" t="s">
        <v>3</v>
      </c>
      <c r="G19" s="163">
        <v>540</v>
      </c>
      <c r="H19" s="28">
        <v>25</v>
      </c>
      <c r="I19" s="164">
        <v>13500</v>
      </c>
      <c r="J19" s="30"/>
      <c r="K19" s="162">
        <v>0</v>
      </c>
      <c r="L19" s="161">
        <v>25</v>
      </c>
      <c r="M19" s="165">
        <v>13500</v>
      </c>
      <c r="N19" s="31">
        <v>14</v>
      </c>
      <c r="O19" s="162">
        <v>7560</v>
      </c>
    </row>
    <row r="20" spans="1:15" ht="21">
      <c r="A20" s="360"/>
      <c r="B20" s="58"/>
      <c r="C20" s="58"/>
      <c r="D20" s="58"/>
      <c r="E20" s="58"/>
      <c r="F20" s="58"/>
      <c r="G20" s="58"/>
      <c r="H20" s="58"/>
      <c r="I20" s="58"/>
      <c r="J20" s="58"/>
      <c r="K20" s="58"/>
      <c r="L20" s="161"/>
      <c r="M20" s="58"/>
      <c r="N20" s="58"/>
      <c r="O20" s="58"/>
    </row>
    <row r="21" spans="1:15">
      <c r="A21" s="359">
        <v>192</v>
      </c>
      <c r="B21" s="28" t="s">
        <v>719</v>
      </c>
      <c r="C21" s="28">
        <v>158</v>
      </c>
      <c r="D21" s="28" t="s">
        <v>133</v>
      </c>
      <c r="E21" s="33" t="s">
        <v>132</v>
      </c>
      <c r="F21" s="29" t="s">
        <v>3</v>
      </c>
      <c r="G21" s="163">
        <v>720</v>
      </c>
      <c r="H21" s="28">
        <v>25</v>
      </c>
      <c r="I21" s="164">
        <v>18000</v>
      </c>
      <c r="J21" s="30"/>
      <c r="K21" s="162">
        <v>0</v>
      </c>
      <c r="L21" s="161">
        <v>25</v>
      </c>
      <c r="M21" s="165">
        <v>18000</v>
      </c>
      <c r="N21" s="31">
        <v>15</v>
      </c>
      <c r="O21" s="162">
        <v>10800</v>
      </c>
    </row>
    <row r="22" spans="1:15" ht="21">
      <c r="A22" s="360"/>
      <c r="B22" s="58"/>
      <c r="C22" s="58"/>
      <c r="D22" s="58"/>
      <c r="E22" s="58"/>
      <c r="F22" s="58"/>
      <c r="G22" s="58"/>
      <c r="H22" s="58"/>
      <c r="I22" s="58"/>
      <c r="J22" s="58"/>
      <c r="K22" s="58"/>
      <c r="L22" s="161"/>
      <c r="M22" s="58"/>
      <c r="N22" s="58"/>
      <c r="O22" s="58"/>
    </row>
    <row r="23" spans="1:15" ht="29">
      <c r="A23" s="359">
        <v>193</v>
      </c>
      <c r="B23" s="28">
        <v>84</v>
      </c>
      <c r="C23" s="28">
        <v>159</v>
      </c>
      <c r="D23" s="28" t="s">
        <v>131</v>
      </c>
      <c r="E23" s="33" t="s">
        <v>130</v>
      </c>
      <c r="F23" s="29" t="s">
        <v>3</v>
      </c>
      <c r="G23" s="163">
        <v>3600</v>
      </c>
      <c r="H23" s="28">
        <v>12</v>
      </c>
      <c r="I23" s="164">
        <v>43200</v>
      </c>
      <c r="J23" s="30"/>
      <c r="K23" s="162">
        <v>0</v>
      </c>
      <c r="L23" s="161">
        <v>12</v>
      </c>
      <c r="M23" s="165">
        <v>43200</v>
      </c>
      <c r="N23" s="31">
        <v>12</v>
      </c>
      <c r="O23" s="162">
        <v>43200</v>
      </c>
    </row>
    <row r="24" spans="1:15" ht="21">
      <c r="A24" s="360"/>
      <c r="B24" s="58"/>
      <c r="C24" s="58"/>
      <c r="D24" s="58"/>
      <c r="E24" s="60" t="s">
        <v>543</v>
      </c>
      <c r="F24" s="58"/>
      <c r="G24" s="163">
        <v>3600</v>
      </c>
      <c r="H24" s="58"/>
      <c r="I24" s="58"/>
      <c r="J24" s="58"/>
      <c r="K24" s="58"/>
      <c r="L24" s="161"/>
      <c r="M24" s="165"/>
      <c r="N24" s="30">
        <v>4</v>
      </c>
      <c r="O24" s="162">
        <v>14400</v>
      </c>
    </row>
    <row r="25" spans="1:15" ht="29">
      <c r="A25" s="359">
        <v>194</v>
      </c>
      <c r="B25" s="28">
        <v>85</v>
      </c>
      <c r="C25" s="28">
        <v>160</v>
      </c>
      <c r="D25" s="28" t="s">
        <v>129</v>
      </c>
      <c r="E25" s="33" t="s">
        <v>128</v>
      </c>
      <c r="F25" s="35" t="s">
        <v>99</v>
      </c>
      <c r="G25" s="180">
        <v>270</v>
      </c>
      <c r="H25" s="28">
        <v>55</v>
      </c>
      <c r="I25" s="164">
        <v>14850</v>
      </c>
      <c r="J25" s="30"/>
      <c r="K25" s="162">
        <v>0</v>
      </c>
      <c r="L25" s="161">
        <v>55</v>
      </c>
      <c r="M25" s="165">
        <v>14850</v>
      </c>
      <c r="N25" s="31">
        <v>55</v>
      </c>
      <c r="O25" s="162">
        <v>14850</v>
      </c>
    </row>
    <row r="26" spans="1:15" ht="21">
      <c r="A26" s="360"/>
      <c r="B26" s="58"/>
      <c r="C26" s="58"/>
      <c r="D26" s="58"/>
      <c r="E26" s="60" t="s">
        <v>543</v>
      </c>
      <c r="F26" s="58"/>
      <c r="G26" s="180">
        <v>270</v>
      </c>
      <c r="H26" s="58"/>
      <c r="I26" s="58"/>
      <c r="J26" s="58"/>
      <c r="K26" s="58"/>
      <c r="L26" s="161"/>
      <c r="M26" s="165"/>
      <c r="N26" s="176">
        <v>53.234000000000009</v>
      </c>
      <c r="O26" s="162">
        <v>14373.180000000002</v>
      </c>
    </row>
    <row r="27" spans="1:15" ht="29">
      <c r="A27" s="359">
        <v>195</v>
      </c>
      <c r="B27" s="28">
        <v>85</v>
      </c>
      <c r="C27" s="28">
        <v>161</v>
      </c>
      <c r="D27" s="28" t="s">
        <v>127</v>
      </c>
      <c r="E27" s="33" t="s">
        <v>126</v>
      </c>
      <c r="F27" s="35" t="s">
        <v>99</v>
      </c>
      <c r="G27" s="180">
        <v>360</v>
      </c>
      <c r="H27" s="28">
        <v>115</v>
      </c>
      <c r="I27" s="164">
        <v>41400</v>
      </c>
      <c r="J27" s="30"/>
      <c r="K27" s="162">
        <v>0</v>
      </c>
      <c r="L27" s="161">
        <v>115</v>
      </c>
      <c r="M27" s="165">
        <v>41400</v>
      </c>
      <c r="N27" s="31">
        <v>115</v>
      </c>
      <c r="O27" s="162">
        <v>41400</v>
      </c>
    </row>
    <row r="28" spans="1:15" ht="21">
      <c r="A28" s="360"/>
      <c r="B28" s="58"/>
      <c r="C28" s="58"/>
      <c r="D28" s="58"/>
      <c r="E28" s="60" t="s">
        <v>543</v>
      </c>
      <c r="F28" s="58"/>
      <c r="G28" s="180">
        <v>360</v>
      </c>
      <c r="H28" s="58"/>
      <c r="I28" s="58"/>
      <c r="J28" s="58"/>
      <c r="K28" s="58"/>
      <c r="L28" s="161"/>
      <c r="M28" s="165"/>
      <c r="N28" s="176">
        <v>14.706500000000005</v>
      </c>
      <c r="O28" s="162">
        <v>5294.340000000002</v>
      </c>
    </row>
    <row r="29" spans="1:15" ht="29">
      <c r="A29" s="359">
        <v>196</v>
      </c>
      <c r="B29" s="28">
        <v>85</v>
      </c>
      <c r="C29" s="28">
        <v>162</v>
      </c>
      <c r="D29" s="28" t="s">
        <v>125</v>
      </c>
      <c r="E29" s="33" t="s">
        <v>124</v>
      </c>
      <c r="F29" s="35" t="s">
        <v>99</v>
      </c>
      <c r="G29" s="180">
        <v>450</v>
      </c>
      <c r="H29" s="28">
        <v>143</v>
      </c>
      <c r="I29" s="164">
        <v>64350</v>
      </c>
      <c r="J29" s="30"/>
      <c r="K29" s="162">
        <v>0</v>
      </c>
      <c r="L29" s="161">
        <v>143</v>
      </c>
      <c r="M29" s="165">
        <v>64350</v>
      </c>
      <c r="N29" s="31">
        <v>115.5</v>
      </c>
      <c r="O29" s="162">
        <v>51975</v>
      </c>
    </row>
    <row r="30" spans="1:15" ht="21">
      <c r="A30" s="360"/>
      <c r="B30" s="58"/>
      <c r="C30" s="58"/>
      <c r="D30" s="58"/>
      <c r="E30" s="58"/>
      <c r="F30" s="58"/>
      <c r="G30" s="58"/>
      <c r="H30" s="58"/>
      <c r="I30" s="58"/>
      <c r="J30" s="58"/>
      <c r="K30" s="58"/>
      <c r="L30" s="161"/>
      <c r="M30" s="58"/>
      <c r="N30" s="58"/>
      <c r="O30" s="58"/>
    </row>
    <row r="31" spans="1:15">
      <c r="A31" s="359">
        <v>197</v>
      </c>
      <c r="B31" s="28">
        <v>86</v>
      </c>
      <c r="C31" s="28">
        <v>163</v>
      </c>
      <c r="D31" s="28" t="s">
        <v>123</v>
      </c>
      <c r="E31" s="33" t="s">
        <v>122</v>
      </c>
      <c r="F31" s="29" t="s">
        <v>3</v>
      </c>
      <c r="G31" s="163">
        <v>1440</v>
      </c>
      <c r="H31" s="28">
        <v>15</v>
      </c>
      <c r="I31" s="164">
        <v>21600</v>
      </c>
      <c r="J31" s="30"/>
      <c r="K31" s="162">
        <v>0</v>
      </c>
      <c r="L31" s="161">
        <v>15</v>
      </c>
      <c r="M31" s="165">
        <v>21600</v>
      </c>
      <c r="N31" s="31">
        <v>15</v>
      </c>
      <c r="O31" s="162">
        <v>21600</v>
      </c>
    </row>
    <row r="32" spans="1:15" ht="21">
      <c r="A32" s="360"/>
      <c r="B32" s="58"/>
      <c r="C32" s="58"/>
      <c r="D32" s="58"/>
      <c r="E32" s="60" t="s">
        <v>543</v>
      </c>
      <c r="F32" s="58"/>
      <c r="G32" s="163">
        <v>1440</v>
      </c>
      <c r="H32" s="58"/>
      <c r="I32" s="58"/>
      <c r="J32" s="58"/>
      <c r="K32" s="58"/>
      <c r="L32" s="161"/>
      <c r="M32" s="165"/>
      <c r="N32" s="30">
        <v>5</v>
      </c>
      <c r="O32" s="162">
        <v>7200</v>
      </c>
    </row>
    <row r="33" spans="1:15" ht="29">
      <c r="A33" s="359">
        <v>198</v>
      </c>
      <c r="B33" s="28">
        <v>87</v>
      </c>
      <c r="C33" s="28">
        <v>164</v>
      </c>
      <c r="D33" s="28" t="s">
        <v>121</v>
      </c>
      <c r="E33" s="33" t="s">
        <v>120</v>
      </c>
      <c r="F33" s="35" t="s">
        <v>99</v>
      </c>
      <c r="G33" s="180">
        <v>450</v>
      </c>
      <c r="H33" s="28">
        <v>145</v>
      </c>
      <c r="I33" s="164">
        <v>65250</v>
      </c>
      <c r="J33" s="30"/>
      <c r="K33" s="162">
        <v>0</v>
      </c>
      <c r="L33" s="161">
        <v>145</v>
      </c>
      <c r="M33" s="165">
        <v>65250</v>
      </c>
      <c r="N33" s="31">
        <v>84</v>
      </c>
      <c r="O33" s="162">
        <v>37800</v>
      </c>
    </row>
    <row r="34" spans="1:15" ht="21">
      <c r="A34" s="360"/>
      <c r="B34" s="58"/>
      <c r="C34" s="58"/>
      <c r="D34" s="58"/>
      <c r="E34" s="58"/>
      <c r="F34" s="58"/>
      <c r="G34" s="58"/>
      <c r="H34" s="58"/>
      <c r="I34" s="58"/>
      <c r="J34" s="58"/>
      <c r="K34" s="58"/>
      <c r="L34" s="161"/>
      <c r="M34" s="58"/>
      <c r="N34" s="58"/>
      <c r="O34" s="58"/>
    </row>
    <row r="35" spans="1:15" ht="29">
      <c r="A35" s="359">
        <v>199</v>
      </c>
      <c r="B35" s="28">
        <v>87</v>
      </c>
      <c r="C35" s="28">
        <v>165</v>
      </c>
      <c r="D35" s="28" t="s">
        <v>119</v>
      </c>
      <c r="E35" s="33" t="s">
        <v>118</v>
      </c>
      <c r="F35" s="35" t="s">
        <v>99</v>
      </c>
      <c r="G35" s="180">
        <v>540</v>
      </c>
      <c r="H35" s="28">
        <v>145</v>
      </c>
      <c r="I35" s="164">
        <v>78300</v>
      </c>
      <c r="J35" s="30"/>
      <c r="K35" s="162">
        <v>0</v>
      </c>
      <c r="L35" s="161">
        <v>145</v>
      </c>
      <c r="M35" s="165">
        <v>78300</v>
      </c>
      <c r="N35" s="31">
        <v>68.25</v>
      </c>
      <c r="O35" s="162">
        <v>36855</v>
      </c>
    </row>
    <row r="36" spans="1:15" ht="21">
      <c r="A36" s="360"/>
      <c r="B36" s="58"/>
      <c r="C36" s="58"/>
      <c r="D36" s="58"/>
      <c r="E36" s="58"/>
      <c r="F36" s="58"/>
      <c r="G36" s="58"/>
      <c r="H36" s="58"/>
      <c r="I36" s="58"/>
      <c r="J36" s="58"/>
      <c r="K36" s="58"/>
      <c r="L36" s="161"/>
      <c r="M36" s="58"/>
      <c r="N36" s="58"/>
      <c r="O36" s="58"/>
    </row>
    <row r="37" spans="1:15" ht="72.5">
      <c r="A37" s="359">
        <v>200</v>
      </c>
      <c r="B37" s="28">
        <v>90</v>
      </c>
      <c r="C37" s="28">
        <v>226</v>
      </c>
      <c r="D37" s="28" t="s">
        <v>117</v>
      </c>
      <c r="E37" s="33" t="s">
        <v>116</v>
      </c>
      <c r="F37" s="29" t="s">
        <v>3</v>
      </c>
      <c r="G37" s="163">
        <v>630</v>
      </c>
      <c r="H37" s="28">
        <v>5</v>
      </c>
      <c r="I37" s="164">
        <v>3150</v>
      </c>
      <c r="J37" s="30"/>
      <c r="K37" s="162">
        <v>0</v>
      </c>
      <c r="L37" s="161">
        <v>5</v>
      </c>
      <c r="M37" s="165">
        <v>3150</v>
      </c>
      <c r="N37" s="31">
        <v>5</v>
      </c>
      <c r="O37" s="162">
        <v>3150</v>
      </c>
    </row>
    <row r="38" spans="1:15" ht="21">
      <c r="A38" s="360"/>
      <c r="B38" s="58"/>
      <c r="C38" s="58"/>
      <c r="D38" s="58"/>
      <c r="E38" s="60" t="s">
        <v>543</v>
      </c>
      <c r="F38" s="58"/>
      <c r="G38" s="163">
        <v>630</v>
      </c>
      <c r="H38" s="58"/>
      <c r="I38" s="58"/>
      <c r="J38" s="58"/>
      <c r="K38" s="58"/>
      <c r="L38" s="161"/>
      <c r="M38" s="165"/>
      <c r="N38" s="30">
        <v>1</v>
      </c>
      <c r="O38" s="162">
        <v>630</v>
      </c>
    </row>
    <row r="39" spans="1:15" ht="29">
      <c r="A39" s="359">
        <v>201</v>
      </c>
      <c r="B39" s="28" t="s">
        <v>720</v>
      </c>
      <c r="C39" s="28">
        <v>166</v>
      </c>
      <c r="D39" s="28" t="s">
        <v>115</v>
      </c>
      <c r="E39" s="33" t="s">
        <v>114</v>
      </c>
      <c r="F39" s="29" t="s">
        <v>3</v>
      </c>
      <c r="G39" s="163">
        <v>2700</v>
      </c>
      <c r="H39" s="28">
        <v>4</v>
      </c>
      <c r="I39" s="164">
        <v>10800</v>
      </c>
      <c r="J39" s="30"/>
      <c r="K39" s="162">
        <v>0</v>
      </c>
      <c r="L39" s="161">
        <v>4</v>
      </c>
      <c r="M39" s="165">
        <v>10800</v>
      </c>
      <c r="N39" s="31">
        <v>0</v>
      </c>
      <c r="O39" s="162">
        <v>0</v>
      </c>
    </row>
    <row r="40" spans="1:15" ht="21">
      <c r="A40" s="360"/>
      <c r="B40" s="58"/>
      <c r="C40" s="58"/>
      <c r="D40" s="58"/>
      <c r="E40" s="58"/>
      <c r="F40" s="58"/>
      <c r="G40" s="58"/>
      <c r="H40" s="58"/>
      <c r="I40" s="58"/>
      <c r="J40" s="58"/>
      <c r="K40" s="58"/>
      <c r="L40" s="161"/>
      <c r="M40" s="58"/>
      <c r="N40" s="58"/>
      <c r="O40" s="58"/>
    </row>
    <row r="41" spans="1:15" ht="29">
      <c r="A41" s="359">
        <v>202</v>
      </c>
      <c r="B41" s="28" t="s">
        <v>721</v>
      </c>
      <c r="C41" s="28">
        <v>227</v>
      </c>
      <c r="D41" s="28" t="s">
        <v>113</v>
      </c>
      <c r="E41" s="33" t="s">
        <v>112</v>
      </c>
      <c r="F41" s="29" t="s">
        <v>3</v>
      </c>
      <c r="G41" s="163">
        <v>3600</v>
      </c>
      <c r="H41" s="28">
        <v>10</v>
      </c>
      <c r="I41" s="164">
        <v>36000</v>
      </c>
      <c r="J41" s="30"/>
      <c r="K41" s="162">
        <v>0</v>
      </c>
      <c r="L41" s="161">
        <v>10</v>
      </c>
      <c r="M41" s="165">
        <v>36000</v>
      </c>
      <c r="N41" s="31">
        <v>0</v>
      </c>
      <c r="O41" s="162">
        <v>0</v>
      </c>
    </row>
    <row r="42" spans="1:15" ht="21">
      <c r="A42" s="365"/>
      <c r="B42" s="126"/>
      <c r="C42" s="126"/>
      <c r="D42" s="126"/>
      <c r="E42" s="126"/>
      <c r="F42" s="126"/>
      <c r="G42" s="126"/>
      <c r="H42" s="126"/>
      <c r="I42" s="126"/>
      <c r="J42" s="126"/>
      <c r="K42" s="126"/>
      <c r="L42" s="169"/>
      <c r="M42" s="126"/>
      <c r="N42" s="126"/>
      <c r="O42" s="126"/>
    </row>
    <row r="43" spans="1:15" ht="16" thickBot="1">
      <c r="A43" s="260"/>
      <c r="B43" s="311"/>
      <c r="C43" s="261"/>
      <c r="D43" s="261"/>
      <c r="E43" s="262"/>
      <c r="F43" s="262"/>
      <c r="G43" s="263"/>
      <c r="H43" s="261"/>
      <c r="I43" s="264"/>
      <c r="J43" s="261"/>
      <c r="K43" s="265"/>
      <c r="L43" s="261"/>
      <c r="M43" s="589" t="s">
        <v>616</v>
      </c>
      <c r="N43" s="590"/>
      <c r="O43" s="400">
        <f>SUM(O5:O42)</f>
        <v>499157.52</v>
      </c>
    </row>
    <row r="44" spans="1:15" ht="15" thickTop="1"/>
  </sheetData>
  <mergeCells count="11">
    <mergeCell ref="M43:N43"/>
    <mergeCell ref="A1:O1"/>
    <mergeCell ref="A2:A3"/>
    <mergeCell ref="B2:B3"/>
    <mergeCell ref="C2:C3"/>
    <mergeCell ref="D2:D3"/>
    <mergeCell ref="E2:E3"/>
    <mergeCell ref="H2:I2"/>
    <mergeCell ref="J2:K2"/>
    <mergeCell ref="L2:M2"/>
    <mergeCell ref="N2:O2"/>
  </mergeCells>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dimension ref="A1:O82"/>
  <sheetViews>
    <sheetView topLeftCell="A69" zoomScale="85" zoomScaleNormal="85" workbookViewId="0">
      <selection sqref="A1:O81"/>
    </sheetView>
  </sheetViews>
  <sheetFormatPr defaultRowHeight="14.5"/>
  <cols>
    <col min="5" max="5" width="45.26953125" customWidth="1"/>
    <col min="9" max="9" width="10" bestFit="1" customWidth="1"/>
    <col min="11" max="11" width="11.54296875" bestFit="1" customWidth="1"/>
    <col min="13" max="13" width="11.54296875" bestFit="1" customWidth="1"/>
    <col min="15" max="15" width="16" bestFit="1" customWidth="1"/>
  </cols>
  <sheetData>
    <row r="1" spans="1:15" ht="32.25" customHeight="1" thickTop="1" thickBot="1">
      <c r="A1" s="586" t="s">
        <v>757</v>
      </c>
      <c r="B1" s="587"/>
      <c r="C1" s="588"/>
      <c r="D1" s="588"/>
      <c r="E1" s="588"/>
      <c r="F1" s="588"/>
      <c r="G1" s="588"/>
      <c r="H1" s="588"/>
      <c r="I1" s="588"/>
      <c r="J1" s="588"/>
      <c r="K1" s="588"/>
      <c r="L1" s="588"/>
      <c r="M1" s="588"/>
      <c r="N1" s="588"/>
      <c r="O1" s="588"/>
    </row>
    <row r="2" spans="1:15" ht="32.25" customHeight="1">
      <c r="A2" s="570" t="s">
        <v>522</v>
      </c>
      <c r="B2" s="573" t="s">
        <v>645</v>
      </c>
      <c r="C2" s="565" t="s">
        <v>521</v>
      </c>
      <c r="D2" s="565" t="s">
        <v>520</v>
      </c>
      <c r="E2" s="565" t="s">
        <v>519</v>
      </c>
      <c r="F2" s="26"/>
      <c r="G2" s="149"/>
      <c r="H2" s="565" t="s">
        <v>518</v>
      </c>
      <c r="I2" s="565"/>
      <c r="J2" s="565" t="s">
        <v>517</v>
      </c>
      <c r="K2" s="565"/>
      <c r="L2" s="565" t="s">
        <v>516</v>
      </c>
      <c r="M2" s="565"/>
      <c r="N2" s="565" t="s">
        <v>515</v>
      </c>
      <c r="O2" s="565"/>
    </row>
    <row r="3" spans="1:15" ht="32.25" customHeight="1" thickBot="1">
      <c r="A3" s="571"/>
      <c r="B3" s="574"/>
      <c r="C3" s="572"/>
      <c r="D3" s="572"/>
      <c r="E3" s="572"/>
      <c r="F3" s="27" t="s">
        <v>29</v>
      </c>
      <c r="G3" s="150" t="s">
        <v>28</v>
      </c>
      <c r="H3" s="27" t="s">
        <v>27</v>
      </c>
      <c r="I3" s="27" t="s">
        <v>26</v>
      </c>
      <c r="J3" s="27" t="s">
        <v>27</v>
      </c>
      <c r="K3" s="27" t="s">
        <v>26</v>
      </c>
      <c r="L3" s="27" t="s">
        <v>27</v>
      </c>
      <c r="M3" s="27" t="s">
        <v>26</v>
      </c>
      <c r="N3" s="27" t="s">
        <v>27</v>
      </c>
      <c r="O3" s="27" t="s">
        <v>26</v>
      </c>
    </row>
    <row r="4" spans="1:15">
      <c r="A4" s="63">
        <v>1</v>
      </c>
      <c r="B4" s="306"/>
      <c r="C4" s="64">
        <v>2</v>
      </c>
      <c r="D4" s="65">
        <v>3</v>
      </c>
      <c r="E4" s="64">
        <v>4</v>
      </c>
      <c r="F4" s="64">
        <v>5</v>
      </c>
      <c r="G4" s="152">
        <v>6</v>
      </c>
      <c r="H4" s="65">
        <v>7</v>
      </c>
      <c r="I4" s="65">
        <v>8</v>
      </c>
      <c r="J4" s="64">
        <v>9</v>
      </c>
      <c r="K4" s="65">
        <v>10</v>
      </c>
      <c r="L4" s="64">
        <v>11</v>
      </c>
      <c r="M4" s="65">
        <v>12</v>
      </c>
      <c r="N4" s="65">
        <v>13</v>
      </c>
      <c r="O4" s="65">
        <v>14</v>
      </c>
    </row>
    <row r="5" spans="1:15" ht="29">
      <c r="A5" s="359">
        <v>52</v>
      </c>
      <c r="B5" s="28">
        <v>88.6</v>
      </c>
      <c r="C5" s="28">
        <v>46</v>
      </c>
      <c r="D5" s="28" t="s">
        <v>415</v>
      </c>
      <c r="E5" s="33" t="s">
        <v>414</v>
      </c>
      <c r="F5" s="29" t="s">
        <v>3</v>
      </c>
      <c r="G5" s="163">
        <v>49500</v>
      </c>
      <c r="H5" s="28">
        <v>3</v>
      </c>
      <c r="I5" s="164">
        <v>148500</v>
      </c>
      <c r="J5" s="30"/>
      <c r="K5" s="162">
        <v>0</v>
      </c>
      <c r="L5" s="161">
        <v>3</v>
      </c>
      <c r="M5" s="165">
        <v>148500</v>
      </c>
      <c r="N5" s="31">
        <v>3</v>
      </c>
      <c r="O5" s="162">
        <v>148500</v>
      </c>
    </row>
    <row r="6" spans="1:15" ht="29">
      <c r="A6" s="359">
        <v>203</v>
      </c>
      <c r="B6" s="28">
        <v>88.1</v>
      </c>
      <c r="C6" s="28">
        <v>167</v>
      </c>
      <c r="D6" s="28" t="s">
        <v>111</v>
      </c>
      <c r="E6" s="33" t="s">
        <v>110</v>
      </c>
      <c r="F6" s="35" t="s">
        <v>99</v>
      </c>
      <c r="G6" s="180">
        <v>1750</v>
      </c>
      <c r="H6" s="28">
        <v>700</v>
      </c>
      <c r="I6" s="164">
        <v>1225000</v>
      </c>
      <c r="J6" s="30"/>
      <c r="K6" s="162">
        <v>0</v>
      </c>
      <c r="L6" s="161">
        <v>700</v>
      </c>
      <c r="M6" s="165">
        <v>1225000</v>
      </c>
      <c r="N6" s="31">
        <v>700</v>
      </c>
      <c r="O6" s="162">
        <v>1225000</v>
      </c>
    </row>
    <row r="7" spans="1:15" ht="21">
      <c r="A7" s="360"/>
      <c r="B7" s="58"/>
      <c r="C7" s="58"/>
      <c r="D7" s="58"/>
      <c r="E7" s="60" t="s">
        <v>543</v>
      </c>
      <c r="F7" s="58"/>
      <c r="G7" s="180">
        <v>1750</v>
      </c>
      <c r="H7" s="58"/>
      <c r="I7" s="58"/>
      <c r="J7" s="58"/>
      <c r="K7" s="58"/>
      <c r="L7" s="161"/>
      <c r="M7" s="165"/>
      <c r="N7" s="176">
        <v>133</v>
      </c>
      <c r="O7" s="162">
        <v>232750</v>
      </c>
    </row>
    <row r="8" spans="1:15" ht="29">
      <c r="A8" s="359">
        <v>204</v>
      </c>
      <c r="B8" s="28">
        <v>88.1</v>
      </c>
      <c r="C8" s="28">
        <v>168</v>
      </c>
      <c r="D8" s="28" t="s">
        <v>109</v>
      </c>
      <c r="E8" s="33" t="s">
        <v>108</v>
      </c>
      <c r="F8" s="35" t="s">
        <v>99</v>
      </c>
      <c r="G8" s="180">
        <v>2250</v>
      </c>
      <c r="H8" s="28">
        <v>200</v>
      </c>
      <c r="I8" s="164">
        <v>450000</v>
      </c>
      <c r="J8" s="30"/>
      <c r="K8" s="162">
        <v>0</v>
      </c>
      <c r="L8" s="161">
        <v>200</v>
      </c>
      <c r="M8" s="165">
        <v>450000</v>
      </c>
      <c r="N8" s="31">
        <v>200</v>
      </c>
      <c r="O8" s="162">
        <v>450000</v>
      </c>
    </row>
    <row r="9" spans="1:15" ht="21">
      <c r="A9" s="360"/>
      <c r="B9" s="58"/>
      <c r="C9" s="58"/>
      <c r="D9" s="58"/>
      <c r="E9" s="60" t="s">
        <v>543</v>
      </c>
      <c r="F9" s="58"/>
      <c r="G9" s="180">
        <v>2250</v>
      </c>
      <c r="H9" s="58"/>
      <c r="I9" s="58"/>
      <c r="J9" s="58"/>
      <c r="K9" s="58"/>
      <c r="L9" s="161"/>
      <c r="M9" s="165"/>
      <c r="N9" s="30">
        <v>27</v>
      </c>
      <c r="O9" s="162">
        <v>60750</v>
      </c>
    </row>
    <row r="10" spans="1:15" ht="29">
      <c r="A10" s="359">
        <v>205</v>
      </c>
      <c r="B10" s="28">
        <v>88.1</v>
      </c>
      <c r="C10" s="28">
        <v>169</v>
      </c>
      <c r="D10" s="28" t="s">
        <v>107</v>
      </c>
      <c r="E10" s="33" t="s">
        <v>106</v>
      </c>
      <c r="F10" s="35" t="s">
        <v>99</v>
      </c>
      <c r="G10" s="180">
        <v>2950</v>
      </c>
      <c r="H10" s="28">
        <v>550</v>
      </c>
      <c r="I10" s="164">
        <v>1622500</v>
      </c>
      <c r="J10" s="30"/>
      <c r="K10" s="162">
        <v>0</v>
      </c>
      <c r="L10" s="161">
        <v>550</v>
      </c>
      <c r="M10" s="165">
        <v>1622500</v>
      </c>
      <c r="N10" s="31">
        <v>550</v>
      </c>
      <c r="O10" s="162">
        <v>1622500</v>
      </c>
    </row>
    <row r="11" spans="1:15" ht="21">
      <c r="A11" s="360"/>
      <c r="B11" s="58"/>
      <c r="C11" s="58"/>
      <c r="D11" s="58"/>
      <c r="E11" s="60" t="s">
        <v>543</v>
      </c>
      <c r="F11" s="58"/>
      <c r="G11" s="180">
        <v>2950</v>
      </c>
      <c r="H11" s="58"/>
      <c r="I11" s="58"/>
      <c r="J11" s="58"/>
      <c r="K11" s="58"/>
      <c r="L11" s="161"/>
      <c r="M11" s="165"/>
      <c r="N11" s="30">
        <v>14</v>
      </c>
      <c r="O11" s="162">
        <v>41300</v>
      </c>
    </row>
    <row r="12" spans="1:15" ht="29">
      <c r="A12" s="359">
        <v>206</v>
      </c>
      <c r="B12" s="28">
        <v>88.1</v>
      </c>
      <c r="C12" s="28">
        <v>170</v>
      </c>
      <c r="D12" s="28" t="s">
        <v>105</v>
      </c>
      <c r="E12" s="33" t="s">
        <v>104</v>
      </c>
      <c r="F12" s="35" t="s">
        <v>99</v>
      </c>
      <c r="G12" s="180">
        <v>650.00000000000011</v>
      </c>
      <c r="H12" s="28">
        <v>320</v>
      </c>
      <c r="I12" s="164">
        <v>208000.00000000003</v>
      </c>
      <c r="J12" s="30"/>
      <c r="K12" s="162">
        <v>0</v>
      </c>
      <c r="L12" s="161">
        <v>320</v>
      </c>
      <c r="M12" s="165">
        <v>208000.00000000003</v>
      </c>
      <c r="N12" s="31">
        <v>320</v>
      </c>
      <c r="O12" s="162">
        <v>208000.00000000003</v>
      </c>
    </row>
    <row r="13" spans="1:15" ht="21">
      <c r="A13" s="360"/>
      <c r="B13" s="58"/>
      <c r="C13" s="58"/>
      <c r="D13" s="58"/>
      <c r="E13" s="60" t="s">
        <v>543</v>
      </c>
      <c r="F13" s="58"/>
      <c r="G13" s="180">
        <v>650.00000000000011</v>
      </c>
      <c r="H13" s="58"/>
      <c r="I13" s="58"/>
      <c r="J13" s="58"/>
      <c r="K13" s="58"/>
      <c r="L13" s="161"/>
      <c r="M13" s="165"/>
      <c r="N13" s="30">
        <v>224</v>
      </c>
      <c r="O13" s="162">
        <v>145600.00000000003</v>
      </c>
    </row>
    <row r="14" spans="1:15" ht="29">
      <c r="A14" s="359">
        <v>207</v>
      </c>
      <c r="B14" s="28">
        <v>88.1</v>
      </c>
      <c r="C14" s="28">
        <v>171</v>
      </c>
      <c r="D14" s="28" t="s">
        <v>103</v>
      </c>
      <c r="E14" s="33" t="s">
        <v>102</v>
      </c>
      <c r="F14" s="35" t="s">
        <v>99</v>
      </c>
      <c r="G14" s="180">
        <v>950</v>
      </c>
      <c r="H14" s="28">
        <v>525</v>
      </c>
      <c r="I14" s="164">
        <v>498750</v>
      </c>
      <c r="J14" s="30"/>
      <c r="K14" s="162">
        <v>0</v>
      </c>
      <c r="L14" s="161">
        <v>525</v>
      </c>
      <c r="M14" s="165">
        <v>498750</v>
      </c>
      <c r="N14" s="31">
        <v>525</v>
      </c>
      <c r="O14" s="162">
        <v>498750</v>
      </c>
    </row>
    <row r="15" spans="1:15" ht="21">
      <c r="A15" s="360"/>
      <c r="B15" s="58"/>
      <c r="C15" s="58"/>
      <c r="D15" s="58"/>
      <c r="E15" s="60" t="s">
        <v>543</v>
      </c>
      <c r="F15" s="58"/>
      <c r="G15" s="180">
        <v>950</v>
      </c>
      <c r="H15" s="58"/>
      <c r="I15" s="58"/>
      <c r="J15" s="58"/>
      <c r="K15" s="58"/>
      <c r="L15" s="161"/>
      <c r="M15" s="165"/>
      <c r="N15" s="30">
        <v>232</v>
      </c>
      <c r="O15" s="162">
        <v>220400</v>
      </c>
    </row>
    <row r="16" spans="1:15" ht="29">
      <c r="A16" s="359">
        <v>208</v>
      </c>
      <c r="B16" s="28">
        <v>88.1</v>
      </c>
      <c r="C16" s="28">
        <v>172</v>
      </c>
      <c r="D16" s="28" t="s">
        <v>101</v>
      </c>
      <c r="E16" s="33" t="s">
        <v>100</v>
      </c>
      <c r="F16" s="35" t="s">
        <v>99</v>
      </c>
      <c r="G16" s="180">
        <v>1450</v>
      </c>
      <c r="H16" s="28">
        <v>530</v>
      </c>
      <c r="I16" s="164">
        <v>768500</v>
      </c>
      <c r="J16" s="30"/>
      <c r="K16" s="162">
        <v>0</v>
      </c>
      <c r="L16" s="161">
        <v>530</v>
      </c>
      <c r="M16" s="165">
        <v>768500</v>
      </c>
      <c r="N16" s="31">
        <v>530</v>
      </c>
      <c r="O16" s="162">
        <v>768500</v>
      </c>
    </row>
    <row r="17" spans="1:15" ht="21">
      <c r="A17" s="360"/>
      <c r="B17" s="58"/>
      <c r="C17" s="58"/>
      <c r="D17" s="58"/>
      <c r="E17" s="60" t="s">
        <v>543</v>
      </c>
      <c r="F17" s="58"/>
      <c r="G17" s="180">
        <v>1450</v>
      </c>
      <c r="H17" s="58"/>
      <c r="I17" s="58"/>
      <c r="J17" s="58"/>
      <c r="K17" s="58"/>
      <c r="L17" s="161"/>
      <c r="M17" s="165"/>
      <c r="N17" s="30">
        <v>65</v>
      </c>
      <c r="O17" s="162">
        <v>94250</v>
      </c>
    </row>
    <row r="18" spans="1:15">
      <c r="A18" s="359">
        <v>209</v>
      </c>
      <c r="B18" s="28">
        <v>88.2</v>
      </c>
      <c r="C18" s="28">
        <v>228</v>
      </c>
      <c r="D18" s="28" t="s">
        <v>98</v>
      </c>
      <c r="E18" s="33" t="s">
        <v>97</v>
      </c>
      <c r="F18" s="29" t="s">
        <v>3</v>
      </c>
      <c r="G18" s="163">
        <v>1500</v>
      </c>
      <c r="H18" s="28">
        <v>40</v>
      </c>
      <c r="I18" s="164">
        <v>60000</v>
      </c>
      <c r="J18" s="30"/>
      <c r="K18" s="162">
        <v>0</v>
      </c>
      <c r="L18" s="161">
        <v>40</v>
      </c>
      <c r="M18" s="165">
        <v>60000</v>
      </c>
      <c r="N18" s="31">
        <v>31</v>
      </c>
      <c r="O18" s="162">
        <v>46500</v>
      </c>
    </row>
    <row r="19" spans="1:15" ht="21">
      <c r="A19" s="360"/>
      <c r="B19" s="58"/>
      <c r="C19" s="58"/>
      <c r="D19" s="58"/>
      <c r="E19" s="58"/>
      <c r="F19" s="58"/>
      <c r="G19" s="58"/>
      <c r="H19" s="58"/>
      <c r="I19" s="58"/>
      <c r="J19" s="58"/>
      <c r="K19" s="58"/>
      <c r="L19" s="161"/>
      <c r="M19" s="58"/>
      <c r="N19" s="58"/>
      <c r="O19" s="58"/>
    </row>
    <row r="20" spans="1:15">
      <c r="A20" s="359">
        <v>210</v>
      </c>
      <c r="B20" s="28">
        <v>88.2</v>
      </c>
      <c r="C20" s="28">
        <v>229</v>
      </c>
      <c r="D20" s="28" t="s">
        <v>96</v>
      </c>
      <c r="E20" s="33" t="s">
        <v>95</v>
      </c>
      <c r="F20" s="29" t="s">
        <v>3</v>
      </c>
      <c r="G20" s="163">
        <v>2500</v>
      </c>
      <c r="H20" s="28">
        <v>15</v>
      </c>
      <c r="I20" s="164">
        <v>37500</v>
      </c>
      <c r="J20" s="30"/>
      <c r="K20" s="162">
        <v>0</v>
      </c>
      <c r="L20" s="161">
        <v>15</v>
      </c>
      <c r="M20" s="165">
        <v>37500</v>
      </c>
      <c r="N20" s="31">
        <v>14</v>
      </c>
      <c r="O20" s="162">
        <v>35000</v>
      </c>
    </row>
    <row r="21" spans="1:15" ht="21">
      <c r="A21" s="360"/>
      <c r="B21" s="58"/>
      <c r="C21" s="58"/>
      <c r="D21" s="58"/>
      <c r="E21" s="58"/>
      <c r="F21" s="58"/>
      <c r="G21" s="58"/>
      <c r="H21" s="58"/>
      <c r="I21" s="58"/>
      <c r="J21" s="58"/>
      <c r="K21" s="58"/>
      <c r="L21" s="161"/>
      <c r="M21" s="58"/>
      <c r="N21" s="58"/>
      <c r="O21" s="58"/>
    </row>
    <row r="22" spans="1:15">
      <c r="A22" s="359">
        <v>211</v>
      </c>
      <c r="B22" s="28">
        <v>88.2</v>
      </c>
      <c r="C22" s="28">
        <v>173</v>
      </c>
      <c r="D22" s="28" t="s">
        <v>94</v>
      </c>
      <c r="E22" s="33" t="s">
        <v>93</v>
      </c>
      <c r="F22" s="29" t="s">
        <v>3</v>
      </c>
      <c r="G22" s="163">
        <v>3500</v>
      </c>
      <c r="H22" s="28">
        <v>3</v>
      </c>
      <c r="I22" s="164">
        <v>10500</v>
      </c>
      <c r="J22" s="30">
        <v>2</v>
      </c>
      <c r="K22" s="162">
        <v>7000</v>
      </c>
      <c r="L22" s="161">
        <v>5</v>
      </c>
      <c r="M22" s="165">
        <v>17500</v>
      </c>
      <c r="N22" s="31">
        <v>5</v>
      </c>
      <c r="O22" s="162">
        <v>17500</v>
      </c>
    </row>
    <row r="23" spans="1:15" ht="21">
      <c r="A23" s="360"/>
      <c r="B23" s="58"/>
      <c r="C23" s="58"/>
      <c r="D23" s="58"/>
      <c r="E23" s="60" t="s">
        <v>543</v>
      </c>
      <c r="F23" s="58"/>
      <c r="G23" s="163">
        <v>3500</v>
      </c>
      <c r="H23" s="58"/>
      <c r="I23" s="58"/>
      <c r="J23" s="58"/>
      <c r="K23" s="58"/>
      <c r="L23" s="161"/>
      <c r="M23" s="165"/>
      <c r="N23" s="30">
        <v>4</v>
      </c>
      <c r="O23" s="162">
        <v>14000</v>
      </c>
    </row>
    <row r="24" spans="1:15">
      <c r="A24" s="359">
        <v>212</v>
      </c>
      <c r="B24" s="28">
        <v>88.2</v>
      </c>
      <c r="C24" s="28">
        <v>174</v>
      </c>
      <c r="D24" s="28" t="s">
        <v>92</v>
      </c>
      <c r="E24" s="33" t="s">
        <v>91</v>
      </c>
      <c r="F24" s="29" t="s">
        <v>3</v>
      </c>
      <c r="G24" s="163">
        <v>4500</v>
      </c>
      <c r="H24" s="28">
        <v>2</v>
      </c>
      <c r="I24" s="164">
        <v>9000</v>
      </c>
      <c r="J24" s="30">
        <v>3</v>
      </c>
      <c r="K24" s="162">
        <v>13500</v>
      </c>
      <c r="L24" s="161">
        <v>5</v>
      </c>
      <c r="M24" s="165">
        <v>22500</v>
      </c>
      <c r="N24" s="31">
        <v>4</v>
      </c>
      <c r="O24" s="162">
        <v>18000</v>
      </c>
    </row>
    <row r="25" spans="1:15" ht="21">
      <c r="A25" s="360"/>
      <c r="B25" s="58"/>
      <c r="C25" s="58"/>
      <c r="D25" s="58"/>
      <c r="E25" s="58"/>
      <c r="F25" s="58"/>
      <c r="G25" s="58"/>
      <c r="H25" s="58"/>
      <c r="I25" s="58"/>
      <c r="J25" s="58"/>
      <c r="K25" s="58"/>
      <c r="L25" s="161"/>
      <c r="M25" s="58"/>
      <c r="N25" s="58"/>
      <c r="O25" s="58"/>
    </row>
    <row r="26" spans="1:15">
      <c r="A26" s="359">
        <v>213</v>
      </c>
      <c r="B26" s="28">
        <v>88.2</v>
      </c>
      <c r="C26" s="28">
        <v>175</v>
      </c>
      <c r="D26" s="28" t="s">
        <v>90</v>
      </c>
      <c r="E26" s="33" t="s">
        <v>89</v>
      </c>
      <c r="F26" s="29" t="s">
        <v>3</v>
      </c>
      <c r="G26" s="163">
        <v>5500.0000000000009</v>
      </c>
      <c r="H26" s="28">
        <v>2</v>
      </c>
      <c r="I26" s="164">
        <v>11000.000000000002</v>
      </c>
      <c r="J26" s="30">
        <v>1</v>
      </c>
      <c r="K26" s="162">
        <v>5500.0000000000009</v>
      </c>
      <c r="L26" s="161">
        <v>3</v>
      </c>
      <c r="M26" s="165">
        <v>16500.000000000004</v>
      </c>
      <c r="N26" s="31">
        <v>3</v>
      </c>
      <c r="O26" s="162">
        <v>16500.000000000004</v>
      </c>
    </row>
    <row r="27" spans="1:15" ht="21">
      <c r="A27" s="360"/>
      <c r="B27" s="58"/>
      <c r="C27" s="58"/>
      <c r="D27" s="58"/>
      <c r="E27" s="60" t="s">
        <v>543</v>
      </c>
      <c r="F27" s="58"/>
      <c r="G27" s="163">
        <v>5500.0000000000009</v>
      </c>
      <c r="H27" s="58"/>
      <c r="I27" s="58"/>
      <c r="J27" s="58"/>
      <c r="K27" s="58"/>
      <c r="L27" s="161"/>
      <c r="M27" s="165"/>
      <c r="N27" s="30">
        <v>7</v>
      </c>
      <c r="O27" s="162">
        <v>38500.000000000007</v>
      </c>
    </row>
    <row r="28" spans="1:15" ht="29">
      <c r="A28" s="359">
        <v>214</v>
      </c>
      <c r="B28" s="28">
        <v>88.3</v>
      </c>
      <c r="C28" s="28">
        <v>176</v>
      </c>
      <c r="D28" s="28" t="s">
        <v>88</v>
      </c>
      <c r="E28" s="33" t="s">
        <v>87</v>
      </c>
      <c r="F28" s="29" t="s">
        <v>3</v>
      </c>
      <c r="G28" s="163">
        <v>2850</v>
      </c>
      <c r="H28" s="28">
        <v>189</v>
      </c>
      <c r="I28" s="164">
        <v>538650</v>
      </c>
      <c r="J28" s="30"/>
      <c r="K28" s="162">
        <v>0</v>
      </c>
      <c r="L28" s="161">
        <v>189</v>
      </c>
      <c r="M28" s="165">
        <v>538650</v>
      </c>
      <c r="N28" s="31">
        <v>189</v>
      </c>
      <c r="O28" s="162">
        <v>538650</v>
      </c>
    </row>
    <row r="29" spans="1:15" ht="21">
      <c r="A29" s="360"/>
      <c r="B29" s="58"/>
      <c r="C29" s="58"/>
      <c r="D29" s="58"/>
      <c r="E29" s="60" t="s">
        <v>543</v>
      </c>
      <c r="F29" s="58"/>
      <c r="G29" s="163">
        <v>2850</v>
      </c>
      <c r="H29" s="58"/>
      <c r="I29" s="58"/>
      <c r="J29" s="58"/>
      <c r="K29" s="58"/>
      <c r="L29" s="161"/>
      <c r="M29" s="165"/>
      <c r="N29" s="30">
        <v>17</v>
      </c>
      <c r="O29" s="162">
        <v>48450</v>
      </c>
    </row>
    <row r="30" spans="1:15">
      <c r="A30" s="359">
        <v>215</v>
      </c>
      <c r="B30" s="28">
        <v>88.4</v>
      </c>
      <c r="C30" s="28">
        <v>177</v>
      </c>
      <c r="D30" s="28" t="s">
        <v>86</v>
      </c>
      <c r="E30" s="33" t="s">
        <v>85</v>
      </c>
      <c r="F30" s="29" t="s">
        <v>3</v>
      </c>
      <c r="G30" s="163">
        <v>25000</v>
      </c>
      <c r="H30" s="28">
        <v>2</v>
      </c>
      <c r="I30" s="164">
        <v>50000</v>
      </c>
      <c r="J30" s="30"/>
      <c r="K30" s="162">
        <v>0</v>
      </c>
      <c r="L30" s="161">
        <v>2</v>
      </c>
      <c r="M30" s="165">
        <v>50000</v>
      </c>
      <c r="N30" s="31">
        <v>0</v>
      </c>
      <c r="O30" s="162">
        <v>0</v>
      </c>
    </row>
    <row r="31" spans="1:15" ht="21">
      <c r="A31" s="360"/>
      <c r="B31" s="58"/>
      <c r="C31" s="58"/>
      <c r="D31" s="58"/>
      <c r="E31" s="58"/>
      <c r="F31" s="58"/>
      <c r="G31" s="58"/>
      <c r="H31" s="58"/>
      <c r="I31" s="58"/>
      <c r="J31" s="58"/>
      <c r="K31" s="58"/>
      <c r="L31" s="161"/>
      <c r="M31" s="58"/>
      <c r="N31" s="58"/>
      <c r="O31" s="58"/>
    </row>
    <row r="32" spans="1:15">
      <c r="A32" s="359">
        <v>216</v>
      </c>
      <c r="B32" s="28">
        <v>88.4</v>
      </c>
      <c r="C32" s="28">
        <v>178</v>
      </c>
      <c r="D32" s="28" t="s">
        <v>84</v>
      </c>
      <c r="E32" s="33" t="s">
        <v>83</v>
      </c>
      <c r="F32" s="29" t="s">
        <v>3</v>
      </c>
      <c r="G32" s="163">
        <v>30000</v>
      </c>
      <c r="H32" s="28">
        <v>4</v>
      </c>
      <c r="I32" s="164">
        <v>120000</v>
      </c>
      <c r="J32" s="30"/>
      <c r="K32" s="162">
        <v>0</v>
      </c>
      <c r="L32" s="161">
        <v>4</v>
      </c>
      <c r="M32" s="165">
        <v>120000</v>
      </c>
      <c r="N32" s="31">
        <v>4</v>
      </c>
      <c r="O32" s="162">
        <v>120000</v>
      </c>
    </row>
    <row r="33" spans="1:15" ht="21">
      <c r="A33" s="360"/>
      <c r="B33" s="58"/>
      <c r="C33" s="58"/>
      <c r="D33" s="58"/>
      <c r="E33" s="60" t="s">
        <v>543</v>
      </c>
      <c r="F33" s="58"/>
      <c r="G33" s="163">
        <v>30000</v>
      </c>
      <c r="H33" s="58"/>
      <c r="I33" s="58"/>
      <c r="J33" s="58"/>
      <c r="K33" s="58"/>
      <c r="L33" s="161"/>
      <c r="M33" s="165"/>
      <c r="N33" s="30">
        <v>1</v>
      </c>
      <c r="O33" s="162">
        <v>30000</v>
      </c>
    </row>
    <row r="34" spans="1:15">
      <c r="A34" s="359">
        <v>217</v>
      </c>
      <c r="B34" s="28">
        <v>88.4</v>
      </c>
      <c r="C34" s="28">
        <v>179</v>
      </c>
      <c r="D34" s="28" t="s">
        <v>82</v>
      </c>
      <c r="E34" s="33" t="s">
        <v>81</v>
      </c>
      <c r="F34" s="29" t="s">
        <v>3</v>
      </c>
      <c r="G34" s="163">
        <v>40000</v>
      </c>
      <c r="H34" s="28">
        <v>5</v>
      </c>
      <c r="I34" s="164">
        <v>200000</v>
      </c>
      <c r="J34" s="30">
        <v>1</v>
      </c>
      <c r="K34" s="162">
        <v>40000</v>
      </c>
      <c r="L34" s="161">
        <v>6</v>
      </c>
      <c r="M34" s="165">
        <v>240000</v>
      </c>
      <c r="N34" s="31">
        <v>0</v>
      </c>
      <c r="O34" s="162">
        <v>0</v>
      </c>
    </row>
    <row r="35" spans="1:15" ht="21">
      <c r="A35" s="360"/>
      <c r="B35" s="58"/>
      <c r="C35" s="58"/>
      <c r="D35" s="58"/>
      <c r="E35" s="58"/>
      <c r="F35" s="58"/>
      <c r="G35" s="58"/>
      <c r="H35" s="58"/>
      <c r="I35" s="58"/>
      <c r="J35" s="58"/>
      <c r="K35" s="58"/>
      <c r="L35" s="161"/>
      <c r="M35" s="58"/>
      <c r="N35" s="58"/>
      <c r="O35" s="58"/>
    </row>
    <row r="36" spans="1:15">
      <c r="A36" s="359">
        <v>218</v>
      </c>
      <c r="B36" s="28">
        <v>88.4</v>
      </c>
      <c r="C36" s="28">
        <v>180</v>
      </c>
      <c r="D36" s="28" t="s">
        <v>80</v>
      </c>
      <c r="E36" s="33" t="s">
        <v>79</v>
      </c>
      <c r="F36" s="29" t="s">
        <v>3</v>
      </c>
      <c r="G36" s="163">
        <v>50000</v>
      </c>
      <c r="H36" s="28">
        <v>1</v>
      </c>
      <c r="I36" s="164">
        <v>50000</v>
      </c>
      <c r="J36" s="30"/>
      <c r="K36" s="162">
        <v>0</v>
      </c>
      <c r="L36" s="161">
        <v>1</v>
      </c>
      <c r="M36" s="165">
        <v>50000</v>
      </c>
      <c r="N36" s="31">
        <v>1</v>
      </c>
      <c r="O36" s="162">
        <v>50000</v>
      </c>
    </row>
    <row r="37" spans="1:15" ht="21">
      <c r="A37" s="360"/>
      <c r="B37" s="58"/>
      <c r="C37" s="58"/>
      <c r="D37" s="58"/>
      <c r="E37" s="58"/>
      <c r="F37" s="58"/>
      <c r="G37" s="58"/>
      <c r="H37" s="58"/>
      <c r="I37" s="58"/>
      <c r="J37" s="58"/>
      <c r="K37" s="58"/>
      <c r="L37" s="161"/>
      <c r="M37" s="58"/>
      <c r="N37" s="58"/>
      <c r="O37" s="58"/>
    </row>
    <row r="38" spans="1:15">
      <c r="A38" s="359">
        <v>219</v>
      </c>
      <c r="B38" s="28">
        <v>88.5</v>
      </c>
      <c r="C38" s="28">
        <v>181</v>
      </c>
      <c r="D38" s="28" t="s">
        <v>78</v>
      </c>
      <c r="E38" s="33" t="s">
        <v>77</v>
      </c>
      <c r="F38" s="29" t="s">
        <v>3</v>
      </c>
      <c r="G38" s="163">
        <v>2250</v>
      </c>
      <c r="H38" s="28">
        <v>27</v>
      </c>
      <c r="I38" s="164">
        <v>60750</v>
      </c>
      <c r="J38" s="30"/>
      <c r="K38" s="162">
        <v>0</v>
      </c>
      <c r="L38" s="161">
        <v>27</v>
      </c>
      <c r="M38" s="165">
        <v>60750</v>
      </c>
      <c r="N38" s="31">
        <v>27</v>
      </c>
      <c r="O38" s="162">
        <v>60750</v>
      </c>
    </row>
    <row r="39" spans="1:15" ht="21">
      <c r="A39" s="360"/>
      <c r="B39" s="58"/>
      <c r="C39" s="58"/>
      <c r="D39" s="58"/>
      <c r="E39" s="60" t="s">
        <v>543</v>
      </c>
      <c r="F39" s="58"/>
      <c r="G39" s="163">
        <v>2250</v>
      </c>
      <c r="H39" s="58"/>
      <c r="I39" s="58"/>
      <c r="J39" s="58"/>
      <c r="K39" s="58"/>
      <c r="L39" s="161"/>
      <c r="M39" s="165"/>
      <c r="N39" s="30">
        <v>16</v>
      </c>
      <c r="O39" s="162">
        <v>36000</v>
      </c>
    </row>
    <row r="40" spans="1:15">
      <c r="A40" s="359">
        <v>220</v>
      </c>
      <c r="B40" s="28">
        <v>88.5</v>
      </c>
      <c r="C40" s="28">
        <v>182</v>
      </c>
      <c r="D40" s="28" t="s">
        <v>76</v>
      </c>
      <c r="E40" s="33" t="s">
        <v>75</v>
      </c>
      <c r="F40" s="29" t="s">
        <v>3</v>
      </c>
      <c r="G40" s="163">
        <v>1250</v>
      </c>
      <c r="H40" s="28">
        <v>27</v>
      </c>
      <c r="I40" s="164">
        <v>33750</v>
      </c>
      <c r="J40" s="30"/>
      <c r="K40" s="162">
        <v>0</v>
      </c>
      <c r="L40" s="161">
        <v>27</v>
      </c>
      <c r="M40" s="165">
        <v>33750</v>
      </c>
      <c r="N40" s="31">
        <v>27</v>
      </c>
      <c r="O40" s="162">
        <v>33750</v>
      </c>
    </row>
    <row r="41" spans="1:15" ht="21">
      <c r="A41" s="360"/>
      <c r="B41" s="58"/>
      <c r="C41" s="58"/>
      <c r="D41" s="58"/>
      <c r="E41" s="58"/>
      <c r="F41" s="58"/>
      <c r="G41" s="58"/>
      <c r="H41" s="58"/>
      <c r="I41" s="58"/>
      <c r="J41" s="58"/>
      <c r="K41" s="58"/>
      <c r="L41" s="161"/>
      <c r="M41" s="58"/>
      <c r="N41" s="58"/>
      <c r="O41" s="58"/>
    </row>
    <row r="42" spans="1:15">
      <c r="A42" s="359">
        <v>221</v>
      </c>
      <c r="B42" s="28">
        <v>88.5</v>
      </c>
      <c r="C42" s="28">
        <v>183</v>
      </c>
      <c r="D42" s="28" t="s">
        <v>74</v>
      </c>
      <c r="E42" s="33" t="s">
        <v>73</v>
      </c>
      <c r="F42" s="29" t="s">
        <v>3</v>
      </c>
      <c r="G42" s="163">
        <v>1650</v>
      </c>
      <c r="H42" s="28">
        <v>27</v>
      </c>
      <c r="I42" s="164">
        <v>44550</v>
      </c>
      <c r="J42" s="30"/>
      <c r="K42" s="162">
        <v>0</v>
      </c>
      <c r="L42" s="161">
        <v>27</v>
      </c>
      <c r="M42" s="165">
        <v>44550</v>
      </c>
      <c r="N42" s="31">
        <v>18</v>
      </c>
      <c r="O42" s="162">
        <v>29700</v>
      </c>
    </row>
    <row r="43" spans="1:15" ht="21">
      <c r="A43" s="360"/>
      <c r="B43" s="58"/>
      <c r="C43" s="58"/>
      <c r="D43" s="58"/>
      <c r="E43" s="58"/>
      <c r="F43" s="58"/>
      <c r="G43" s="58"/>
      <c r="H43" s="58"/>
      <c r="I43" s="58"/>
      <c r="J43" s="58"/>
      <c r="K43" s="58"/>
      <c r="L43" s="161"/>
      <c r="M43" s="58"/>
      <c r="N43" s="58"/>
      <c r="O43" s="58"/>
    </row>
    <row r="44" spans="1:15">
      <c r="A44" s="359">
        <v>222</v>
      </c>
      <c r="B44" s="28">
        <v>88.5</v>
      </c>
      <c r="C44" s="28">
        <v>184</v>
      </c>
      <c r="D44" s="28" t="s">
        <v>72</v>
      </c>
      <c r="E44" s="33" t="s">
        <v>71</v>
      </c>
      <c r="F44" s="29" t="s">
        <v>3</v>
      </c>
      <c r="G44" s="163">
        <v>3450</v>
      </c>
      <c r="H44" s="28">
        <v>27</v>
      </c>
      <c r="I44" s="164">
        <v>93150</v>
      </c>
      <c r="J44" s="30"/>
      <c r="K44" s="162">
        <v>0</v>
      </c>
      <c r="L44" s="161">
        <v>27</v>
      </c>
      <c r="M44" s="165">
        <v>93150</v>
      </c>
      <c r="N44" s="31">
        <v>27</v>
      </c>
      <c r="O44" s="162">
        <v>93150</v>
      </c>
    </row>
    <row r="45" spans="1:15" ht="21">
      <c r="A45" s="360"/>
      <c r="B45" s="58"/>
      <c r="C45" s="58"/>
      <c r="D45" s="58"/>
      <c r="E45" s="60" t="s">
        <v>543</v>
      </c>
      <c r="F45" s="58"/>
      <c r="G45" s="163">
        <v>3450</v>
      </c>
      <c r="H45" s="58"/>
      <c r="I45" s="58"/>
      <c r="J45" s="58"/>
      <c r="K45" s="58"/>
      <c r="L45" s="161"/>
      <c r="M45" s="165"/>
      <c r="N45" s="30">
        <v>19</v>
      </c>
      <c r="O45" s="162">
        <v>65550</v>
      </c>
    </row>
    <row r="46" spans="1:15">
      <c r="A46" s="359">
        <v>223</v>
      </c>
      <c r="B46" s="28">
        <v>88.5</v>
      </c>
      <c r="C46" s="28">
        <v>185</v>
      </c>
      <c r="D46" s="28" t="s">
        <v>70</v>
      </c>
      <c r="E46" s="33" t="s">
        <v>69</v>
      </c>
      <c r="F46" s="29" t="s">
        <v>3</v>
      </c>
      <c r="G46" s="163">
        <v>750</v>
      </c>
      <c r="H46" s="28">
        <v>27</v>
      </c>
      <c r="I46" s="164">
        <v>20250</v>
      </c>
      <c r="J46" s="30"/>
      <c r="K46" s="162">
        <v>0</v>
      </c>
      <c r="L46" s="161">
        <v>27</v>
      </c>
      <c r="M46" s="165">
        <v>20250</v>
      </c>
      <c r="N46" s="31">
        <v>27</v>
      </c>
      <c r="O46" s="162">
        <v>20250</v>
      </c>
    </row>
    <row r="47" spans="1:15" ht="21">
      <c r="A47" s="360"/>
      <c r="B47" s="58"/>
      <c r="C47" s="58"/>
      <c r="D47" s="58"/>
      <c r="E47" s="58"/>
      <c r="F47" s="58"/>
      <c r="G47" s="58"/>
      <c r="H47" s="58"/>
      <c r="I47" s="58"/>
      <c r="J47" s="58"/>
      <c r="K47" s="58"/>
      <c r="L47" s="161"/>
      <c r="M47" s="58"/>
      <c r="N47" s="58"/>
      <c r="O47" s="58"/>
    </row>
    <row r="48" spans="1:15">
      <c r="A48" s="359">
        <v>224</v>
      </c>
      <c r="B48" s="28">
        <v>88.5</v>
      </c>
      <c r="C48" s="28">
        <v>186</v>
      </c>
      <c r="D48" s="28" t="s">
        <v>68</v>
      </c>
      <c r="E48" s="33" t="s">
        <v>67</v>
      </c>
      <c r="F48" s="29" t="s">
        <v>3</v>
      </c>
      <c r="G48" s="163">
        <v>750</v>
      </c>
      <c r="H48" s="28">
        <v>27</v>
      </c>
      <c r="I48" s="164">
        <v>20250</v>
      </c>
      <c r="J48" s="30"/>
      <c r="K48" s="162">
        <v>0</v>
      </c>
      <c r="L48" s="161">
        <v>27</v>
      </c>
      <c r="M48" s="165">
        <v>20250</v>
      </c>
      <c r="N48" s="31">
        <v>27</v>
      </c>
      <c r="O48" s="162">
        <v>20250</v>
      </c>
    </row>
    <row r="49" spans="1:15" ht="21">
      <c r="A49" s="360"/>
      <c r="B49" s="58"/>
      <c r="C49" s="58"/>
      <c r="D49" s="58"/>
      <c r="E49" s="58"/>
      <c r="F49" s="58"/>
      <c r="G49" s="58"/>
      <c r="H49" s="58"/>
      <c r="I49" s="58"/>
      <c r="J49" s="58"/>
      <c r="K49" s="58"/>
      <c r="L49" s="161"/>
      <c r="M49" s="58"/>
      <c r="N49" s="58"/>
      <c r="O49" s="58"/>
    </row>
    <row r="50" spans="1:15">
      <c r="A50" s="359">
        <v>225</v>
      </c>
      <c r="B50" s="28">
        <v>88.5</v>
      </c>
      <c r="C50" s="28">
        <v>187</v>
      </c>
      <c r="D50" s="28" t="s">
        <v>66</v>
      </c>
      <c r="E50" s="33" t="s">
        <v>65</v>
      </c>
      <c r="F50" s="29" t="s">
        <v>3</v>
      </c>
      <c r="G50" s="163">
        <v>750</v>
      </c>
      <c r="H50" s="28">
        <v>15</v>
      </c>
      <c r="I50" s="164">
        <v>11250</v>
      </c>
      <c r="J50" s="30"/>
      <c r="K50" s="162">
        <v>0</v>
      </c>
      <c r="L50" s="161">
        <v>15</v>
      </c>
      <c r="M50" s="165">
        <v>11250</v>
      </c>
      <c r="N50" s="31">
        <v>15</v>
      </c>
      <c r="O50" s="162">
        <v>11250</v>
      </c>
    </row>
    <row r="51" spans="1:15" ht="21">
      <c r="A51" s="360"/>
      <c r="B51" s="58"/>
      <c r="C51" s="58"/>
      <c r="D51" s="58"/>
      <c r="E51" s="58"/>
      <c r="F51" s="58"/>
      <c r="G51" s="58"/>
      <c r="H51" s="58"/>
      <c r="I51" s="58"/>
      <c r="J51" s="58"/>
      <c r="K51" s="58"/>
      <c r="L51" s="161"/>
      <c r="M51" s="58"/>
      <c r="N51" s="58"/>
      <c r="O51" s="58"/>
    </row>
    <row r="52" spans="1:15">
      <c r="A52" s="359">
        <v>226</v>
      </c>
      <c r="B52" s="28">
        <v>88.5</v>
      </c>
      <c r="C52" s="28">
        <v>188</v>
      </c>
      <c r="D52" s="28" t="s">
        <v>64</v>
      </c>
      <c r="E52" s="33" t="s">
        <v>63</v>
      </c>
      <c r="F52" s="29" t="s">
        <v>3</v>
      </c>
      <c r="G52" s="163">
        <v>550</v>
      </c>
      <c r="H52" s="28">
        <v>27</v>
      </c>
      <c r="I52" s="164">
        <v>14850</v>
      </c>
      <c r="J52" s="30">
        <v>58</v>
      </c>
      <c r="K52" s="162">
        <v>31900</v>
      </c>
      <c r="L52" s="161">
        <v>85</v>
      </c>
      <c r="M52" s="165">
        <v>46750</v>
      </c>
      <c r="N52" s="31">
        <v>85</v>
      </c>
      <c r="O52" s="162">
        <v>46750</v>
      </c>
    </row>
    <row r="53" spans="1:15" ht="21">
      <c r="A53" s="360"/>
      <c r="B53" s="58"/>
      <c r="C53" s="58"/>
      <c r="D53" s="58"/>
      <c r="E53" s="60" t="s">
        <v>543</v>
      </c>
      <c r="F53" s="58"/>
      <c r="G53" s="163">
        <v>550</v>
      </c>
      <c r="H53" s="58"/>
      <c r="I53" s="58"/>
      <c r="J53" s="58"/>
      <c r="K53" s="58"/>
      <c r="L53" s="161"/>
      <c r="M53" s="165"/>
      <c r="N53" s="30">
        <v>30</v>
      </c>
      <c r="O53" s="162">
        <v>16500</v>
      </c>
    </row>
    <row r="54" spans="1:15" ht="29">
      <c r="A54" s="359">
        <v>227</v>
      </c>
      <c r="B54" s="28">
        <v>88.6</v>
      </c>
      <c r="C54" s="28">
        <v>189</v>
      </c>
      <c r="D54" s="28" t="s">
        <v>62</v>
      </c>
      <c r="E54" s="33" t="s">
        <v>61</v>
      </c>
      <c r="F54" s="29" t="s">
        <v>3</v>
      </c>
      <c r="G54" s="163">
        <v>35000</v>
      </c>
      <c r="H54" s="28">
        <v>27</v>
      </c>
      <c r="I54" s="164">
        <v>945000</v>
      </c>
      <c r="J54" s="30"/>
      <c r="K54" s="162">
        <v>0</v>
      </c>
      <c r="L54" s="161">
        <v>27</v>
      </c>
      <c r="M54" s="165">
        <v>945000</v>
      </c>
      <c r="N54" s="31">
        <v>27</v>
      </c>
      <c r="O54" s="162">
        <v>945000</v>
      </c>
    </row>
    <row r="55" spans="1:15" ht="21">
      <c r="A55" s="360"/>
      <c r="B55" s="58"/>
      <c r="C55" s="58"/>
      <c r="D55" s="58"/>
      <c r="E55" s="60" t="s">
        <v>543</v>
      </c>
      <c r="F55" s="58"/>
      <c r="G55" s="163">
        <v>35000</v>
      </c>
      <c r="H55" s="58"/>
      <c r="I55" s="58"/>
      <c r="J55" s="58"/>
      <c r="K55" s="58"/>
      <c r="L55" s="161"/>
      <c r="M55" s="165"/>
      <c r="N55" s="30">
        <v>4</v>
      </c>
      <c r="O55" s="162">
        <v>140000</v>
      </c>
    </row>
    <row r="56" spans="1:15">
      <c r="A56" s="359">
        <v>228</v>
      </c>
      <c r="B56" s="28" t="s">
        <v>722</v>
      </c>
      <c r="C56" s="28">
        <v>190</v>
      </c>
      <c r="D56" s="28" t="s">
        <v>60</v>
      </c>
      <c r="E56" s="33" t="s">
        <v>59</v>
      </c>
      <c r="F56" s="29" t="s">
        <v>3</v>
      </c>
      <c r="G56" s="163">
        <v>9500</v>
      </c>
      <c r="H56" s="28">
        <v>1</v>
      </c>
      <c r="I56" s="164">
        <v>9500</v>
      </c>
      <c r="J56" s="30"/>
      <c r="K56" s="162">
        <v>0</v>
      </c>
      <c r="L56" s="161">
        <v>1</v>
      </c>
      <c r="M56" s="165">
        <v>9500</v>
      </c>
      <c r="N56" s="31">
        <v>0</v>
      </c>
      <c r="O56" s="162">
        <v>0</v>
      </c>
    </row>
    <row r="57" spans="1:15" ht="21">
      <c r="A57" s="360"/>
      <c r="B57" s="58"/>
      <c r="C57" s="58"/>
      <c r="D57" s="58"/>
      <c r="E57" s="58"/>
      <c r="F57" s="58"/>
      <c r="G57" s="58"/>
      <c r="H57" s="58"/>
      <c r="I57" s="58"/>
      <c r="J57" s="58"/>
      <c r="K57" s="58"/>
      <c r="L57" s="161"/>
      <c r="M57" s="58"/>
      <c r="N57" s="58"/>
      <c r="O57" s="58"/>
    </row>
    <row r="58" spans="1:15">
      <c r="A58" s="359">
        <v>229</v>
      </c>
      <c r="B58" s="28" t="s">
        <v>722</v>
      </c>
      <c r="C58" s="28">
        <v>191</v>
      </c>
      <c r="D58" s="28" t="s">
        <v>58</v>
      </c>
      <c r="E58" s="33" t="s">
        <v>57</v>
      </c>
      <c r="F58" s="29" t="s">
        <v>3</v>
      </c>
      <c r="G58" s="163">
        <v>14500.000000000002</v>
      </c>
      <c r="H58" s="28">
        <v>3</v>
      </c>
      <c r="I58" s="164">
        <v>43500.000000000007</v>
      </c>
      <c r="J58" s="30"/>
      <c r="K58" s="162">
        <v>0</v>
      </c>
      <c r="L58" s="161">
        <v>3</v>
      </c>
      <c r="M58" s="165">
        <v>43500.000000000007</v>
      </c>
      <c r="N58" s="31">
        <v>3</v>
      </c>
      <c r="O58" s="162">
        <v>43500.000000000007</v>
      </c>
    </row>
    <row r="59" spans="1:15" ht="21">
      <c r="A59" s="360"/>
      <c r="B59" s="58"/>
      <c r="C59" s="58"/>
      <c r="D59" s="58"/>
      <c r="E59" s="60" t="s">
        <v>543</v>
      </c>
      <c r="F59" s="58"/>
      <c r="G59" s="163">
        <v>14500.000000000002</v>
      </c>
      <c r="H59" s="58"/>
      <c r="I59" s="58"/>
      <c r="J59" s="58"/>
      <c r="K59" s="58"/>
      <c r="L59" s="161"/>
      <c r="M59" s="165"/>
      <c r="N59" s="30">
        <v>2</v>
      </c>
      <c r="O59" s="162">
        <v>29000.000000000004</v>
      </c>
    </row>
    <row r="60" spans="1:15">
      <c r="A60" s="359">
        <v>230</v>
      </c>
      <c r="B60" s="28" t="s">
        <v>722</v>
      </c>
      <c r="C60" s="28">
        <v>192</v>
      </c>
      <c r="D60" s="28" t="s">
        <v>56</v>
      </c>
      <c r="E60" s="33" t="s">
        <v>55</v>
      </c>
      <c r="F60" s="29" t="s">
        <v>3</v>
      </c>
      <c r="G60" s="163">
        <v>22500</v>
      </c>
      <c r="H60" s="28">
        <v>1</v>
      </c>
      <c r="I60" s="164">
        <v>22500</v>
      </c>
      <c r="J60" s="30">
        <v>5</v>
      </c>
      <c r="K60" s="162">
        <v>112500</v>
      </c>
      <c r="L60" s="161">
        <v>6</v>
      </c>
      <c r="M60" s="165">
        <v>135000</v>
      </c>
      <c r="N60" s="31">
        <v>6</v>
      </c>
      <c r="O60" s="162">
        <v>135000</v>
      </c>
    </row>
    <row r="61" spans="1:15" ht="21">
      <c r="A61" s="360"/>
      <c r="B61" s="58"/>
      <c r="C61" s="58"/>
      <c r="D61" s="58"/>
      <c r="E61" s="58"/>
      <c r="F61" s="58"/>
      <c r="G61" s="58"/>
      <c r="H61" s="58"/>
      <c r="I61" s="58"/>
      <c r="J61" s="58"/>
      <c r="K61" s="58"/>
      <c r="L61" s="161"/>
      <c r="M61" s="58"/>
      <c r="N61" s="58"/>
      <c r="O61" s="58"/>
    </row>
    <row r="62" spans="1:15">
      <c r="A62" s="359">
        <v>231</v>
      </c>
      <c r="B62" s="28" t="s">
        <v>723</v>
      </c>
      <c r="C62" s="28">
        <v>193</v>
      </c>
      <c r="D62" s="28" t="s">
        <v>54</v>
      </c>
      <c r="E62" s="33" t="s">
        <v>53</v>
      </c>
      <c r="F62" s="29" t="s">
        <v>4</v>
      </c>
      <c r="G62" s="163">
        <v>40000</v>
      </c>
      <c r="H62" s="28">
        <v>1</v>
      </c>
      <c r="I62" s="164">
        <v>40000</v>
      </c>
      <c r="J62" s="30">
        <v>1</v>
      </c>
      <c r="K62" s="162">
        <v>40000</v>
      </c>
      <c r="L62" s="161">
        <v>2</v>
      </c>
      <c r="M62" s="165">
        <v>80000</v>
      </c>
      <c r="N62" s="31">
        <v>2</v>
      </c>
      <c r="O62" s="162">
        <v>80000</v>
      </c>
    </row>
    <row r="63" spans="1:15" ht="21">
      <c r="A63" s="360"/>
      <c r="B63" s="58"/>
      <c r="C63" s="58"/>
      <c r="D63" s="58"/>
      <c r="E63" s="60" t="s">
        <v>543</v>
      </c>
      <c r="F63" s="58"/>
      <c r="G63" s="163">
        <v>40000</v>
      </c>
      <c r="H63" s="58"/>
      <c r="I63" s="58"/>
      <c r="J63" s="58"/>
      <c r="K63" s="58"/>
      <c r="L63" s="161"/>
      <c r="M63" s="165"/>
      <c r="N63" s="30">
        <v>1</v>
      </c>
      <c r="O63" s="162">
        <v>40000</v>
      </c>
    </row>
    <row r="64" spans="1:15">
      <c r="A64" s="359">
        <v>232</v>
      </c>
      <c r="B64" s="28" t="s">
        <v>724</v>
      </c>
      <c r="C64" s="28">
        <v>194</v>
      </c>
      <c r="D64" s="28" t="s">
        <v>52</v>
      </c>
      <c r="E64" s="33" t="s">
        <v>51</v>
      </c>
      <c r="F64" s="29" t="s">
        <v>4</v>
      </c>
      <c r="G64" s="163">
        <v>14500.000000000002</v>
      </c>
      <c r="H64" s="28">
        <v>1</v>
      </c>
      <c r="I64" s="164">
        <v>14500.000000000002</v>
      </c>
      <c r="J64" s="30">
        <v>1</v>
      </c>
      <c r="K64" s="162">
        <v>14500.000000000002</v>
      </c>
      <c r="L64" s="161">
        <v>2</v>
      </c>
      <c r="M64" s="165">
        <v>29000.000000000004</v>
      </c>
      <c r="N64" s="31">
        <v>2</v>
      </c>
      <c r="O64" s="162">
        <v>29000.000000000004</v>
      </c>
    </row>
    <row r="65" spans="1:15" ht="21">
      <c r="A65" s="360"/>
      <c r="B65" s="58"/>
      <c r="C65" s="58"/>
      <c r="D65" s="58"/>
      <c r="E65" s="58"/>
      <c r="F65" s="58"/>
      <c r="G65" s="58"/>
      <c r="H65" s="58"/>
      <c r="I65" s="58"/>
      <c r="J65" s="58"/>
      <c r="K65" s="58"/>
      <c r="L65" s="161"/>
      <c r="M65" s="58"/>
      <c r="N65" s="58"/>
      <c r="O65" s="58"/>
    </row>
    <row r="66" spans="1:15">
      <c r="A66" s="359">
        <v>233</v>
      </c>
      <c r="B66" s="28" t="s">
        <v>725</v>
      </c>
      <c r="C66" s="28">
        <v>195</v>
      </c>
      <c r="D66" s="28" t="s">
        <v>50</v>
      </c>
      <c r="E66" s="33" t="s">
        <v>49</v>
      </c>
      <c r="F66" s="29" t="s">
        <v>4</v>
      </c>
      <c r="G66" s="163">
        <v>185000</v>
      </c>
      <c r="H66" s="28">
        <v>1</v>
      </c>
      <c r="I66" s="164">
        <v>185000</v>
      </c>
      <c r="J66" s="30">
        <v>1</v>
      </c>
      <c r="K66" s="162">
        <v>185000</v>
      </c>
      <c r="L66" s="161">
        <v>2</v>
      </c>
      <c r="M66" s="165">
        <v>370000</v>
      </c>
      <c r="N66" s="31">
        <v>2</v>
      </c>
      <c r="O66" s="162">
        <v>370000</v>
      </c>
    </row>
    <row r="67" spans="1:15" ht="21">
      <c r="A67" s="360"/>
      <c r="B67" s="58"/>
      <c r="C67" s="58"/>
      <c r="D67" s="58"/>
      <c r="E67" s="58"/>
      <c r="F67" s="58"/>
      <c r="G67" s="58"/>
      <c r="H67" s="58"/>
      <c r="I67" s="58"/>
      <c r="J67" s="58"/>
      <c r="K67" s="58"/>
      <c r="L67" s="161"/>
      <c r="M67" s="58"/>
      <c r="N67" s="58"/>
      <c r="O67" s="58"/>
    </row>
    <row r="68" spans="1:15" ht="58">
      <c r="A68" s="359">
        <v>234</v>
      </c>
      <c r="B68" s="28">
        <v>88.9</v>
      </c>
      <c r="C68" s="28">
        <v>237</v>
      </c>
      <c r="D68" s="28" t="s">
        <v>48</v>
      </c>
      <c r="E68" s="33" t="s">
        <v>47</v>
      </c>
      <c r="F68" s="29" t="s">
        <v>4</v>
      </c>
      <c r="G68" s="163">
        <v>1895000</v>
      </c>
      <c r="H68" s="28">
        <v>1</v>
      </c>
      <c r="I68" s="164">
        <v>1895000</v>
      </c>
      <c r="J68" s="30"/>
      <c r="K68" s="162">
        <v>0</v>
      </c>
      <c r="L68" s="161">
        <v>1</v>
      </c>
      <c r="M68" s="165">
        <v>1895000</v>
      </c>
      <c r="N68" s="31">
        <v>1</v>
      </c>
      <c r="O68" s="162">
        <v>1895000</v>
      </c>
    </row>
    <row r="69" spans="1:15" ht="21">
      <c r="A69" s="360"/>
      <c r="B69" s="58"/>
      <c r="C69" s="58"/>
      <c r="D69" s="58"/>
      <c r="E69" s="58"/>
      <c r="F69" s="58"/>
      <c r="G69" s="58"/>
      <c r="H69" s="58"/>
      <c r="I69" s="58"/>
      <c r="J69" s="58"/>
      <c r="K69" s="58"/>
      <c r="L69" s="161"/>
      <c r="M69" s="58"/>
      <c r="N69" s="58"/>
      <c r="O69" s="58"/>
    </row>
    <row r="70" spans="1:15" ht="29">
      <c r="A70" s="359">
        <v>235</v>
      </c>
      <c r="B70" s="28">
        <v>88.1</v>
      </c>
      <c r="C70" s="28">
        <v>196</v>
      </c>
      <c r="D70" s="28" t="s">
        <v>46</v>
      </c>
      <c r="E70" s="33" t="s">
        <v>45</v>
      </c>
      <c r="F70" s="29" t="s">
        <v>4</v>
      </c>
      <c r="G70" s="163">
        <v>795000</v>
      </c>
      <c r="H70" s="28">
        <v>1</v>
      </c>
      <c r="I70" s="164">
        <v>795000</v>
      </c>
      <c r="J70" s="30"/>
      <c r="K70" s="162">
        <v>0</v>
      </c>
      <c r="L70" s="161">
        <v>1</v>
      </c>
      <c r="M70" s="165">
        <v>795000</v>
      </c>
      <c r="N70" s="31">
        <v>1</v>
      </c>
      <c r="O70" s="162">
        <v>795000</v>
      </c>
    </row>
    <row r="71" spans="1:15" ht="21">
      <c r="A71" s="360"/>
      <c r="B71" s="58"/>
      <c r="C71" s="58"/>
      <c r="D71" s="58"/>
      <c r="E71" s="58"/>
      <c r="F71" s="58"/>
      <c r="G71" s="58"/>
      <c r="H71" s="58"/>
      <c r="I71" s="58"/>
      <c r="J71" s="58"/>
      <c r="K71" s="58"/>
      <c r="L71" s="161"/>
      <c r="M71" s="58"/>
      <c r="N71" s="58"/>
      <c r="O71" s="58"/>
    </row>
    <row r="72" spans="1:15">
      <c r="A72" s="359">
        <v>236</v>
      </c>
      <c r="B72" s="28">
        <v>88.11</v>
      </c>
      <c r="C72" s="28">
        <v>197</v>
      </c>
      <c r="D72" s="28" t="s">
        <v>44</v>
      </c>
      <c r="E72" s="33" t="s">
        <v>43</v>
      </c>
      <c r="F72" s="29" t="s">
        <v>4</v>
      </c>
      <c r="G72" s="163">
        <v>95000.000000000015</v>
      </c>
      <c r="H72" s="28">
        <v>1</v>
      </c>
      <c r="I72" s="164">
        <v>95000.000000000015</v>
      </c>
      <c r="J72" s="30"/>
      <c r="K72" s="162">
        <v>0</v>
      </c>
      <c r="L72" s="161">
        <v>1</v>
      </c>
      <c r="M72" s="165">
        <v>95000.000000000015</v>
      </c>
      <c r="N72" s="31">
        <v>1</v>
      </c>
      <c r="O72" s="162">
        <v>95000.000000000015</v>
      </c>
    </row>
    <row r="73" spans="1:15" ht="21">
      <c r="A73" s="360"/>
      <c r="B73" s="58"/>
      <c r="C73" s="58"/>
      <c r="D73" s="58"/>
      <c r="E73" s="58"/>
      <c r="F73" s="58"/>
      <c r="G73" s="58"/>
      <c r="H73" s="58"/>
      <c r="I73" s="58"/>
      <c r="J73" s="58"/>
      <c r="K73" s="58"/>
      <c r="L73" s="161"/>
      <c r="M73" s="58"/>
      <c r="N73" s="58"/>
      <c r="O73" s="58"/>
    </row>
    <row r="74" spans="1:15">
      <c r="A74" s="359">
        <v>237</v>
      </c>
      <c r="B74" s="28">
        <v>88.12</v>
      </c>
      <c r="C74" s="28">
        <v>198</v>
      </c>
      <c r="D74" s="28" t="s">
        <v>42</v>
      </c>
      <c r="E74" s="33" t="s">
        <v>41</v>
      </c>
      <c r="F74" s="29" t="s">
        <v>4</v>
      </c>
      <c r="G74" s="163">
        <v>145000</v>
      </c>
      <c r="H74" s="28">
        <v>1</v>
      </c>
      <c r="I74" s="164">
        <v>145000</v>
      </c>
      <c r="J74" s="30"/>
      <c r="K74" s="162">
        <v>0</v>
      </c>
      <c r="L74" s="161">
        <v>1</v>
      </c>
      <c r="M74" s="165">
        <v>145000</v>
      </c>
      <c r="N74" s="31">
        <v>1</v>
      </c>
      <c r="O74" s="162">
        <v>145000</v>
      </c>
    </row>
    <row r="75" spans="1:15" ht="21">
      <c r="A75" s="360"/>
      <c r="B75" s="58"/>
      <c r="C75" s="58"/>
      <c r="D75" s="58"/>
      <c r="E75" s="58"/>
      <c r="F75" s="58"/>
      <c r="G75" s="58"/>
      <c r="H75" s="58"/>
      <c r="I75" s="58"/>
      <c r="J75" s="58"/>
      <c r="K75" s="58"/>
      <c r="L75" s="161"/>
      <c r="M75" s="58"/>
      <c r="N75" s="58"/>
      <c r="O75" s="58"/>
    </row>
    <row r="76" spans="1:15" ht="58">
      <c r="A76" s="359">
        <v>238</v>
      </c>
      <c r="B76" s="28">
        <v>88.13</v>
      </c>
      <c r="C76" s="28">
        <v>238</v>
      </c>
      <c r="D76" s="28" t="s">
        <v>40</v>
      </c>
      <c r="E76" s="33" t="s">
        <v>39</v>
      </c>
      <c r="F76" s="29" t="s">
        <v>4</v>
      </c>
      <c r="G76" s="163">
        <v>1495000</v>
      </c>
      <c r="H76" s="28">
        <v>2</v>
      </c>
      <c r="I76" s="164">
        <v>2990000</v>
      </c>
      <c r="J76" s="30"/>
      <c r="K76" s="162">
        <v>0</v>
      </c>
      <c r="L76" s="161">
        <v>2</v>
      </c>
      <c r="M76" s="165">
        <v>2990000</v>
      </c>
      <c r="N76" s="31">
        <v>2</v>
      </c>
      <c r="O76" s="162">
        <v>2990000</v>
      </c>
    </row>
    <row r="77" spans="1:15" ht="21">
      <c r="A77" s="360"/>
      <c r="B77" s="58" t="s">
        <v>644</v>
      </c>
      <c r="C77" s="58"/>
      <c r="D77" s="58"/>
      <c r="E77" s="58"/>
      <c r="F77" s="58"/>
      <c r="G77" s="58"/>
      <c r="H77" s="58"/>
      <c r="I77" s="58"/>
      <c r="J77" s="58"/>
      <c r="K77" s="58"/>
      <c r="L77" s="161"/>
      <c r="M77" s="58"/>
      <c r="N77" s="58"/>
      <c r="O77" s="58"/>
    </row>
    <row r="78" spans="1:15" ht="29">
      <c r="A78" s="359">
        <v>239</v>
      </c>
      <c r="B78" s="28"/>
      <c r="C78" s="28">
        <v>235</v>
      </c>
      <c r="D78" s="28" t="s">
        <v>38</v>
      </c>
      <c r="E78" s="39" t="s">
        <v>37</v>
      </c>
      <c r="F78" s="29" t="s">
        <v>36</v>
      </c>
      <c r="G78" s="163">
        <v>100000</v>
      </c>
      <c r="H78" s="28">
        <v>4</v>
      </c>
      <c r="I78" s="164">
        <v>400000</v>
      </c>
      <c r="J78" s="30"/>
      <c r="K78" s="162">
        <v>0</v>
      </c>
      <c r="L78" s="161">
        <v>4</v>
      </c>
      <c r="M78" s="165">
        <v>400000</v>
      </c>
      <c r="N78" s="31">
        <v>4</v>
      </c>
      <c r="O78" s="162">
        <v>400000</v>
      </c>
    </row>
    <row r="79" spans="1:15" ht="21">
      <c r="A79" s="360"/>
      <c r="B79" s="58"/>
      <c r="C79" s="58"/>
      <c r="D79" s="58"/>
      <c r="E79" s="60" t="s">
        <v>543</v>
      </c>
      <c r="F79" s="58"/>
      <c r="G79" s="163">
        <v>100000</v>
      </c>
      <c r="H79" s="58"/>
      <c r="I79" s="58"/>
      <c r="J79" s="58"/>
      <c r="K79" s="58"/>
      <c r="L79" s="161"/>
      <c r="M79" s="165"/>
      <c r="N79" s="30">
        <v>5</v>
      </c>
      <c r="O79" s="162">
        <v>500000</v>
      </c>
    </row>
    <row r="80" spans="1:15">
      <c r="A80" s="359">
        <v>240</v>
      </c>
      <c r="B80" s="28"/>
      <c r="C80" s="28">
        <v>236</v>
      </c>
      <c r="D80" s="28" t="s">
        <v>35</v>
      </c>
      <c r="E80" s="39" t="s">
        <v>34</v>
      </c>
      <c r="F80" s="29" t="s">
        <v>4</v>
      </c>
      <c r="G80" s="163">
        <v>1213000</v>
      </c>
      <c r="H80" s="28">
        <v>1</v>
      </c>
      <c r="I80" s="164">
        <v>1213000</v>
      </c>
      <c r="J80" s="30"/>
      <c r="K80" s="162">
        <v>0</v>
      </c>
      <c r="L80" s="161">
        <v>1</v>
      </c>
      <c r="M80" s="165">
        <v>1213000</v>
      </c>
      <c r="N80" s="31">
        <v>1</v>
      </c>
      <c r="O80" s="162">
        <v>1213000</v>
      </c>
    </row>
    <row r="81" spans="1:15" ht="16" thickBot="1">
      <c r="A81" s="260"/>
      <c r="B81" s="311"/>
      <c r="C81" s="261"/>
      <c r="D81" s="261"/>
      <c r="E81" s="262"/>
      <c r="F81" s="262"/>
      <c r="G81" s="263"/>
      <c r="H81" s="261"/>
      <c r="I81" s="264"/>
      <c r="J81" s="261"/>
      <c r="K81" s="265"/>
      <c r="L81" s="261"/>
      <c r="M81" s="589" t="s">
        <v>616</v>
      </c>
      <c r="N81" s="590"/>
      <c r="O81" s="400">
        <f>SUM(O5:O80)</f>
        <v>16967800</v>
      </c>
    </row>
    <row r="82" spans="1:15" ht="15" thickTop="1"/>
  </sheetData>
  <mergeCells count="11">
    <mergeCell ref="M81:N81"/>
    <mergeCell ref="A1:O1"/>
    <mergeCell ref="A2:A3"/>
    <mergeCell ref="B2:B3"/>
    <mergeCell ref="C2:C3"/>
    <mergeCell ref="D2:D3"/>
    <mergeCell ref="E2:E3"/>
    <mergeCell ref="H2:I2"/>
    <mergeCell ref="J2:K2"/>
    <mergeCell ref="L2:M2"/>
    <mergeCell ref="N2:O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dimension ref="A1:O24"/>
  <sheetViews>
    <sheetView topLeftCell="A22" workbookViewId="0">
      <selection sqref="A1:O23"/>
    </sheetView>
  </sheetViews>
  <sheetFormatPr defaultRowHeight="14.5"/>
  <cols>
    <col min="5" max="5" width="52.26953125" customWidth="1"/>
    <col min="7" max="7" width="10.1796875" customWidth="1"/>
    <col min="9" max="9" width="10" bestFit="1" customWidth="1"/>
    <col min="11" max="11" width="12.54296875" bestFit="1" customWidth="1"/>
    <col min="13" max="13" width="13.26953125" bestFit="1" customWidth="1"/>
    <col min="15" max="15" width="16" bestFit="1" customWidth="1"/>
  </cols>
  <sheetData>
    <row r="1" spans="1:15" ht="27" thickTop="1" thickBot="1">
      <c r="A1" s="586" t="s">
        <v>554</v>
      </c>
      <c r="B1" s="587"/>
      <c r="C1" s="588"/>
      <c r="D1" s="588"/>
      <c r="E1" s="588"/>
      <c r="F1" s="588"/>
      <c r="G1" s="588"/>
      <c r="H1" s="588"/>
      <c r="I1" s="588"/>
      <c r="J1" s="588"/>
      <c r="K1" s="588"/>
      <c r="L1" s="588"/>
      <c r="M1" s="588"/>
      <c r="N1" s="588"/>
      <c r="O1" s="588"/>
    </row>
    <row r="2" spans="1:15" ht="39.75" customHeight="1">
      <c r="A2" s="570" t="s">
        <v>522</v>
      </c>
      <c r="B2" s="573" t="s">
        <v>645</v>
      </c>
      <c r="C2" s="565" t="s">
        <v>521</v>
      </c>
      <c r="D2" s="565" t="s">
        <v>520</v>
      </c>
      <c r="E2" s="565" t="s">
        <v>519</v>
      </c>
      <c r="F2" s="26"/>
      <c r="G2" s="149"/>
      <c r="H2" s="565" t="s">
        <v>518</v>
      </c>
      <c r="I2" s="565"/>
      <c r="J2" s="565" t="s">
        <v>517</v>
      </c>
      <c r="K2" s="565"/>
      <c r="L2" s="565" t="s">
        <v>516</v>
      </c>
      <c r="M2" s="565"/>
      <c r="N2" s="565" t="s">
        <v>515</v>
      </c>
      <c r="O2" s="565"/>
    </row>
    <row r="3" spans="1:15" ht="37.5" customHeight="1" thickBot="1">
      <c r="A3" s="571"/>
      <c r="B3" s="574"/>
      <c r="C3" s="572"/>
      <c r="D3" s="572"/>
      <c r="E3" s="572"/>
      <c r="F3" s="27" t="s">
        <v>29</v>
      </c>
      <c r="G3" s="27" t="s">
        <v>28</v>
      </c>
      <c r="H3" s="27" t="s">
        <v>27</v>
      </c>
      <c r="I3" s="27" t="s">
        <v>26</v>
      </c>
      <c r="J3" s="27" t="s">
        <v>27</v>
      </c>
      <c r="K3" s="27" t="s">
        <v>26</v>
      </c>
      <c r="L3" s="27" t="s">
        <v>27</v>
      </c>
      <c r="M3" s="27" t="s">
        <v>26</v>
      </c>
      <c r="N3" s="27" t="s">
        <v>27</v>
      </c>
      <c r="O3" s="27" t="s">
        <v>26</v>
      </c>
    </row>
    <row r="4" spans="1:15">
      <c r="A4" s="63">
        <v>1</v>
      </c>
      <c r="B4" s="306"/>
      <c r="C4" s="64">
        <v>2</v>
      </c>
      <c r="D4" s="65">
        <v>3</v>
      </c>
      <c r="E4" s="64">
        <v>4</v>
      </c>
      <c r="F4" s="64">
        <v>5</v>
      </c>
      <c r="G4" s="152">
        <v>6</v>
      </c>
      <c r="H4" s="65">
        <v>7</v>
      </c>
      <c r="I4" s="65">
        <v>8</v>
      </c>
      <c r="J4" s="64">
        <v>9</v>
      </c>
      <c r="K4" s="65">
        <v>10</v>
      </c>
      <c r="L4" s="64">
        <v>11</v>
      </c>
      <c r="M4" s="65">
        <v>12</v>
      </c>
      <c r="N4" s="65">
        <v>13</v>
      </c>
      <c r="O4" s="65">
        <v>14</v>
      </c>
    </row>
    <row r="5" spans="1:15" ht="103.5">
      <c r="A5" s="368">
        <v>1</v>
      </c>
      <c r="B5" s="30"/>
      <c r="C5" s="43"/>
      <c r="D5" s="43"/>
      <c r="E5" s="39" t="s">
        <v>25</v>
      </c>
      <c r="F5" s="30" t="s">
        <v>0</v>
      </c>
      <c r="G5" s="197">
        <v>1014</v>
      </c>
      <c r="H5" s="30"/>
      <c r="I5" s="197"/>
      <c r="J5" s="43"/>
      <c r="K5" s="43"/>
      <c r="L5" s="161"/>
      <c r="M5" s="206"/>
      <c r="N5" s="30">
        <v>262.74</v>
      </c>
      <c r="O5" s="197">
        <v>266418.36</v>
      </c>
    </row>
    <row r="6" spans="1:15" ht="130.5">
      <c r="A6" s="368">
        <v>2</v>
      </c>
      <c r="B6" s="30"/>
      <c r="C6" s="43"/>
      <c r="D6" s="43"/>
      <c r="E6" s="39" t="s">
        <v>24</v>
      </c>
      <c r="F6" s="28" t="s">
        <v>23</v>
      </c>
      <c r="G6" s="163">
        <v>11740</v>
      </c>
      <c r="H6" s="30"/>
      <c r="I6" s="197"/>
      <c r="J6" s="43"/>
      <c r="K6" s="43"/>
      <c r="L6" s="161"/>
      <c r="M6" s="206"/>
      <c r="N6" s="30">
        <v>28.01</v>
      </c>
      <c r="O6" s="197">
        <v>328837.40000000002</v>
      </c>
    </row>
    <row r="7" spans="1:15" ht="103.5">
      <c r="A7" s="368">
        <v>3</v>
      </c>
      <c r="B7" s="30"/>
      <c r="C7" s="43"/>
      <c r="D7" s="43"/>
      <c r="E7" s="39" t="s">
        <v>22</v>
      </c>
      <c r="F7" s="28" t="s">
        <v>0</v>
      </c>
      <c r="G7" s="163">
        <v>1460</v>
      </c>
      <c r="H7" s="30"/>
      <c r="I7" s="197"/>
      <c r="J7" s="43"/>
      <c r="K7" s="43"/>
      <c r="L7" s="161"/>
      <c r="M7" s="206"/>
      <c r="N7" s="30">
        <v>882.44</v>
      </c>
      <c r="O7" s="197">
        <v>1288362.4000000001</v>
      </c>
    </row>
    <row r="8" spans="1:15" ht="203">
      <c r="A8" s="368">
        <v>4</v>
      </c>
      <c r="B8" s="30"/>
      <c r="C8" s="43"/>
      <c r="D8" s="43"/>
      <c r="E8" s="44" t="s">
        <v>15</v>
      </c>
      <c r="F8" s="28" t="s">
        <v>0</v>
      </c>
      <c r="G8" s="163">
        <v>4665</v>
      </c>
      <c r="H8" s="30"/>
      <c r="I8" s="197"/>
      <c r="J8" s="43"/>
      <c r="K8" s="207"/>
      <c r="L8" s="161"/>
      <c r="M8" s="206"/>
      <c r="N8" s="30">
        <v>119.38500000000001</v>
      </c>
      <c r="O8" s="197">
        <v>556931.02500000002</v>
      </c>
    </row>
    <row r="9" spans="1:15" ht="188.5">
      <c r="A9" s="368">
        <v>5</v>
      </c>
      <c r="B9" s="30"/>
      <c r="C9" s="43"/>
      <c r="D9" s="43"/>
      <c r="E9" s="61" t="s">
        <v>14</v>
      </c>
      <c r="F9" s="28" t="s">
        <v>3</v>
      </c>
      <c r="G9" s="163">
        <v>270276</v>
      </c>
      <c r="H9" s="30"/>
      <c r="I9" s="197"/>
      <c r="J9" s="43"/>
      <c r="K9" s="207"/>
      <c r="L9" s="161"/>
      <c r="M9" s="206"/>
      <c r="N9" s="30">
        <v>2</v>
      </c>
      <c r="O9" s="197">
        <v>540552</v>
      </c>
    </row>
    <row r="10" spans="1:15" ht="43.5">
      <c r="A10" s="368">
        <v>6</v>
      </c>
      <c r="B10" s="30"/>
      <c r="C10" s="43"/>
      <c r="D10" s="43"/>
      <c r="E10" s="39" t="s">
        <v>9</v>
      </c>
      <c r="F10" s="28" t="s">
        <v>0</v>
      </c>
      <c r="G10" s="163">
        <v>3640</v>
      </c>
      <c r="H10" s="30"/>
      <c r="I10" s="197"/>
      <c r="J10" s="30"/>
      <c r="K10" s="208"/>
      <c r="L10" s="161"/>
      <c r="M10" s="206"/>
      <c r="N10" s="30">
        <v>16</v>
      </c>
      <c r="O10" s="197">
        <v>58240</v>
      </c>
    </row>
    <row r="11" spans="1:15" ht="116">
      <c r="A11" s="368">
        <v>7</v>
      </c>
      <c r="B11" s="30"/>
      <c r="C11" s="43"/>
      <c r="D11" s="43"/>
      <c r="E11" s="97" t="s">
        <v>8</v>
      </c>
      <c r="F11" s="28" t="s">
        <v>3</v>
      </c>
      <c r="G11" s="163">
        <v>84133</v>
      </c>
      <c r="H11" s="30"/>
      <c r="I11" s="197"/>
      <c r="J11" s="30"/>
      <c r="K11" s="208"/>
      <c r="L11" s="161"/>
      <c r="M11" s="206"/>
      <c r="N11" s="30">
        <v>1</v>
      </c>
      <c r="O11" s="197">
        <v>84133</v>
      </c>
    </row>
    <row r="12" spans="1:15" ht="161.5">
      <c r="A12" s="368">
        <v>8</v>
      </c>
      <c r="B12" s="30"/>
      <c r="C12" s="43"/>
      <c r="D12" s="43"/>
      <c r="E12" s="44" t="s">
        <v>2</v>
      </c>
      <c r="F12" s="28" t="s">
        <v>0</v>
      </c>
      <c r="G12" s="163">
        <v>7450</v>
      </c>
      <c r="H12" s="43"/>
      <c r="I12" s="209"/>
      <c r="J12" s="43"/>
      <c r="K12" s="43"/>
      <c r="L12" s="161"/>
      <c r="M12" s="206"/>
      <c r="N12" s="210">
        <v>297.52</v>
      </c>
      <c r="O12" s="197">
        <v>2216524</v>
      </c>
    </row>
    <row r="13" spans="1:15" ht="176">
      <c r="A13" s="368">
        <v>9</v>
      </c>
      <c r="B13" s="30"/>
      <c r="C13" s="43"/>
      <c r="D13" s="43"/>
      <c r="E13" s="44" t="s">
        <v>1</v>
      </c>
      <c r="F13" s="28" t="s">
        <v>0</v>
      </c>
      <c r="G13" s="163">
        <v>7450</v>
      </c>
      <c r="H13" s="43"/>
      <c r="I13" s="209"/>
      <c r="J13" s="43"/>
      <c r="K13" s="43"/>
      <c r="L13" s="161"/>
      <c r="M13" s="206"/>
      <c r="N13" s="210">
        <v>163.08000000000001</v>
      </c>
      <c r="O13" s="197">
        <v>1214946</v>
      </c>
    </row>
    <row r="14" spans="1:15" ht="246.5">
      <c r="A14" s="368">
        <v>10</v>
      </c>
      <c r="B14" s="30"/>
      <c r="C14" s="43"/>
      <c r="D14" s="43"/>
      <c r="E14" s="66" t="s">
        <v>529</v>
      </c>
      <c r="F14" s="29" t="s">
        <v>0</v>
      </c>
      <c r="G14" s="211">
        <v>6350</v>
      </c>
      <c r="H14" s="30"/>
      <c r="I14" s="197"/>
      <c r="J14" s="30"/>
      <c r="K14" s="208"/>
      <c r="L14" s="161"/>
      <c r="M14" s="206"/>
      <c r="N14" s="30">
        <v>110</v>
      </c>
      <c r="O14" s="197">
        <v>698500</v>
      </c>
    </row>
    <row r="15" spans="1:15" ht="275.5">
      <c r="A15" s="368">
        <v>11</v>
      </c>
      <c r="B15" s="30"/>
      <c r="C15" s="43"/>
      <c r="D15" s="43"/>
      <c r="E15" s="39" t="s">
        <v>530</v>
      </c>
      <c r="F15" s="29" t="s">
        <v>0</v>
      </c>
      <c r="G15" s="211">
        <v>5700</v>
      </c>
      <c r="H15" s="30"/>
      <c r="I15" s="197"/>
      <c r="J15" s="30"/>
      <c r="K15" s="208"/>
      <c r="L15" s="161"/>
      <c r="M15" s="206"/>
      <c r="N15" s="30">
        <v>62</v>
      </c>
      <c r="O15" s="197">
        <v>353400</v>
      </c>
    </row>
    <row r="16" spans="1:15" ht="29">
      <c r="A16" s="368">
        <v>12</v>
      </c>
      <c r="B16" s="30"/>
      <c r="C16" s="43"/>
      <c r="D16" s="43"/>
      <c r="E16" s="39" t="s">
        <v>532</v>
      </c>
      <c r="F16" s="29" t="s">
        <v>0</v>
      </c>
      <c r="G16" s="211">
        <v>7300</v>
      </c>
      <c r="H16" s="30"/>
      <c r="I16" s="197"/>
      <c r="J16" s="30"/>
      <c r="K16" s="208"/>
      <c r="L16" s="161"/>
      <c r="M16" s="206"/>
      <c r="N16" s="30">
        <v>65</v>
      </c>
      <c r="O16" s="197">
        <v>474500</v>
      </c>
    </row>
    <row r="17" spans="1:15" ht="29">
      <c r="A17" s="368">
        <v>13</v>
      </c>
      <c r="B17" s="30"/>
      <c r="C17" s="43"/>
      <c r="D17" s="43"/>
      <c r="E17" s="39" t="s">
        <v>533</v>
      </c>
      <c r="F17" s="29" t="s">
        <v>99</v>
      </c>
      <c r="G17" s="211">
        <v>900</v>
      </c>
      <c r="H17" s="30"/>
      <c r="I17" s="197"/>
      <c r="J17" s="30"/>
      <c r="K17" s="208"/>
      <c r="L17" s="161"/>
      <c r="M17" s="206"/>
      <c r="N17" s="30">
        <v>40</v>
      </c>
      <c r="O17" s="197">
        <v>36000</v>
      </c>
    </row>
    <row r="18" spans="1:15" ht="29">
      <c r="A18" s="368">
        <v>14</v>
      </c>
      <c r="B18" s="30"/>
      <c r="C18" s="43"/>
      <c r="D18" s="43"/>
      <c r="E18" s="39" t="s">
        <v>527</v>
      </c>
      <c r="F18" s="29" t="s">
        <v>3</v>
      </c>
      <c r="G18" s="211">
        <v>12000</v>
      </c>
      <c r="H18" s="30"/>
      <c r="I18" s="197"/>
      <c r="J18" s="30"/>
      <c r="K18" s="208"/>
      <c r="L18" s="161"/>
      <c r="M18" s="206"/>
      <c r="N18" s="30">
        <v>3</v>
      </c>
      <c r="O18" s="197">
        <v>36000</v>
      </c>
    </row>
    <row r="19" spans="1:15" ht="203">
      <c r="A19" s="368">
        <v>15</v>
      </c>
      <c r="B19" s="30"/>
      <c r="C19" s="43"/>
      <c r="D19" s="43"/>
      <c r="E19" s="46" t="s">
        <v>751</v>
      </c>
      <c r="F19" s="29" t="s">
        <v>4</v>
      </c>
      <c r="G19" s="163">
        <v>6240000</v>
      </c>
      <c r="H19" s="30"/>
      <c r="I19" s="197"/>
      <c r="J19" s="30"/>
      <c r="K19" s="208"/>
      <c r="L19" s="161"/>
      <c r="M19" s="206"/>
      <c r="N19" s="30">
        <v>1</v>
      </c>
      <c r="O19" s="197">
        <v>6240000</v>
      </c>
    </row>
    <row r="20" spans="1:15" ht="221.5">
      <c r="A20" s="368">
        <v>16</v>
      </c>
      <c r="B20" s="30"/>
      <c r="C20" s="43"/>
      <c r="D20" s="43"/>
      <c r="E20" s="39" t="s">
        <v>525</v>
      </c>
      <c r="F20" s="29" t="s">
        <v>4</v>
      </c>
      <c r="G20" s="163">
        <v>12611958</v>
      </c>
      <c r="H20" s="30"/>
      <c r="I20" s="197"/>
      <c r="J20" s="30"/>
      <c r="K20" s="208"/>
      <c r="L20" s="161"/>
      <c r="M20" s="206"/>
      <c r="N20" s="30">
        <v>1</v>
      </c>
      <c r="O20" s="197">
        <v>12611958</v>
      </c>
    </row>
    <row r="21" spans="1:15" ht="275.5">
      <c r="A21" s="368">
        <v>17</v>
      </c>
      <c r="B21" s="30"/>
      <c r="C21" s="43"/>
      <c r="D21" s="43"/>
      <c r="E21" s="39" t="s">
        <v>620</v>
      </c>
      <c r="F21" s="29" t="s">
        <v>0</v>
      </c>
      <c r="G21" s="163">
        <v>2550</v>
      </c>
      <c r="H21" s="30"/>
      <c r="I21" s="197"/>
      <c r="J21" s="30"/>
      <c r="K21" s="208"/>
      <c r="L21" s="161"/>
      <c r="M21" s="206"/>
      <c r="N21" s="30">
        <v>342</v>
      </c>
      <c r="O21" s="197">
        <v>872100</v>
      </c>
    </row>
    <row r="22" spans="1:15" ht="188.5">
      <c r="A22" s="381">
        <v>18</v>
      </c>
      <c r="B22" s="40"/>
      <c r="C22" s="41"/>
      <c r="D22" s="41"/>
      <c r="E22" s="141" t="s">
        <v>621</v>
      </c>
      <c r="F22" s="122" t="s">
        <v>99</v>
      </c>
      <c r="G22" s="166">
        <v>250</v>
      </c>
      <c r="H22" s="40"/>
      <c r="I22" s="198"/>
      <c r="J22" s="40"/>
      <c r="K22" s="212"/>
      <c r="L22" s="169"/>
      <c r="M22" s="213"/>
      <c r="N22" s="40">
        <v>120</v>
      </c>
      <c r="O22" s="198">
        <v>30000</v>
      </c>
    </row>
    <row r="23" spans="1:15" ht="16" thickBot="1">
      <c r="A23" s="260"/>
      <c r="B23" s="311"/>
      <c r="C23" s="261"/>
      <c r="D23" s="261"/>
      <c r="E23" s="262"/>
      <c r="F23" s="262"/>
      <c r="G23" s="263"/>
      <c r="H23" s="261"/>
      <c r="I23" s="264"/>
      <c r="J23" s="261"/>
      <c r="K23" s="265"/>
      <c r="L23" s="261"/>
      <c r="M23" s="589" t="s">
        <v>616</v>
      </c>
      <c r="N23" s="590"/>
      <c r="O23" s="400">
        <f>SUM(O4:O22)</f>
        <v>27907416.185000002</v>
      </c>
    </row>
    <row r="24" spans="1:15" ht="15" thickTop="1"/>
  </sheetData>
  <mergeCells count="11">
    <mergeCell ref="M23:N23"/>
    <mergeCell ref="A1:O1"/>
    <mergeCell ref="A2:A3"/>
    <mergeCell ref="B2:B3"/>
    <mergeCell ref="C2:C3"/>
    <mergeCell ref="D2:D3"/>
    <mergeCell ref="E2:E3"/>
    <mergeCell ref="H2:I2"/>
    <mergeCell ref="J2:K2"/>
    <mergeCell ref="L2:M2"/>
    <mergeCell ref="N2:O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dimension ref="A1:O9"/>
  <sheetViews>
    <sheetView topLeftCell="A7" workbookViewId="0">
      <selection sqref="A1:O8"/>
    </sheetView>
  </sheetViews>
  <sheetFormatPr defaultRowHeight="14.5"/>
  <cols>
    <col min="5" max="5" width="49" customWidth="1"/>
    <col min="15" max="15" width="16" bestFit="1" customWidth="1"/>
  </cols>
  <sheetData>
    <row r="1" spans="1:15" ht="27" thickTop="1" thickBot="1">
      <c r="A1" s="586" t="s">
        <v>757</v>
      </c>
      <c r="B1" s="587"/>
      <c r="C1" s="588"/>
      <c r="D1" s="588"/>
      <c r="E1" s="588"/>
      <c r="F1" s="588"/>
      <c r="G1" s="588"/>
      <c r="H1" s="588"/>
      <c r="I1" s="588"/>
      <c r="J1" s="588"/>
      <c r="K1" s="588"/>
      <c r="L1" s="588"/>
      <c r="M1" s="588"/>
      <c r="N1" s="588"/>
      <c r="O1" s="588"/>
    </row>
    <row r="2" spans="1:15" ht="31.5" customHeight="1">
      <c r="A2" s="570" t="s">
        <v>522</v>
      </c>
      <c r="B2" s="573" t="s">
        <v>645</v>
      </c>
      <c r="C2" s="565" t="s">
        <v>521</v>
      </c>
      <c r="D2" s="565" t="s">
        <v>520</v>
      </c>
      <c r="E2" s="565" t="s">
        <v>519</v>
      </c>
      <c r="F2" s="26"/>
      <c r="G2" s="149"/>
      <c r="H2" s="565" t="s">
        <v>518</v>
      </c>
      <c r="I2" s="565"/>
      <c r="J2" s="565" t="s">
        <v>517</v>
      </c>
      <c r="K2" s="565"/>
      <c r="L2" s="565" t="s">
        <v>516</v>
      </c>
      <c r="M2" s="565"/>
      <c r="N2" s="565" t="s">
        <v>515</v>
      </c>
      <c r="O2" s="565"/>
    </row>
    <row r="3" spans="1:15" ht="31.5" thickBot="1">
      <c r="A3" s="571"/>
      <c r="B3" s="574"/>
      <c r="C3" s="572"/>
      <c r="D3" s="572"/>
      <c r="E3" s="572"/>
      <c r="F3" s="27" t="s">
        <v>29</v>
      </c>
      <c r="G3" s="150" t="s">
        <v>28</v>
      </c>
      <c r="H3" s="27" t="s">
        <v>27</v>
      </c>
      <c r="I3" s="27" t="s">
        <v>26</v>
      </c>
      <c r="J3" s="27" t="s">
        <v>27</v>
      </c>
      <c r="K3" s="27" t="s">
        <v>26</v>
      </c>
      <c r="L3" s="27" t="s">
        <v>27</v>
      </c>
      <c r="M3" s="27" t="s">
        <v>26</v>
      </c>
      <c r="N3" s="27" t="s">
        <v>27</v>
      </c>
      <c r="O3" s="27" t="s">
        <v>26</v>
      </c>
    </row>
    <row r="4" spans="1:15">
      <c r="A4" s="63">
        <v>1</v>
      </c>
      <c r="B4" s="306"/>
      <c r="C4" s="64">
        <v>2</v>
      </c>
      <c r="D4" s="65">
        <v>3</v>
      </c>
      <c r="E4" s="64">
        <v>4</v>
      </c>
      <c r="F4" s="64">
        <v>5</v>
      </c>
      <c r="G4" s="152">
        <v>6</v>
      </c>
      <c r="H4" s="65">
        <v>7</v>
      </c>
      <c r="I4" s="65">
        <v>8</v>
      </c>
      <c r="J4" s="64">
        <v>9</v>
      </c>
      <c r="K4" s="65">
        <v>10</v>
      </c>
      <c r="L4" s="64">
        <v>11</v>
      </c>
      <c r="M4" s="65">
        <v>12</v>
      </c>
      <c r="N4" s="65">
        <v>13</v>
      </c>
      <c r="O4" s="65">
        <v>14</v>
      </c>
    </row>
    <row r="5" spans="1:15" ht="43.5">
      <c r="A5" s="368">
        <v>29</v>
      </c>
      <c r="B5" s="30"/>
      <c r="C5" s="43"/>
      <c r="D5" s="43"/>
      <c r="E5" s="277" t="s">
        <v>10</v>
      </c>
      <c r="F5" s="28" t="s">
        <v>3</v>
      </c>
      <c r="G5" s="163">
        <v>629358</v>
      </c>
      <c r="H5" s="30"/>
      <c r="I5" s="197"/>
      <c r="J5" s="30"/>
      <c r="K5" s="208"/>
      <c r="L5" s="161"/>
      <c r="M5" s="206"/>
      <c r="N5" s="30">
        <v>2</v>
      </c>
      <c r="O5" s="197">
        <v>1258716</v>
      </c>
    </row>
    <row r="6" spans="1:15" ht="159.5">
      <c r="A6" s="368">
        <v>30</v>
      </c>
      <c r="B6" s="30"/>
      <c r="C6" s="43"/>
      <c r="D6" s="43"/>
      <c r="E6" s="278" t="s">
        <v>21</v>
      </c>
      <c r="F6" s="28" t="s">
        <v>3</v>
      </c>
      <c r="G6" s="225">
        <v>4814994</v>
      </c>
      <c r="H6" s="30"/>
      <c r="I6" s="197"/>
      <c r="J6" s="30"/>
      <c r="K6" s="208"/>
      <c r="L6" s="161"/>
      <c r="M6" s="206"/>
      <c r="N6" s="30">
        <v>1</v>
      </c>
      <c r="O6" s="197">
        <v>4814994</v>
      </c>
    </row>
    <row r="7" spans="1:15" ht="159.5">
      <c r="A7" s="381">
        <v>31</v>
      </c>
      <c r="B7" s="40"/>
      <c r="C7" s="41"/>
      <c r="D7" s="41"/>
      <c r="E7" s="279" t="s">
        <v>524</v>
      </c>
      <c r="F7" s="122" t="s">
        <v>3</v>
      </c>
      <c r="G7" s="166">
        <v>9540000</v>
      </c>
      <c r="H7" s="40"/>
      <c r="I7" s="198"/>
      <c r="J7" s="40"/>
      <c r="K7" s="212"/>
      <c r="L7" s="169"/>
      <c r="M7" s="213"/>
      <c r="N7" s="40">
        <v>1</v>
      </c>
      <c r="O7" s="198">
        <v>9540000</v>
      </c>
    </row>
    <row r="8" spans="1:15" ht="16" thickBot="1">
      <c r="A8" s="260"/>
      <c r="B8" s="311"/>
      <c r="C8" s="261"/>
      <c r="D8" s="261"/>
      <c r="E8" s="262"/>
      <c r="F8" s="262"/>
      <c r="G8" s="263"/>
      <c r="H8" s="261"/>
      <c r="I8" s="264"/>
      <c r="J8" s="261"/>
      <c r="K8" s="265"/>
      <c r="L8" s="261"/>
      <c r="M8" s="589" t="s">
        <v>616</v>
      </c>
      <c r="N8" s="590"/>
      <c r="O8" s="400">
        <f>SUM(O5:O7)</f>
        <v>15613710</v>
      </c>
    </row>
    <row r="9" spans="1:15" ht="15" thickTop="1"/>
  </sheetData>
  <mergeCells count="11">
    <mergeCell ref="M8:N8"/>
    <mergeCell ref="A1:O1"/>
    <mergeCell ref="A2:A3"/>
    <mergeCell ref="B2:B3"/>
    <mergeCell ref="C2:C3"/>
    <mergeCell ref="D2:D3"/>
    <mergeCell ref="E2:E3"/>
    <mergeCell ref="H2:I2"/>
    <mergeCell ref="J2:K2"/>
    <mergeCell ref="L2:M2"/>
    <mergeCell ref="N2:O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dimension ref="A1:O8"/>
  <sheetViews>
    <sheetView workbookViewId="0">
      <selection sqref="A1:O7"/>
    </sheetView>
  </sheetViews>
  <sheetFormatPr defaultRowHeight="14.5"/>
  <cols>
    <col min="5" max="5" width="45.26953125" customWidth="1"/>
    <col min="15" max="15" width="13.1796875" bestFit="1" customWidth="1"/>
  </cols>
  <sheetData>
    <row r="1" spans="1:15" ht="27" thickTop="1" thickBot="1">
      <c r="A1" s="586" t="s">
        <v>757</v>
      </c>
      <c r="B1" s="587"/>
      <c r="C1" s="588"/>
      <c r="D1" s="588"/>
      <c r="E1" s="588"/>
      <c r="F1" s="588"/>
      <c r="G1" s="588"/>
      <c r="H1" s="588"/>
      <c r="I1" s="588"/>
      <c r="J1" s="588"/>
      <c r="K1" s="588"/>
      <c r="L1" s="588"/>
      <c r="M1" s="588"/>
      <c r="N1" s="588"/>
      <c r="O1" s="588"/>
    </row>
    <row r="2" spans="1:15" ht="40.5" customHeight="1">
      <c r="A2" s="570" t="s">
        <v>522</v>
      </c>
      <c r="B2" s="573" t="s">
        <v>645</v>
      </c>
      <c r="C2" s="565" t="s">
        <v>521</v>
      </c>
      <c r="D2" s="565" t="s">
        <v>520</v>
      </c>
      <c r="E2" s="565" t="s">
        <v>519</v>
      </c>
      <c r="F2" s="26"/>
      <c r="G2" s="149"/>
      <c r="H2" s="565" t="s">
        <v>518</v>
      </c>
      <c r="I2" s="565"/>
      <c r="J2" s="565" t="s">
        <v>517</v>
      </c>
      <c r="K2" s="565"/>
      <c r="L2" s="565" t="s">
        <v>516</v>
      </c>
      <c r="M2" s="565"/>
      <c r="N2" s="565" t="s">
        <v>515</v>
      </c>
      <c r="O2" s="565"/>
    </row>
    <row r="3" spans="1:15" ht="31.5" thickBot="1">
      <c r="A3" s="571"/>
      <c r="B3" s="574"/>
      <c r="C3" s="572"/>
      <c r="D3" s="572"/>
      <c r="E3" s="572"/>
      <c r="F3" s="27" t="s">
        <v>29</v>
      </c>
      <c r="G3" s="150" t="s">
        <v>28</v>
      </c>
      <c r="H3" s="27" t="s">
        <v>27</v>
      </c>
      <c r="I3" s="27" t="s">
        <v>26</v>
      </c>
      <c r="J3" s="27" t="s">
        <v>27</v>
      </c>
      <c r="K3" s="27" t="s">
        <v>26</v>
      </c>
      <c r="L3" s="27" t="s">
        <v>27</v>
      </c>
      <c r="M3" s="27" t="s">
        <v>26</v>
      </c>
      <c r="N3" s="27" t="s">
        <v>27</v>
      </c>
      <c r="O3" s="27" t="s">
        <v>26</v>
      </c>
    </row>
    <row r="4" spans="1:15">
      <c r="A4" s="63">
        <v>1</v>
      </c>
      <c r="B4" s="306"/>
      <c r="C4" s="64">
        <v>2</v>
      </c>
      <c r="D4" s="65">
        <v>3</v>
      </c>
      <c r="E4" s="64">
        <v>4</v>
      </c>
      <c r="F4" s="64">
        <v>5</v>
      </c>
      <c r="G4" s="152">
        <v>6</v>
      </c>
      <c r="H4" s="65">
        <v>7</v>
      </c>
      <c r="I4" s="65">
        <v>8</v>
      </c>
      <c r="J4" s="64">
        <v>9</v>
      </c>
      <c r="K4" s="65">
        <v>10</v>
      </c>
      <c r="L4" s="64">
        <v>11</v>
      </c>
      <c r="M4" s="65">
        <v>12</v>
      </c>
      <c r="N4" s="65">
        <v>13</v>
      </c>
      <c r="O4" s="65">
        <v>14</v>
      </c>
    </row>
    <row r="5" spans="1:15">
      <c r="A5" s="368">
        <v>27</v>
      </c>
      <c r="B5" s="30"/>
      <c r="C5" s="43"/>
      <c r="D5" s="43"/>
      <c r="E5" s="44" t="s">
        <v>12</v>
      </c>
      <c r="F5" s="28" t="s">
        <v>4</v>
      </c>
      <c r="G5" s="163">
        <v>155378</v>
      </c>
      <c r="H5" s="30"/>
      <c r="I5" s="197"/>
      <c r="J5" s="43"/>
      <c r="K5" s="207"/>
      <c r="L5" s="161"/>
      <c r="M5" s="206"/>
      <c r="N5" s="30">
        <v>1</v>
      </c>
      <c r="O5" s="197">
        <v>155378</v>
      </c>
    </row>
    <row r="6" spans="1:15">
      <c r="A6" s="381">
        <v>28</v>
      </c>
      <c r="B6" s="40"/>
      <c r="C6" s="41"/>
      <c r="D6" s="41"/>
      <c r="E6" s="274" t="s">
        <v>11</v>
      </c>
      <c r="F6" s="122" t="s">
        <v>4</v>
      </c>
      <c r="G6" s="166">
        <v>460242</v>
      </c>
      <c r="H6" s="40"/>
      <c r="I6" s="198"/>
      <c r="J6" s="41"/>
      <c r="K6" s="224"/>
      <c r="L6" s="169"/>
      <c r="M6" s="213"/>
      <c r="N6" s="40">
        <v>1</v>
      </c>
      <c r="O6" s="198">
        <v>460242</v>
      </c>
    </row>
    <row r="7" spans="1:15" ht="16" thickBot="1">
      <c r="A7" s="260"/>
      <c r="B7" s="311"/>
      <c r="C7" s="261"/>
      <c r="D7" s="261"/>
      <c r="E7" s="262"/>
      <c r="F7" s="262"/>
      <c r="G7" s="263"/>
      <c r="H7" s="261"/>
      <c r="I7" s="264"/>
      <c r="J7" s="261"/>
      <c r="K7" s="265"/>
      <c r="L7" s="261"/>
      <c r="M7" s="591" t="s">
        <v>616</v>
      </c>
      <c r="N7" s="592"/>
      <c r="O7" s="401">
        <f>SUM(O5:O6)</f>
        <v>615620</v>
      </c>
    </row>
    <row r="8" spans="1:15" ht="15" thickTop="1"/>
  </sheetData>
  <mergeCells count="11">
    <mergeCell ref="M7:N7"/>
    <mergeCell ref="A1:O1"/>
    <mergeCell ref="A2:A3"/>
    <mergeCell ref="B2:B3"/>
    <mergeCell ref="C2:C3"/>
    <mergeCell ref="D2:D3"/>
    <mergeCell ref="E2:E3"/>
    <mergeCell ref="H2:I2"/>
    <mergeCell ref="J2:K2"/>
    <mergeCell ref="L2:M2"/>
    <mergeCell ref="N2:O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27"/>
  <sheetViews>
    <sheetView view="pageBreakPreview" topLeftCell="A2" zoomScale="96" zoomScaleSheetLayoutView="96" workbookViewId="0">
      <selection activeCell="B14" sqref="B14"/>
    </sheetView>
  </sheetViews>
  <sheetFormatPr defaultRowHeight="14.5"/>
  <cols>
    <col min="2" max="2" width="55.26953125" customWidth="1"/>
    <col min="3" max="3" width="32.7265625" customWidth="1"/>
  </cols>
  <sheetData>
    <row r="1" spans="1:3" ht="64.150000000000006" customHeight="1">
      <c r="A1" s="562" t="s">
        <v>595</v>
      </c>
      <c r="B1" s="562"/>
      <c r="C1" s="562"/>
    </row>
    <row r="2" spans="1:3" ht="21" customHeight="1">
      <c r="A2" s="563" t="s">
        <v>643</v>
      </c>
      <c r="B2" s="563"/>
      <c r="C2" s="563"/>
    </row>
    <row r="3" spans="1:3" ht="19.899999999999999" customHeight="1">
      <c r="A3" s="329" t="s">
        <v>522</v>
      </c>
      <c r="B3" s="329"/>
      <c r="C3" s="329" t="s">
        <v>26</v>
      </c>
    </row>
    <row r="4" spans="1:3" s="70" customFormat="1" ht="38.5" customHeight="1">
      <c r="A4" s="328">
        <v>1</v>
      </c>
      <c r="B4" s="325" t="s">
        <v>730</v>
      </c>
      <c r="C4" s="330">
        <v>350000000</v>
      </c>
    </row>
    <row r="5" spans="1:3" s="70" customFormat="1" ht="38.5" customHeight="1">
      <c r="A5" s="328">
        <v>2</v>
      </c>
      <c r="B5" s="325" t="s">
        <v>731</v>
      </c>
      <c r="C5" s="330">
        <v>50000000</v>
      </c>
    </row>
    <row r="6" spans="1:3" ht="30.65" customHeight="1">
      <c r="A6" s="328">
        <v>3</v>
      </c>
      <c r="B6" s="325" t="s">
        <v>733</v>
      </c>
      <c r="C6" s="336">
        <f>SUM(C4:C5)</f>
        <v>400000000</v>
      </c>
    </row>
    <row r="7" spans="1:3" ht="30.65" customHeight="1">
      <c r="A7" s="328">
        <v>4</v>
      </c>
      <c r="B7" s="325"/>
      <c r="C7" s="336">
        <v>203000000</v>
      </c>
    </row>
    <row r="8" spans="1:3" ht="30.65" customHeight="1">
      <c r="A8" s="328">
        <v>5</v>
      </c>
      <c r="B8" s="325" t="s">
        <v>741</v>
      </c>
      <c r="C8" s="336">
        <f>C7-C9</f>
        <v>27226779.199999988</v>
      </c>
    </row>
    <row r="9" spans="1:3" ht="30.65" customHeight="1">
      <c r="A9" s="328">
        <v>6</v>
      </c>
      <c r="B9" s="325" t="s">
        <v>740</v>
      </c>
      <c r="C9" s="336">
        <f>'RE-CS'!J507</f>
        <v>175773220.80000001</v>
      </c>
    </row>
    <row r="10" spans="1:3" ht="30.65" customHeight="1">
      <c r="A10" s="328">
        <v>7</v>
      </c>
      <c r="B10" s="325" t="s">
        <v>742</v>
      </c>
      <c r="C10" s="336">
        <f>('RE-CS'!L507)*1.18+1400000</f>
        <v>48059536.399999999</v>
      </c>
    </row>
    <row r="11" spans="1:3" ht="30.65" customHeight="1">
      <c r="A11" s="328">
        <v>8</v>
      </c>
      <c r="B11" s="325" t="s">
        <v>744</v>
      </c>
      <c r="C11" s="331">
        <f>SUM(C9:C10)</f>
        <v>223832757.20000002</v>
      </c>
    </row>
    <row r="12" spans="1:3" ht="30.65" customHeight="1">
      <c r="A12" s="328">
        <v>9</v>
      </c>
      <c r="B12" s="325" t="s">
        <v>743</v>
      </c>
      <c r="C12" s="331">
        <f>C8</f>
        <v>27226779.199999988</v>
      </c>
    </row>
    <row r="13" spans="1:3" ht="30.65" customHeight="1">
      <c r="A13" s="328">
        <v>10</v>
      </c>
      <c r="B13" s="325" t="s">
        <v>745</v>
      </c>
      <c r="C13" s="331">
        <f>SUM(C11:C12)</f>
        <v>251059536.40000001</v>
      </c>
    </row>
    <row r="14" spans="1:3" ht="30.65" customHeight="1">
      <c r="A14" s="328">
        <v>11</v>
      </c>
      <c r="B14" s="325" t="s">
        <v>746</v>
      </c>
      <c r="C14" s="331">
        <f>NA!G23</f>
        <v>268000809.14600003</v>
      </c>
    </row>
    <row r="15" spans="1:3" ht="30.65" customHeight="1">
      <c r="A15" s="328">
        <v>12</v>
      </c>
      <c r="B15" s="325"/>
      <c r="C15" s="331">
        <f>C14-C13</f>
        <v>16941272.746000022</v>
      </c>
    </row>
    <row r="16" spans="1:3" ht="30.65" hidden="1" customHeight="1">
      <c r="A16" s="328">
        <v>13</v>
      </c>
      <c r="B16" s="333" t="s">
        <v>736</v>
      </c>
      <c r="C16" s="334">
        <f>NA!G37</f>
        <v>280281442.07240927</v>
      </c>
    </row>
    <row r="17" spans="1:3" ht="30.65" hidden="1" customHeight="1">
      <c r="A17" s="328">
        <v>14</v>
      </c>
      <c r="B17" s="326" t="s">
        <v>735</v>
      </c>
      <c r="C17" s="334">
        <v>1400000</v>
      </c>
    </row>
    <row r="18" spans="1:3" ht="30.65" hidden="1" customHeight="1">
      <c r="A18" s="24"/>
      <c r="B18" s="327" t="s">
        <v>734</v>
      </c>
      <c r="C18" s="332">
        <f>C6-C17-C16</f>
        <v>118318557.92759073</v>
      </c>
    </row>
    <row r="19" spans="1:3">
      <c r="A19" s="6"/>
      <c r="B19" s="6"/>
      <c r="C19" s="318"/>
    </row>
    <row r="20" spans="1:3">
      <c r="A20" s="6"/>
      <c r="B20" s="6"/>
      <c r="C20" s="318"/>
    </row>
    <row r="21" spans="1:3">
      <c r="A21" s="6"/>
      <c r="B21" s="6"/>
      <c r="C21" s="318"/>
    </row>
    <row r="22" spans="1:3">
      <c r="A22" s="6"/>
      <c r="B22" s="6"/>
      <c r="C22" s="318"/>
    </row>
    <row r="23" spans="1:3">
      <c r="A23" s="6"/>
      <c r="B23" s="6"/>
      <c r="C23" s="318"/>
    </row>
    <row r="24" spans="1:3">
      <c r="A24" s="6"/>
      <c r="B24" s="6"/>
      <c r="C24" s="318"/>
    </row>
    <row r="25" spans="1:3">
      <c r="A25" s="6"/>
      <c r="B25" s="6"/>
      <c r="C25" s="318"/>
    </row>
    <row r="26" spans="1:3">
      <c r="A26" s="6"/>
      <c r="B26" s="6"/>
      <c r="C26" s="6"/>
    </row>
    <row r="27" spans="1:3">
      <c r="A27" s="6"/>
      <c r="B27" s="6"/>
      <c r="C27" s="6"/>
    </row>
  </sheetData>
  <mergeCells count="2">
    <mergeCell ref="A1:C1"/>
    <mergeCell ref="A2:C2"/>
  </mergeCells>
  <pageMargins left="0.70866141732283472" right="0.39370078740157483" top="0.98425196850393704" bottom="0.98425196850393704" header="0.51181102362204722" footer="0.51181102362204722"/>
  <pageSetup paperSize="9" scale="90"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dimension ref="A1:O7"/>
  <sheetViews>
    <sheetView workbookViewId="0">
      <selection sqref="A1:O6"/>
    </sheetView>
  </sheetViews>
  <sheetFormatPr defaultRowHeight="14.5"/>
  <cols>
    <col min="5" max="5" width="37.26953125" customWidth="1"/>
    <col min="15" max="15" width="13.1796875" bestFit="1" customWidth="1"/>
  </cols>
  <sheetData>
    <row r="1" spans="1:15" ht="27" thickTop="1" thickBot="1">
      <c r="A1" s="586" t="s">
        <v>757</v>
      </c>
      <c r="B1" s="587"/>
      <c r="C1" s="588"/>
      <c r="D1" s="588"/>
      <c r="E1" s="588"/>
      <c r="F1" s="588"/>
      <c r="G1" s="588"/>
      <c r="H1" s="588"/>
      <c r="I1" s="588"/>
      <c r="J1" s="588"/>
      <c r="K1" s="588"/>
      <c r="L1" s="588"/>
      <c r="M1" s="588"/>
      <c r="N1" s="588"/>
      <c r="O1" s="588"/>
    </row>
    <row r="2" spans="1:15" ht="32.25" customHeight="1">
      <c r="A2" s="570" t="s">
        <v>522</v>
      </c>
      <c r="B2" s="573" t="s">
        <v>645</v>
      </c>
      <c r="C2" s="565" t="s">
        <v>521</v>
      </c>
      <c r="D2" s="565" t="s">
        <v>520</v>
      </c>
      <c r="E2" s="565" t="s">
        <v>519</v>
      </c>
      <c r="F2" s="26"/>
      <c r="G2" s="149"/>
      <c r="H2" s="565" t="s">
        <v>518</v>
      </c>
      <c r="I2" s="565"/>
      <c r="J2" s="565" t="s">
        <v>517</v>
      </c>
      <c r="K2" s="565"/>
      <c r="L2" s="565" t="s">
        <v>516</v>
      </c>
      <c r="M2" s="565"/>
      <c r="N2" s="565" t="s">
        <v>515</v>
      </c>
      <c r="O2" s="565"/>
    </row>
    <row r="3" spans="1:15" ht="31.5" thickBot="1">
      <c r="A3" s="571"/>
      <c r="B3" s="574"/>
      <c r="C3" s="572"/>
      <c r="D3" s="572"/>
      <c r="E3" s="572"/>
      <c r="F3" s="27" t="s">
        <v>29</v>
      </c>
      <c r="G3" s="150" t="s">
        <v>28</v>
      </c>
      <c r="H3" s="27" t="s">
        <v>27</v>
      </c>
      <c r="I3" s="27" t="s">
        <v>26</v>
      </c>
      <c r="J3" s="27" t="s">
        <v>27</v>
      </c>
      <c r="K3" s="27" t="s">
        <v>26</v>
      </c>
      <c r="L3" s="27" t="s">
        <v>27</v>
      </c>
      <c r="M3" s="27" t="s">
        <v>26</v>
      </c>
      <c r="N3" s="27" t="s">
        <v>27</v>
      </c>
      <c r="O3" s="27" t="s">
        <v>26</v>
      </c>
    </row>
    <row r="4" spans="1:15">
      <c r="A4" s="63">
        <v>1</v>
      </c>
      <c r="B4" s="306"/>
      <c r="C4" s="64">
        <v>2</v>
      </c>
      <c r="D4" s="65">
        <v>3</v>
      </c>
      <c r="E4" s="64">
        <v>4</v>
      </c>
      <c r="F4" s="64">
        <v>5</v>
      </c>
      <c r="G4" s="152">
        <v>6</v>
      </c>
      <c r="H4" s="65">
        <v>7</v>
      </c>
      <c r="I4" s="65">
        <v>8</v>
      </c>
      <c r="J4" s="64">
        <v>9</v>
      </c>
      <c r="K4" s="65">
        <v>10</v>
      </c>
      <c r="L4" s="64">
        <v>11</v>
      </c>
      <c r="M4" s="65">
        <v>12</v>
      </c>
      <c r="N4" s="65">
        <v>13</v>
      </c>
      <c r="O4" s="65">
        <v>14</v>
      </c>
    </row>
    <row r="5" spans="1:15" ht="15" thickBot="1">
      <c r="A5" s="384">
        <v>32</v>
      </c>
      <c r="B5" s="45"/>
      <c r="C5" s="42"/>
      <c r="D5" s="42"/>
      <c r="E5" s="282" t="s">
        <v>13</v>
      </c>
      <c r="F5" s="98" t="s">
        <v>3</v>
      </c>
      <c r="G5" s="226">
        <v>6176</v>
      </c>
      <c r="H5" s="45"/>
      <c r="I5" s="227"/>
      <c r="J5" s="42"/>
      <c r="K5" s="228"/>
      <c r="L5" s="229"/>
      <c r="M5" s="230"/>
      <c r="N5" s="45">
        <v>31</v>
      </c>
      <c r="O5" s="227">
        <v>191456</v>
      </c>
    </row>
    <row r="6" spans="1:15" ht="16" thickBot="1">
      <c r="A6" s="260"/>
      <c r="B6" s="311"/>
      <c r="C6" s="261"/>
      <c r="D6" s="261"/>
      <c r="E6" s="262"/>
      <c r="F6" s="262"/>
      <c r="G6" s="263"/>
      <c r="H6" s="261"/>
      <c r="I6" s="264"/>
      <c r="J6" s="261"/>
      <c r="K6" s="265"/>
      <c r="L6" s="261"/>
      <c r="M6" s="593" t="s">
        <v>616</v>
      </c>
      <c r="N6" s="594"/>
      <c r="O6" s="400">
        <f>SUM(O5)</f>
        <v>191456</v>
      </c>
    </row>
    <row r="7" spans="1:15" ht="15" thickTop="1"/>
  </sheetData>
  <mergeCells count="11">
    <mergeCell ref="M6:N6"/>
    <mergeCell ref="A1:O1"/>
    <mergeCell ref="A2:A3"/>
    <mergeCell ref="B2:B3"/>
    <mergeCell ref="C2:C3"/>
    <mergeCell ref="D2:D3"/>
    <mergeCell ref="E2:E3"/>
    <mergeCell ref="H2:I2"/>
    <mergeCell ref="J2:K2"/>
    <mergeCell ref="L2:M2"/>
    <mergeCell ref="N2:O2"/>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dimension ref="A1:O14"/>
  <sheetViews>
    <sheetView topLeftCell="C1" workbookViewId="0">
      <selection sqref="A1:O13"/>
    </sheetView>
  </sheetViews>
  <sheetFormatPr defaultRowHeight="14.5"/>
  <cols>
    <col min="5" max="5" width="55.453125" customWidth="1"/>
    <col min="15" max="15" width="14.26953125" bestFit="1" customWidth="1"/>
  </cols>
  <sheetData>
    <row r="1" spans="1:15" ht="27" thickTop="1" thickBot="1">
      <c r="A1" s="586" t="s">
        <v>757</v>
      </c>
      <c r="B1" s="587"/>
      <c r="C1" s="588"/>
      <c r="D1" s="588"/>
      <c r="E1" s="588"/>
      <c r="F1" s="588"/>
      <c r="G1" s="588"/>
      <c r="H1" s="588"/>
      <c r="I1" s="588"/>
      <c r="J1" s="588"/>
      <c r="K1" s="588"/>
      <c r="L1" s="588"/>
      <c r="M1" s="588"/>
      <c r="N1" s="588"/>
      <c r="O1" s="588"/>
    </row>
    <row r="2" spans="1:15" ht="33.75" customHeight="1">
      <c r="A2" s="570" t="s">
        <v>522</v>
      </c>
      <c r="B2" s="573" t="s">
        <v>645</v>
      </c>
      <c r="C2" s="565" t="s">
        <v>521</v>
      </c>
      <c r="D2" s="565" t="s">
        <v>520</v>
      </c>
      <c r="E2" s="565" t="s">
        <v>519</v>
      </c>
      <c r="F2" s="26"/>
      <c r="G2" s="149"/>
      <c r="H2" s="565" t="s">
        <v>518</v>
      </c>
      <c r="I2" s="565"/>
      <c r="J2" s="565" t="s">
        <v>517</v>
      </c>
      <c r="K2" s="565"/>
      <c r="L2" s="565" t="s">
        <v>516</v>
      </c>
      <c r="M2" s="565"/>
      <c r="N2" s="565" t="s">
        <v>515</v>
      </c>
      <c r="O2" s="565"/>
    </row>
    <row r="3" spans="1:15" ht="31.5" thickBot="1">
      <c r="A3" s="571"/>
      <c r="B3" s="574"/>
      <c r="C3" s="572"/>
      <c r="D3" s="572"/>
      <c r="E3" s="572"/>
      <c r="F3" s="27" t="s">
        <v>29</v>
      </c>
      <c r="G3" s="150" t="s">
        <v>28</v>
      </c>
      <c r="H3" s="27" t="s">
        <v>27</v>
      </c>
      <c r="I3" s="27" t="s">
        <v>26</v>
      </c>
      <c r="J3" s="27" t="s">
        <v>27</v>
      </c>
      <c r="K3" s="27" t="s">
        <v>26</v>
      </c>
      <c r="L3" s="27" t="s">
        <v>27</v>
      </c>
      <c r="M3" s="27" t="s">
        <v>26</v>
      </c>
      <c r="N3" s="27" t="s">
        <v>27</v>
      </c>
      <c r="O3" s="27" t="s">
        <v>26</v>
      </c>
    </row>
    <row r="4" spans="1:15">
      <c r="A4" s="63">
        <v>1</v>
      </c>
      <c r="B4" s="306"/>
      <c r="C4" s="64">
        <v>2</v>
      </c>
      <c r="D4" s="65">
        <v>3</v>
      </c>
      <c r="E4" s="64">
        <v>4</v>
      </c>
      <c r="F4" s="64">
        <v>5</v>
      </c>
      <c r="G4" s="152">
        <v>6</v>
      </c>
      <c r="H4" s="65">
        <v>7</v>
      </c>
      <c r="I4" s="65">
        <v>8</v>
      </c>
      <c r="J4" s="64">
        <v>9</v>
      </c>
      <c r="K4" s="65">
        <v>10</v>
      </c>
      <c r="L4" s="64">
        <v>11</v>
      </c>
      <c r="M4" s="65">
        <v>12</v>
      </c>
      <c r="N4" s="65">
        <v>13</v>
      </c>
      <c r="O4" s="65">
        <v>14</v>
      </c>
    </row>
    <row r="5" spans="1:15" ht="58">
      <c r="A5" s="368">
        <v>19</v>
      </c>
      <c r="B5" s="30"/>
      <c r="C5" s="43"/>
      <c r="D5" s="43"/>
      <c r="E5" s="46" t="s">
        <v>20</v>
      </c>
      <c r="F5" s="28" t="s">
        <v>3</v>
      </c>
      <c r="G5" s="163">
        <v>42150</v>
      </c>
      <c r="H5" s="30"/>
      <c r="I5" s="197"/>
      <c r="J5" s="43"/>
      <c r="K5" s="43"/>
      <c r="L5" s="161"/>
      <c r="M5" s="206"/>
      <c r="N5" s="30">
        <v>2</v>
      </c>
      <c r="O5" s="197">
        <v>84300</v>
      </c>
    </row>
    <row r="6" spans="1:15" ht="58">
      <c r="A6" s="368">
        <v>20</v>
      </c>
      <c r="B6" s="30"/>
      <c r="C6" s="43"/>
      <c r="D6" s="43"/>
      <c r="E6" s="46" t="s">
        <v>19</v>
      </c>
      <c r="F6" s="28" t="s">
        <v>3</v>
      </c>
      <c r="G6" s="163">
        <v>60008</v>
      </c>
      <c r="H6" s="30"/>
      <c r="I6" s="197"/>
      <c r="J6" s="43"/>
      <c r="K6" s="43"/>
      <c r="L6" s="161"/>
      <c r="M6" s="206"/>
      <c r="N6" s="30">
        <v>6</v>
      </c>
      <c r="O6" s="197">
        <v>360048</v>
      </c>
    </row>
    <row r="7" spans="1:15" ht="72.5">
      <c r="A7" s="368">
        <v>21</v>
      </c>
      <c r="B7" s="30"/>
      <c r="C7" s="43"/>
      <c r="D7" s="43"/>
      <c r="E7" s="46" t="s">
        <v>18</v>
      </c>
      <c r="F7" s="28" t="s">
        <v>3</v>
      </c>
      <c r="G7" s="163">
        <v>22201</v>
      </c>
      <c r="H7" s="30"/>
      <c r="I7" s="197"/>
      <c r="J7" s="43"/>
      <c r="K7" s="43"/>
      <c r="L7" s="161"/>
      <c r="M7" s="206"/>
      <c r="N7" s="30">
        <v>2</v>
      </c>
      <c r="O7" s="197">
        <v>44402</v>
      </c>
    </row>
    <row r="8" spans="1:15" ht="87">
      <c r="A8" s="368">
        <v>22</v>
      </c>
      <c r="B8" s="30"/>
      <c r="C8" s="43"/>
      <c r="D8" s="43"/>
      <c r="E8" s="46" t="s">
        <v>17</v>
      </c>
      <c r="F8" s="28" t="s">
        <v>4</v>
      </c>
      <c r="G8" s="163">
        <v>48103</v>
      </c>
      <c r="H8" s="30"/>
      <c r="I8" s="197"/>
      <c r="J8" s="43"/>
      <c r="K8" s="43"/>
      <c r="L8" s="161"/>
      <c r="M8" s="206"/>
      <c r="N8" s="30">
        <v>1</v>
      </c>
      <c r="O8" s="197">
        <v>48103</v>
      </c>
    </row>
    <row r="9" spans="1:15" ht="362.5">
      <c r="A9" s="368">
        <v>23</v>
      </c>
      <c r="B9" s="30"/>
      <c r="C9" s="43"/>
      <c r="D9" s="43"/>
      <c r="E9" s="46" t="s">
        <v>16</v>
      </c>
      <c r="F9" s="28" t="s">
        <v>4</v>
      </c>
      <c r="G9" s="163">
        <v>222013</v>
      </c>
      <c r="H9" s="30"/>
      <c r="I9" s="197"/>
      <c r="J9" s="43"/>
      <c r="K9" s="43"/>
      <c r="L9" s="161"/>
      <c r="M9" s="206"/>
      <c r="N9" s="30">
        <v>1</v>
      </c>
      <c r="O9" s="197">
        <v>222013</v>
      </c>
    </row>
    <row r="10" spans="1:15" ht="87">
      <c r="A10" s="368">
        <v>24</v>
      </c>
      <c r="B10" s="30"/>
      <c r="C10" s="43"/>
      <c r="D10" s="43"/>
      <c r="E10" s="46" t="s">
        <v>7</v>
      </c>
      <c r="F10" s="29" t="s">
        <v>4</v>
      </c>
      <c r="G10" s="163">
        <v>48103</v>
      </c>
      <c r="H10" s="30"/>
      <c r="I10" s="197"/>
      <c r="J10" s="30"/>
      <c r="K10" s="208"/>
      <c r="L10" s="161"/>
      <c r="M10" s="206"/>
      <c r="N10" s="30">
        <v>1</v>
      </c>
      <c r="O10" s="197">
        <v>48103</v>
      </c>
    </row>
    <row r="11" spans="1:15" ht="87">
      <c r="A11" s="368">
        <v>25</v>
      </c>
      <c r="B11" s="30"/>
      <c r="C11" s="43"/>
      <c r="D11" s="43"/>
      <c r="E11" s="46" t="s">
        <v>6</v>
      </c>
      <c r="F11" s="29" t="s">
        <v>4</v>
      </c>
      <c r="G11" s="163">
        <v>17401</v>
      </c>
      <c r="H11" s="30"/>
      <c r="I11" s="197"/>
      <c r="J11" s="30"/>
      <c r="K11" s="208"/>
      <c r="L11" s="161"/>
      <c r="M11" s="206"/>
      <c r="N11" s="30">
        <v>1</v>
      </c>
      <c r="O11" s="197">
        <v>17401</v>
      </c>
    </row>
    <row r="12" spans="1:15" ht="377">
      <c r="A12" s="381">
        <v>26</v>
      </c>
      <c r="B12" s="40"/>
      <c r="C12" s="41"/>
      <c r="D12" s="41"/>
      <c r="E12" s="272" t="s">
        <v>5</v>
      </c>
      <c r="F12" s="122" t="s">
        <v>4</v>
      </c>
      <c r="G12" s="166">
        <v>222013</v>
      </c>
      <c r="H12" s="40"/>
      <c r="I12" s="198"/>
      <c r="J12" s="40"/>
      <c r="K12" s="212"/>
      <c r="L12" s="169"/>
      <c r="M12" s="213"/>
      <c r="N12" s="40">
        <v>1</v>
      </c>
      <c r="O12" s="198">
        <v>222013</v>
      </c>
    </row>
    <row r="13" spans="1:15" ht="16" thickBot="1">
      <c r="A13" s="260"/>
      <c r="B13" s="311"/>
      <c r="C13" s="261"/>
      <c r="D13" s="261"/>
      <c r="E13" s="262"/>
      <c r="F13" s="262"/>
      <c r="G13" s="263"/>
      <c r="H13" s="261"/>
      <c r="I13" s="264"/>
      <c r="J13" s="261"/>
      <c r="K13" s="265"/>
      <c r="L13" s="261"/>
      <c r="M13" s="589" t="s">
        <v>616</v>
      </c>
      <c r="N13" s="590"/>
      <c r="O13" s="400">
        <f>SUM(O5:O12)</f>
        <v>1046383</v>
      </c>
    </row>
    <row r="14" spans="1:15" ht="15" thickTop="1"/>
  </sheetData>
  <mergeCells count="11">
    <mergeCell ref="M13:N13"/>
    <mergeCell ref="A1:O1"/>
    <mergeCell ref="A2:A3"/>
    <mergeCell ref="B2:B3"/>
    <mergeCell ref="C2:C3"/>
    <mergeCell ref="D2:D3"/>
    <mergeCell ref="E2:E3"/>
    <mergeCell ref="H2:I2"/>
    <mergeCell ref="J2:K2"/>
    <mergeCell ref="L2:M2"/>
    <mergeCell ref="N2:O2"/>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7"/>
  <dimension ref="A1:O480"/>
  <sheetViews>
    <sheetView tabSelected="1" view="pageBreakPreview" topLeftCell="B1" zoomScale="85" zoomScaleSheetLayoutView="85" workbookViewId="0">
      <pane ySplit="3" topLeftCell="A301" activePane="bottomLeft" state="frozen"/>
      <selection pane="bottomLeft" activeCell="K311" sqref="K311"/>
    </sheetView>
  </sheetViews>
  <sheetFormatPr defaultRowHeight="14.5"/>
  <cols>
    <col min="5" max="5" width="48" customWidth="1"/>
    <col min="7" max="7" width="13.81640625" bestFit="1" customWidth="1"/>
    <col min="9" max="9" width="12" bestFit="1" customWidth="1"/>
    <col min="11" max="11" width="13" bestFit="1" customWidth="1"/>
    <col min="13" max="13" width="13.54296875" bestFit="1" customWidth="1"/>
    <col min="15" max="15" width="16" bestFit="1" customWidth="1"/>
  </cols>
  <sheetData>
    <row r="1" spans="1:15" ht="31" thickTop="1" thickBot="1">
      <c r="A1" s="586" t="s">
        <v>523</v>
      </c>
      <c r="B1" s="587"/>
      <c r="C1" s="588"/>
      <c r="D1" s="588"/>
      <c r="E1" s="588"/>
      <c r="F1" s="588"/>
      <c r="G1" s="588"/>
      <c r="H1" s="588"/>
      <c r="I1" s="588"/>
      <c r="J1" s="588"/>
      <c r="K1" s="588"/>
      <c r="L1" s="588"/>
      <c r="M1" s="588"/>
      <c r="N1" s="588"/>
      <c r="O1" s="599"/>
    </row>
    <row r="2" spans="1:15" ht="38.25" customHeight="1">
      <c r="A2" s="570" t="s">
        <v>763</v>
      </c>
      <c r="B2" s="573" t="s">
        <v>645</v>
      </c>
      <c r="C2" s="565" t="s">
        <v>521</v>
      </c>
      <c r="D2" s="565" t="s">
        <v>520</v>
      </c>
      <c r="E2" s="565" t="s">
        <v>519</v>
      </c>
      <c r="F2" s="26"/>
      <c r="G2" s="149"/>
      <c r="H2" s="565" t="s">
        <v>518</v>
      </c>
      <c r="I2" s="565"/>
      <c r="J2" s="565" t="s">
        <v>517</v>
      </c>
      <c r="K2" s="565"/>
      <c r="L2" s="565" t="s">
        <v>516</v>
      </c>
      <c r="M2" s="565"/>
      <c r="N2" s="565" t="s">
        <v>515</v>
      </c>
      <c r="O2" s="566"/>
    </row>
    <row r="3" spans="1:15" ht="31.5" thickBot="1">
      <c r="A3" s="571"/>
      <c r="B3" s="574"/>
      <c r="C3" s="572"/>
      <c r="D3" s="572"/>
      <c r="E3" s="572"/>
      <c r="F3" s="27" t="s">
        <v>29</v>
      </c>
      <c r="G3" s="150" t="s">
        <v>28</v>
      </c>
      <c r="H3" s="27" t="s">
        <v>27</v>
      </c>
      <c r="I3" s="27" t="s">
        <v>26</v>
      </c>
      <c r="J3" s="27" t="s">
        <v>27</v>
      </c>
      <c r="K3" s="27" t="s">
        <v>26</v>
      </c>
      <c r="L3" s="27" t="s">
        <v>27</v>
      </c>
      <c r="M3" s="27" t="s">
        <v>26</v>
      </c>
      <c r="N3" s="27" t="s">
        <v>27</v>
      </c>
      <c r="O3" s="151" t="s">
        <v>26</v>
      </c>
    </row>
    <row r="4" spans="1:15" ht="15" thickBot="1">
      <c r="A4" s="63">
        <v>1</v>
      </c>
      <c r="B4" s="306"/>
      <c r="C4" s="64">
        <v>2</v>
      </c>
      <c r="D4" s="65">
        <v>3</v>
      </c>
      <c r="E4" s="64">
        <v>4</v>
      </c>
      <c r="F4" s="64">
        <v>5</v>
      </c>
      <c r="G4" s="152">
        <v>6</v>
      </c>
      <c r="H4" s="65">
        <v>7</v>
      </c>
      <c r="I4" s="65">
        <v>8</v>
      </c>
      <c r="J4" s="64">
        <v>9</v>
      </c>
      <c r="K4" s="65">
        <v>10</v>
      </c>
      <c r="L4" s="64">
        <v>11</v>
      </c>
      <c r="M4" s="65">
        <v>12</v>
      </c>
      <c r="N4" s="65">
        <v>13</v>
      </c>
      <c r="O4" s="153">
        <v>14</v>
      </c>
    </row>
    <row r="5" spans="1:15" ht="15" thickBot="1">
      <c r="A5" s="414"/>
      <c r="B5" s="415"/>
      <c r="C5" s="416"/>
      <c r="D5" s="415"/>
      <c r="E5" s="416"/>
      <c r="F5" s="416"/>
      <c r="G5" s="417"/>
      <c r="H5" s="415"/>
      <c r="I5" s="415"/>
      <c r="J5" s="416"/>
      <c r="K5" s="415"/>
      <c r="L5" s="416"/>
      <c r="M5" s="415"/>
      <c r="N5" s="415"/>
      <c r="O5" s="555"/>
    </row>
    <row r="6" spans="1:15" ht="23.15" customHeight="1" thickBot="1">
      <c r="A6" s="600" t="s">
        <v>786</v>
      </c>
      <c r="B6" s="601"/>
      <c r="C6" s="601"/>
      <c r="D6" s="601"/>
      <c r="E6" s="601"/>
      <c r="F6" s="601"/>
      <c r="G6" s="601"/>
      <c r="H6" s="601"/>
      <c r="I6" s="601"/>
      <c r="J6" s="601"/>
      <c r="K6" s="601"/>
      <c r="L6" s="601"/>
      <c r="M6" s="601"/>
      <c r="N6" s="601"/>
      <c r="O6" s="602"/>
    </row>
    <row r="7" spans="1:15" ht="29">
      <c r="A7" s="356">
        <v>1</v>
      </c>
      <c r="B7" s="47">
        <v>1</v>
      </c>
      <c r="C7" s="47">
        <v>1</v>
      </c>
      <c r="D7" s="47" t="s">
        <v>511</v>
      </c>
      <c r="E7" s="52" t="s">
        <v>510</v>
      </c>
      <c r="F7" s="53" t="s">
        <v>0</v>
      </c>
      <c r="G7" s="156">
        <v>15010</v>
      </c>
      <c r="H7" s="47">
        <v>400</v>
      </c>
      <c r="I7" s="157">
        <v>6004000</v>
      </c>
      <c r="J7" s="54">
        <v>350</v>
      </c>
      <c r="K7" s="158">
        <v>5253500</v>
      </c>
      <c r="L7" s="159">
        <v>750</v>
      </c>
      <c r="M7" s="160">
        <v>11257500</v>
      </c>
      <c r="N7" s="55">
        <v>491.9486</v>
      </c>
      <c r="O7" s="535">
        <v>7384148.4859999996</v>
      </c>
    </row>
    <row r="8" spans="1:15" ht="29">
      <c r="A8" s="359">
        <v>2</v>
      </c>
      <c r="B8" s="28">
        <v>1</v>
      </c>
      <c r="C8" s="28">
        <v>199</v>
      </c>
      <c r="D8" s="28" t="s">
        <v>509</v>
      </c>
      <c r="E8" s="33" t="s">
        <v>508</v>
      </c>
      <c r="F8" s="29" t="s">
        <v>0</v>
      </c>
      <c r="G8" s="163">
        <v>15010</v>
      </c>
      <c r="H8" s="28">
        <v>385</v>
      </c>
      <c r="I8" s="164">
        <v>5778850</v>
      </c>
      <c r="J8" s="30">
        <v>78</v>
      </c>
      <c r="K8" s="162">
        <v>1170780</v>
      </c>
      <c r="L8" s="161">
        <v>463</v>
      </c>
      <c r="M8" s="165">
        <v>6949630</v>
      </c>
      <c r="N8" s="31">
        <v>263.16500000000002</v>
      </c>
      <c r="O8" s="536">
        <v>3950106.6500000004</v>
      </c>
    </row>
    <row r="9" spans="1:15">
      <c r="A9" s="359">
        <v>4</v>
      </c>
      <c r="B9" s="28">
        <v>2.1</v>
      </c>
      <c r="C9" s="28">
        <v>3</v>
      </c>
      <c r="D9" s="28" t="s">
        <v>505</v>
      </c>
      <c r="E9" s="33" t="s">
        <v>504</v>
      </c>
      <c r="F9" s="29" t="s">
        <v>0</v>
      </c>
      <c r="G9" s="163">
        <v>4035</v>
      </c>
      <c r="H9" s="28">
        <v>160</v>
      </c>
      <c r="I9" s="164">
        <v>645600</v>
      </c>
      <c r="J9" s="30">
        <v>80</v>
      </c>
      <c r="K9" s="162">
        <v>322800</v>
      </c>
      <c r="L9" s="161">
        <v>240</v>
      </c>
      <c r="M9" s="165">
        <v>968400</v>
      </c>
      <c r="N9" s="31">
        <v>217.78020000000001</v>
      </c>
      <c r="O9" s="536">
        <v>878743.10700000008</v>
      </c>
    </row>
    <row r="10" spans="1:15">
      <c r="A10" s="359">
        <v>5</v>
      </c>
      <c r="B10" s="28">
        <v>2.2000000000000002</v>
      </c>
      <c r="C10" s="28">
        <v>4</v>
      </c>
      <c r="D10" s="28" t="s">
        <v>503</v>
      </c>
      <c r="E10" s="33" t="s">
        <v>502</v>
      </c>
      <c r="F10" s="29" t="s">
        <v>0</v>
      </c>
      <c r="G10" s="163">
        <v>3750</v>
      </c>
      <c r="H10" s="28">
        <v>175</v>
      </c>
      <c r="I10" s="164">
        <v>656250</v>
      </c>
      <c r="J10" s="30">
        <v>50</v>
      </c>
      <c r="K10" s="162">
        <v>187500</v>
      </c>
      <c r="L10" s="161">
        <v>225</v>
      </c>
      <c r="M10" s="165">
        <v>843750</v>
      </c>
      <c r="N10" s="31">
        <v>87.032940000000011</v>
      </c>
      <c r="O10" s="536">
        <v>326373.52500000002</v>
      </c>
    </row>
    <row r="11" spans="1:15">
      <c r="A11" s="359">
        <v>17</v>
      </c>
      <c r="B11" s="28">
        <v>8</v>
      </c>
      <c r="C11" s="28">
        <v>15</v>
      </c>
      <c r="D11" s="28" t="s">
        <v>484</v>
      </c>
      <c r="E11" s="33" t="s">
        <v>422</v>
      </c>
      <c r="F11" s="29" t="s">
        <v>3</v>
      </c>
      <c r="G11" s="163">
        <v>115000</v>
      </c>
      <c r="H11" s="28">
        <v>4</v>
      </c>
      <c r="I11" s="164">
        <v>460000</v>
      </c>
      <c r="J11" s="30">
        <v>2</v>
      </c>
      <c r="K11" s="162">
        <v>230000</v>
      </c>
      <c r="L11" s="161">
        <v>6</v>
      </c>
      <c r="M11" s="165">
        <v>690000</v>
      </c>
      <c r="N11" s="31">
        <v>6</v>
      </c>
      <c r="O11" s="536">
        <v>690000</v>
      </c>
    </row>
    <row r="12" spans="1:15" ht="21">
      <c r="A12" s="360"/>
      <c r="B12" s="58"/>
      <c r="C12" s="58"/>
      <c r="D12" s="58"/>
      <c r="E12" s="60" t="s">
        <v>543</v>
      </c>
      <c r="F12" s="58"/>
      <c r="G12" s="163">
        <v>115000</v>
      </c>
      <c r="H12" s="58"/>
      <c r="I12" s="58"/>
      <c r="J12" s="58"/>
      <c r="K12" s="58"/>
      <c r="L12" s="161"/>
      <c r="M12" s="165"/>
      <c r="N12" s="30">
        <v>3</v>
      </c>
      <c r="O12" s="536">
        <v>345000</v>
      </c>
    </row>
    <row r="13" spans="1:15" ht="29">
      <c r="A13" s="359">
        <v>18</v>
      </c>
      <c r="B13" s="28">
        <v>8</v>
      </c>
      <c r="C13" s="28">
        <v>240</v>
      </c>
      <c r="D13" s="28" t="s">
        <v>483</v>
      </c>
      <c r="E13" s="33" t="s">
        <v>482</v>
      </c>
      <c r="F13" s="29" t="s">
        <v>3</v>
      </c>
      <c r="G13" s="163">
        <v>525000</v>
      </c>
      <c r="H13" s="28">
        <v>2</v>
      </c>
      <c r="I13" s="164">
        <v>1050000</v>
      </c>
      <c r="J13" s="30"/>
      <c r="K13" s="162">
        <v>0</v>
      </c>
      <c r="L13" s="161">
        <v>2</v>
      </c>
      <c r="M13" s="165">
        <v>1050000</v>
      </c>
      <c r="N13" s="31">
        <v>2</v>
      </c>
      <c r="O13" s="536">
        <v>1050000</v>
      </c>
    </row>
    <row r="14" spans="1:15">
      <c r="A14" s="359">
        <v>19</v>
      </c>
      <c r="B14" s="28">
        <v>10</v>
      </c>
      <c r="C14" s="28">
        <v>16</v>
      </c>
      <c r="D14" s="28" t="s">
        <v>481</v>
      </c>
      <c r="E14" s="33" t="s">
        <v>480</v>
      </c>
      <c r="F14" s="29" t="s">
        <v>3</v>
      </c>
      <c r="G14" s="163">
        <v>75000</v>
      </c>
      <c r="H14" s="28">
        <v>4</v>
      </c>
      <c r="I14" s="164">
        <v>300000</v>
      </c>
      <c r="J14" s="30">
        <v>2</v>
      </c>
      <c r="K14" s="162">
        <v>150000</v>
      </c>
      <c r="L14" s="161">
        <v>6</v>
      </c>
      <c r="M14" s="165">
        <v>450000</v>
      </c>
      <c r="N14" s="31">
        <v>6</v>
      </c>
      <c r="O14" s="536">
        <v>450000</v>
      </c>
    </row>
    <row r="15" spans="1:15">
      <c r="A15" s="359">
        <v>20</v>
      </c>
      <c r="B15" s="28">
        <v>11</v>
      </c>
      <c r="C15" s="28">
        <v>17</v>
      </c>
      <c r="D15" s="28" t="s">
        <v>479</v>
      </c>
      <c r="E15" s="33" t="s">
        <v>478</v>
      </c>
      <c r="F15" s="29" t="s">
        <v>3</v>
      </c>
      <c r="G15" s="163">
        <v>18750</v>
      </c>
      <c r="H15" s="28">
        <v>4</v>
      </c>
      <c r="I15" s="164">
        <v>75000</v>
      </c>
      <c r="J15" s="30">
        <v>2</v>
      </c>
      <c r="K15" s="162">
        <v>37500</v>
      </c>
      <c r="L15" s="161">
        <v>6</v>
      </c>
      <c r="M15" s="165">
        <v>112500</v>
      </c>
      <c r="N15" s="31">
        <v>6</v>
      </c>
      <c r="O15" s="536">
        <v>112500</v>
      </c>
    </row>
    <row r="16" spans="1:15" ht="29">
      <c r="A16" s="359">
        <v>39</v>
      </c>
      <c r="B16" s="28">
        <v>1</v>
      </c>
      <c r="C16" s="28">
        <v>34</v>
      </c>
      <c r="D16" s="28" t="s">
        <v>441</v>
      </c>
      <c r="E16" s="33" t="s">
        <v>440</v>
      </c>
      <c r="F16" s="29" t="s">
        <v>0</v>
      </c>
      <c r="G16" s="163">
        <v>15010</v>
      </c>
      <c r="H16" s="28">
        <v>202</v>
      </c>
      <c r="I16" s="164">
        <v>3032020</v>
      </c>
      <c r="J16" s="30">
        <v>0</v>
      </c>
      <c r="K16" s="162">
        <v>0</v>
      </c>
      <c r="L16" s="161">
        <v>202</v>
      </c>
      <c r="M16" s="165">
        <v>3032020</v>
      </c>
      <c r="N16" s="31">
        <v>202</v>
      </c>
      <c r="O16" s="536">
        <v>3032020</v>
      </c>
    </row>
    <row r="17" spans="1:15" ht="21">
      <c r="A17" s="360"/>
      <c r="B17" s="58"/>
      <c r="C17" s="58"/>
      <c r="D17" s="58"/>
      <c r="E17" s="60" t="s">
        <v>543</v>
      </c>
      <c r="F17" s="58"/>
      <c r="G17" s="163">
        <v>15010</v>
      </c>
      <c r="H17" s="58"/>
      <c r="I17" s="58"/>
      <c r="J17" s="58"/>
      <c r="K17" s="58"/>
      <c r="L17" s="161"/>
      <c r="M17" s="165"/>
      <c r="N17" s="176">
        <v>136.93180000000001</v>
      </c>
      <c r="O17" s="536">
        <v>2055346.3180000002</v>
      </c>
    </row>
    <row r="18" spans="1:15" ht="29">
      <c r="A18" s="359">
        <v>40</v>
      </c>
      <c r="B18" s="28">
        <v>1</v>
      </c>
      <c r="C18" s="28">
        <v>35</v>
      </c>
      <c r="D18" s="28" t="s">
        <v>439</v>
      </c>
      <c r="E18" s="33" t="s">
        <v>438</v>
      </c>
      <c r="F18" s="29" t="s">
        <v>0</v>
      </c>
      <c r="G18" s="163">
        <v>15010</v>
      </c>
      <c r="H18" s="28">
        <v>146</v>
      </c>
      <c r="I18" s="164">
        <v>2191460</v>
      </c>
      <c r="J18" s="30">
        <v>0</v>
      </c>
      <c r="K18" s="162">
        <v>0</v>
      </c>
      <c r="L18" s="161">
        <v>146</v>
      </c>
      <c r="M18" s="165">
        <v>2191460</v>
      </c>
      <c r="N18" s="31">
        <v>146</v>
      </c>
      <c r="O18" s="536">
        <v>2191460</v>
      </c>
    </row>
    <row r="19" spans="1:15" ht="21">
      <c r="A19" s="360"/>
      <c r="B19" s="58"/>
      <c r="C19" s="58"/>
      <c r="D19" s="58"/>
      <c r="E19" s="60" t="s">
        <v>543</v>
      </c>
      <c r="F19" s="58"/>
      <c r="G19" s="163">
        <v>15010</v>
      </c>
      <c r="H19" s="58"/>
      <c r="I19" s="58"/>
      <c r="J19" s="58"/>
      <c r="K19" s="58"/>
      <c r="L19" s="161"/>
      <c r="M19" s="165"/>
      <c r="N19" s="176">
        <v>33.22</v>
      </c>
      <c r="O19" s="536">
        <v>498632.2</v>
      </c>
    </row>
    <row r="20" spans="1:15">
      <c r="A20" s="359">
        <v>41</v>
      </c>
      <c r="B20" s="28">
        <v>2.1</v>
      </c>
      <c r="C20" s="28">
        <v>202</v>
      </c>
      <c r="D20" s="28" t="s">
        <v>437</v>
      </c>
      <c r="E20" s="33" t="s">
        <v>436</v>
      </c>
      <c r="F20" s="29" t="s">
        <v>0</v>
      </c>
      <c r="G20" s="163">
        <v>4035</v>
      </c>
      <c r="H20" s="28">
        <v>146</v>
      </c>
      <c r="I20" s="164">
        <v>589110</v>
      </c>
      <c r="J20" s="30"/>
      <c r="K20" s="162">
        <v>0</v>
      </c>
      <c r="L20" s="161">
        <v>146</v>
      </c>
      <c r="M20" s="165">
        <v>589110</v>
      </c>
      <c r="N20" s="31">
        <v>73.664400000000001</v>
      </c>
      <c r="O20" s="536">
        <v>297235.85399999999</v>
      </c>
    </row>
    <row r="21" spans="1:15">
      <c r="A21" s="359">
        <v>42</v>
      </c>
      <c r="B21" s="28">
        <v>2.2000000000000002</v>
      </c>
      <c r="C21" s="28">
        <v>36</v>
      </c>
      <c r="D21" s="28" t="s">
        <v>435</v>
      </c>
      <c r="E21" s="33" t="s">
        <v>434</v>
      </c>
      <c r="F21" s="29" t="s">
        <v>0</v>
      </c>
      <c r="G21" s="163">
        <v>3750</v>
      </c>
      <c r="H21" s="28">
        <v>61</v>
      </c>
      <c r="I21" s="164">
        <v>228750</v>
      </c>
      <c r="J21" s="30"/>
      <c r="K21" s="162">
        <v>0</v>
      </c>
      <c r="L21" s="161">
        <v>61</v>
      </c>
      <c r="M21" s="165">
        <v>228750</v>
      </c>
      <c r="N21" s="31">
        <v>61</v>
      </c>
      <c r="O21" s="536">
        <v>228750</v>
      </c>
    </row>
    <row r="22" spans="1:15" ht="21">
      <c r="A22" s="360"/>
      <c r="B22" s="58"/>
      <c r="C22" s="58"/>
      <c r="D22" s="58"/>
      <c r="E22" s="60" t="s">
        <v>543</v>
      </c>
      <c r="F22" s="58"/>
      <c r="G22" s="163">
        <v>3750</v>
      </c>
      <c r="H22" s="58"/>
      <c r="I22" s="58"/>
      <c r="J22" s="58"/>
      <c r="K22" s="58"/>
      <c r="L22" s="161"/>
      <c r="M22" s="165"/>
      <c r="N22" s="176">
        <v>70.407399999999996</v>
      </c>
      <c r="O22" s="536">
        <v>264027.75</v>
      </c>
    </row>
    <row r="23" spans="1:15">
      <c r="A23" s="359">
        <v>48</v>
      </c>
      <c r="B23" s="28">
        <v>8</v>
      </c>
      <c r="C23" s="28">
        <v>42</v>
      </c>
      <c r="D23" s="28" t="s">
        <v>423</v>
      </c>
      <c r="E23" s="33" t="s">
        <v>422</v>
      </c>
      <c r="F23" s="29" t="s">
        <v>3</v>
      </c>
      <c r="G23" s="163">
        <v>525000</v>
      </c>
      <c r="H23" s="28">
        <v>3</v>
      </c>
      <c r="I23" s="164">
        <v>1575000</v>
      </c>
      <c r="J23" s="30"/>
      <c r="K23" s="162">
        <v>0</v>
      </c>
      <c r="L23" s="161">
        <v>3</v>
      </c>
      <c r="M23" s="165">
        <v>1575000</v>
      </c>
      <c r="N23" s="31">
        <v>3</v>
      </c>
      <c r="O23" s="536">
        <v>1575000</v>
      </c>
    </row>
    <row r="24" spans="1:15">
      <c r="A24" s="359">
        <v>49</v>
      </c>
      <c r="B24" s="28">
        <v>15</v>
      </c>
      <c r="C24" s="28">
        <v>43</v>
      </c>
      <c r="D24" s="28" t="s">
        <v>421</v>
      </c>
      <c r="E24" s="33" t="s">
        <v>420</v>
      </c>
      <c r="F24" s="29" t="s">
        <v>0</v>
      </c>
      <c r="G24" s="163">
        <v>650.00000000000011</v>
      </c>
      <c r="H24" s="28">
        <v>40</v>
      </c>
      <c r="I24" s="164">
        <v>26000.000000000004</v>
      </c>
      <c r="J24" s="30"/>
      <c r="K24" s="162">
        <v>0</v>
      </c>
      <c r="L24" s="161">
        <v>40</v>
      </c>
      <c r="M24" s="165">
        <v>26000.000000000004</v>
      </c>
      <c r="N24" s="31">
        <v>40</v>
      </c>
      <c r="O24" s="536">
        <v>26000.000000000004</v>
      </c>
    </row>
    <row r="25" spans="1:15">
      <c r="A25" s="359">
        <v>54</v>
      </c>
      <c r="B25" s="28">
        <v>11</v>
      </c>
      <c r="C25" s="28">
        <v>48</v>
      </c>
      <c r="D25" s="28" t="s">
        <v>411</v>
      </c>
      <c r="E25" s="33" t="s">
        <v>410</v>
      </c>
      <c r="F25" s="29" t="s">
        <v>3</v>
      </c>
      <c r="G25" s="163">
        <v>18750</v>
      </c>
      <c r="H25" s="28">
        <v>5</v>
      </c>
      <c r="I25" s="164">
        <v>93750</v>
      </c>
      <c r="J25" s="30"/>
      <c r="K25" s="162">
        <v>0</v>
      </c>
      <c r="L25" s="161">
        <v>5</v>
      </c>
      <c r="M25" s="165">
        <v>93750</v>
      </c>
      <c r="N25" s="31">
        <v>5</v>
      </c>
      <c r="O25" s="536">
        <v>93750</v>
      </c>
    </row>
    <row r="26" spans="1:15" ht="21">
      <c r="A26" s="365"/>
      <c r="B26" s="126"/>
      <c r="C26" s="126"/>
      <c r="D26" s="126"/>
      <c r="E26" s="127" t="s">
        <v>543</v>
      </c>
      <c r="F26" s="126"/>
      <c r="G26" s="166">
        <v>18750</v>
      </c>
      <c r="H26" s="126"/>
      <c r="I26" s="126"/>
      <c r="J26" s="126"/>
      <c r="K26" s="126"/>
      <c r="L26" s="169"/>
      <c r="M26" s="170"/>
      <c r="N26" s="40">
        <v>1</v>
      </c>
      <c r="O26" s="537">
        <v>18750</v>
      </c>
    </row>
    <row r="27" spans="1:15" ht="87">
      <c r="A27" s="359">
        <v>144</v>
      </c>
      <c r="B27" s="28"/>
      <c r="C27" s="28">
        <v>116</v>
      </c>
      <c r="D27" s="28" t="s">
        <v>231</v>
      </c>
      <c r="E27" s="33" t="s">
        <v>230</v>
      </c>
      <c r="F27" s="29" t="s">
        <v>23</v>
      </c>
      <c r="G27" s="163">
        <v>5400</v>
      </c>
      <c r="H27" s="28">
        <v>10</v>
      </c>
      <c r="I27" s="164">
        <v>54000</v>
      </c>
      <c r="J27" s="30"/>
      <c r="K27" s="162">
        <v>0</v>
      </c>
      <c r="L27" s="161">
        <v>10</v>
      </c>
      <c r="M27" s="165">
        <v>54000</v>
      </c>
      <c r="N27" s="31">
        <v>10</v>
      </c>
      <c r="O27" s="536">
        <v>54000</v>
      </c>
    </row>
    <row r="28" spans="1:15" ht="87">
      <c r="A28" s="359">
        <v>145</v>
      </c>
      <c r="B28" s="28"/>
      <c r="C28" s="28">
        <v>117</v>
      </c>
      <c r="D28" s="28" t="s">
        <v>229</v>
      </c>
      <c r="E28" s="33" t="s">
        <v>228</v>
      </c>
      <c r="F28" s="29" t="s">
        <v>23</v>
      </c>
      <c r="G28" s="163">
        <v>4500</v>
      </c>
      <c r="H28" s="28">
        <v>1.5</v>
      </c>
      <c r="I28" s="164">
        <v>6750</v>
      </c>
      <c r="J28" s="30"/>
      <c r="K28" s="162">
        <v>0</v>
      </c>
      <c r="L28" s="161">
        <v>1.5</v>
      </c>
      <c r="M28" s="165">
        <v>6750</v>
      </c>
      <c r="N28" s="31">
        <v>1.5</v>
      </c>
      <c r="O28" s="536">
        <v>6750</v>
      </c>
    </row>
    <row r="29" spans="1:15" ht="21">
      <c r="A29" s="360"/>
      <c r="B29" s="58"/>
      <c r="C29" s="58"/>
      <c r="D29" s="58"/>
      <c r="E29" s="60" t="s">
        <v>543</v>
      </c>
      <c r="F29" s="58"/>
      <c r="G29" s="163">
        <v>4500</v>
      </c>
      <c r="H29" s="58"/>
      <c r="I29" s="58"/>
      <c r="J29" s="58"/>
      <c r="K29" s="58"/>
      <c r="L29" s="161"/>
      <c r="M29" s="165"/>
      <c r="N29" s="176">
        <v>50.401499999999999</v>
      </c>
      <c r="O29" s="536">
        <v>226806.75</v>
      </c>
    </row>
    <row r="30" spans="1:15" ht="87">
      <c r="A30" s="359">
        <v>146</v>
      </c>
      <c r="B30" s="28"/>
      <c r="C30" s="28">
        <v>118</v>
      </c>
      <c r="D30" s="28" t="s">
        <v>227</v>
      </c>
      <c r="E30" s="33" t="s">
        <v>226</v>
      </c>
      <c r="F30" s="29" t="s">
        <v>23</v>
      </c>
      <c r="G30" s="163">
        <v>900</v>
      </c>
      <c r="H30" s="28">
        <v>118</v>
      </c>
      <c r="I30" s="164">
        <v>106200</v>
      </c>
      <c r="J30" s="30"/>
      <c r="K30" s="162">
        <v>0</v>
      </c>
      <c r="L30" s="161">
        <v>118</v>
      </c>
      <c r="M30" s="165">
        <v>106200</v>
      </c>
      <c r="N30" s="31">
        <v>118</v>
      </c>
      <c r="O30" s="536">
        <v>106200</v>
      </c>
    </row>
    <row r="31" spans="1:15" ht="21">
      <c r="A31" s="360"/>
      <c r="B31" s="58"/>
      <c r="C31" s="58"/>
      <c r="D31" s="58"/>
      <c r="E31" s="60" t="s">
        <v>543</v>
      </c>
      <c r="F31" s="58"/>
      <c r="G31" s="163">
        <v>900</v>
      </c>
      <c r="H31" s="58"/>
      <c r="I31" s="58"/>
      <c r="J31" s="58"/>
      <c r="K31" s="58"/>
      <c r="L31" s="161"/>
      <c r="M31" s="165"/>
      <c r="N31" s="176">
        <v>34.691000000000003</v>
      </c>
      <c r="O31" s="536">
        <v>31221.9</v>
      </c>
    </row>
    <row r="32" spans="1:15" ht="87">
      <c r="A32" s="359">
        <v>147</v>
      </c>
      <c r="B32" s="28"/>
      <c r="C32" s="28">
        <v>119</v>
      </c>
      <c r="D32" s="28" t="s">
        <v>225</v>
      </c>
      <c r="E32" s="33" t="s">
        <v>224</v>
      </c>
      <c r="F32" s="29" t="s">
        <v>0</v>
      </c>
      <c r="G32" s="163">
        <v>630</v>
      </c>
      <c r="H32" s="28">
        <v>25</v>
      </c>
      <c r="I32" s="164">
        <v>15750</v>
      </c>
      <c r="J32" s="30"/>
      <c r="K32" s="162">
        <v>0</v>
      </c>
      <c r="L32" s="161">
        <v>25</v>
      </c>
      <c r="M32" s="165">
        <v>15750</v>
      </c>
      <c r="N32" s="31">
        <v>25</v>
      </c>
      <c r="O32" s="536">
        <v>15750</v>
      </c>
    </row>
    <row r="33" spans="1:15" ht="21">
      <c r="A33" s="360"/>
      <c r="B33" s="58"/>
      <c r="C33" s="58"/>
      <c r="D33" s="58"/>
      <c r="E33" s="60" t="s">
        <v>543</v>
      </c>
      <c r="F33" s="58"/>
      <c r="G33" s="163">
        <v>630</v>
      </c>
      <c r="H33" s="58"/>
      <c r="I33" s="58"/>
      <c r="J33" s="58"/>
      <c r="K33" s="58"/>
      <c r="L33" s="161"/>
      <c r="M33" s="165"/>
      <c r="N33" s="176">
        <v>667.92650000000003</v>
      </c>
      <c r="O33" s="536">
        <v>420793.69500000001</v>
      </c>
    </row>
    <row r="34" spans="1:15" ht="87">
      <c r="A34" s="359">
        <v>148</v>
      </c>
      <c r="B34" s="28"/>
      <c r="C34" s="28">
        <v>120</v>
      </c>
      <c r="D34" s="28" t="s">
        <v>223</v>
      </c>
      <c r="E34" s="33" t="s">
        <v>222</v>
      </c>
      <c r="F34" s="29" t="s">
        <v>3</v>
      </c>
      <c r="G34" s="163">
        <v>1800</v>
      </c>
      <c r="H34" s="28">
        <v>57</v>
      </c>
      <c r="I34" s="164">
        <v>102600</v>
      </c>
      <c r="J34" s="30"/>
      <c r="K34" s="162">
        <v>0</v>
      </c>
      <c r="L34" s="161">
        <v>57</v>
      </c>
      <c r="M34" s="165">
        <v>102600</v>
      </c>
      <c r="N34" s="31">
        <v>57</v>
      </c>
      <c r="O34" s="536">
        <v>102600</v>
      </c>
    </row>
    <row r="35" spans="1:15" ht="21">
      <c r="A35" s="360"/>
      <c r="B35" s="58"/>
      <c r="C35" s="58"/>
      <c r="D35" s="58"/>
      <c r="E35" s="60" t="s">
        <v>543</v>
      </c>
      <c r="F35" s="58"/>
      <c r="G35" s="163">
        <v>1800</v>
      </c>
      <c r="H35" s="58"/>
      <c r="I35" s="58"/>
      <c r="J35" s="58"/>
      <c r="K35" s="58"/>
      <c r="L35" s="161"/>
      <c r="M35" s="165"/>
      <c r="N35" s="176">
        <v>146</v>
      </c>
      <c r="O35" s="536">
        <v>262800</v>
      </c>
    </row>
    <row r="36" spans="1:15" ht="43.5">
      <c r="A36" s="359">
        <v>149</v>
      </c>
      <c r="B36" s="28"/>
      <c r="C36" s="28">
        <v>121</v>
      </c>
      <c r="D36" s="28" t="s">
        <v>221</v>
      </c>
      <c r="E36" s="33" t="s">
        <v>220</v>
      </c>
      <c r="F36" s="29" t="s">
        <v>23</v>
      </c>
      <c r="G36" s="163">
        <v>900</v>
      </c>
      <c r="H36" s="28">
        <v>250</v>
      </c>
      <c r="I36" s="164">
        <v>225000</v>
      </c>
      <c r="J36" s="30"/>
      <c r="K36" s="162">
        <v>0</v>
      </c>
      <c r="L36" s="161">
        <v>250</v>
      </c>
      <c r="M36" s="165">
        <v>225000</v>
      </c>
      <c r="N36" s="31">
        <v>250</v>
      </c>
      <c r="O36" s="536">
        <v>225000</v>
      </c>
    </row>
    <row r="37" spans="1:15" ht="21">
      <c r="A37" s="360"/>
      <c r="B37" s="58"/>
      <c r="C37" s="58"/>
      <c r="D37" s="58"/>
      <c r="E37" s="60" t="s">
        <v>543</v>
      </c>
      <c r="F37" s="58"/>
      <c r="G37" s="163">
        <v>900</v>
      </c>
      <c r="H37" s="58"/>
      <c r="I37" s="58"/>
      <c r="J37" s="58"/>
      <c r="K37" s="58"/>
      <c r="L37" s="161"/>
      <c r="M37" s="165"/>
      <c r="N37" s="176">
        <v>64.769000000000005</v>
      </c>
      <c r="O37" s="536">
        <v>58292.100000000006</v>
      </c>
    </row>
    <row r="38" spans="1:15">
      <c r="A38" s="359">
        <v>150</v>
      </c>
      <c r="B38" s="28">
        <v>40</v>
      </c>
      <c r="C38" s="28">
        <v>122</v>
      </c>
      <c r="D38" s="28" t="s">
        <v>219</v>
      </c>
      <c r="E38" s="33" t="s">
        <v>218</v>
      </c>
      <c r="F38" s="29" t="s">
        <v>23</v>
      </c>
      <c r="G38" s="163">
        <v>18900</v>
      </c>
      <c r="H38" s="28">
        <v>3</v>
      </c>
      <c r="I38" s="164">
        <v>56700</v>
      </c>
      <c r="J38" s="30"/>
      <c r="K38" s="162">
        <v>0</v>
      </c>
      <c r="L38" s="161">
        <v>3</v>
      </c>
      <c r="M38" s="165">
        <v>56700</v>
      </c>
      <c r="N38" s="31">
        <v>3</v>
      </c>
      <c r="O38" s="536">
        <v>56700</v>
      </c>
    </row>
    <row r="39" spans="1:15" ht="21">
      <c r="A39" s="360"/>
      <c r="B39" s="58"/>
      <c r="C39" s="58"/>
      <c r="D39" s="58"/>
      <c r="E39" s="60" t="s">
        <v>543</v>
      </c>
      <c r="F39" s="58"/>
      <c r="G39" s="163">
        <v>18900</v>
      </c>
      <c r="H39" s="58"/>
      <c r="I39" s="58"/>
      <c r="J39" s="58"/>
      <c r="K39" s="58"/>
      <c r="L39" s="161"/>
      <c r="M39" s="165"/>
      <c r="N39" s="30">
        <v>0.17</v>
      </c>
      <c r="O39" s="536">
        <v>3213.0000000000005</v>
      </c>
    </row>
    <row r="40" spans="1:15">
      <c r="A40" s="359">
        <v>151</v>
      </c>
      <c r="B40" s="28">
        <v>41</v>
      </c>
      <c r="C40" s="28">
        <v>123</v>
      </c>
      <c r="D40" s="28" t="s">
        <v>217</v>
      </c>
      <c r="E40" s="33" t="s">
        <v>216</v>
      </c>
      <c r="F40" s="29" t="s">
        <v>0</v>
      </c>
      <c r="G40" s="163">
        <v>1170</v>
      </c>
      <c r="H40" s="28">
        <v>12</v>
      </c>
      <c r="I40" s="164">
        <v>14040</v>
      </c>
      <c r="J40" s="30"/>
      <c r="K40" s="162">
        <v>0</v>
      </c>
      <c r="L40" s="161">
        <v>12</v>
      </c>
      <c r="M40" s="165">
        <v>14040</v>
      </c>
      <c r="N40" s="31">
        <v>0</v>
      </c>
      <c r="O40" s="536">
        <v>0</v>
      </c>
    </row>
    <row r="41" spans="1:15" ht="21">
      <c r="A41" s="360"/>
      <c r="B41" s="58"/>
      <c r="C41" s="58"/>
      <c r="D41" s="58"/>
      <c r="E41" s="58"/>
      <c r="F41" s="58"/>
      <c r="G41" s="58"/>
      <c r="H41" s="58"/>
      <c r="I41" s="58"/>
      <c r="J41" s="58"/>
      <c r="K41" s="58"/>
      <c r="L41" s="161"/>
      <c r="M41" s="58"/>
      <c r="N41" s="58"/>
      <c r="O41" s="538"/>
    </row>
    <row r="42" spans="1:15">
      <c r="A42" s="359">
        <v>152</v>
      </c>
      <c r="B42" s="28">
        <v>41</v>
      </c>
      <c r="C42" s="28">
        <v>124</v>
      </c>
      <c r="D42" s="28" t="s">
        <v>215</v>
      </c>
      <c r="E42" s="33" t="s">
        <v>214</v>
      </c>
      <c r="F42" s="29" t="s">
        <v>0</v>
      </c>
      <c r="G42" s="163">
        <v>900</v>
      </c>
      <c r="H42" s="28">
        <v>12</v>
      </c>
      <c r="I42" s="164">
        <v>10800</v>
      </c>
      <c r="J42" s="30"/>
      <c r="K42" s="162">
        <v>0</v>
      </c>
      <c r="L42" s="161">
        <v>12</v>
      </c>
      <c r="M42" s="165">
        <v>10800</v>
      </c>
      <c r="N42" s="31">
        <v>0</v>
      </c>
      <c r="O42" s="536">
        <v>0</v>
      </c>
    </row>
    <row r="43" spans="1:15" ht="21">
      <c r="A43" s="360"/>
      <c r="B43" s="58"/>
      <c r="C43" s="58"/>
      <c r="D43" s="58"/>
      <c r="E43" s="58"/>
      <c r="F43" s="58"/>
      <c r="G43" s="58"/>
      <c r="H43" s="58"/>
      <c r="I43" s="58"/>
      <c r="J43" s="58"/>
      <c r="K43" s="58"/>
      <c r="L43" s="161"/>
      <c r="M43" s="58"/>
      <c r="N43" s="58"/>
      <c r="O43" s="538"/>
    </row>
    <row r="44" spans="1:15">
      <c r="A44" s="359">
        <v>153</v>
      </c>
      <c r="B44" s="28">
        <v>42</v>
      </c>
      <c r="C44" s="28">
        <v>125</v>
      </c>
      <c r="D44" s="28" t="s">
        <v>213</v>
      </c>
      <c r="E44" s="33" t="s">
        <v>212</v>
      </c>
      <c r="F44" s="29" t="s">
        <v>23</v>
      </c>
      <c r="G44" s="163">
        <v>15300</v>
      </c>
      <c r="H44" s="28">
        <v>3</v>
      </c>
      <c r="I44" s="164">
        <v>45900</v>
      </c>
      <c r="J44" s="30"/>
      <c r="K44" s="162">
        <v>0</v>
      </c>
      <c r="L44" s="161">
        <v>3</v>
      </c>
      <c r="M44" s="165">
        <v>45900</v>
      </c>
      <c r="N44" s="31">
        <v>3</v>
      </c>
      <c r="O44" s="536">
        <v>45900</v>
      </c>
    </row>
    <row r="45" spans="1:15" ht="21">
      <c r="A45" s="360"/>
      <c r="B45" s="58"/>
      <c r="C45" s="58"/>
      <c r="D45" s="58"/>
      <c r="E45" s="60" t="s">
        <v>543</v>
      </c>
      <c r="F45" s="58"/>
      <c r="G45" s="163">
        <v>15300</v>
      </c>
      <c r="H45" s="58"/>
      <c r="I45" s="58"/>
      <c r="J45" s="58"/>
      <c r="K45" s="58"/>
      <c r="L45" s="161"/>
      <c r="M45" s="165"/>
      <c r="N45" s="176">
        <v>108.95100000000001</v>
      </c>
      <c r="O45" s="536">
        <v>1666950.3</v>
      </c>
    </row>
    <row r="46" spans="1:15" ht="29">
      <c r="A46" s="359">
        <v>154</v>
      </c>
      <c r="B46" s="28">
        <v>43</v>
      </c>
      <c r="C46" s="28">
        <v>126</v>
      </c>
      <c r="D46" s="28" t="s">
        <v>211</v>
      </c>
      <c r="E46" s="33" t="s">
        <v>210</v>
      </c>
      <c r="F46" s="29" t="s">
        <v>0</v>
      </c>
      <c r="G46" s="163">
        <v>2700</v>
      </c>
      <c r="H46" s="28">
        <v>500</v>
      </c>
      <c r="I46" s="164">
        <v>1350000</v>
      </c>
      <c r="J46" s="30"/>
      <c r="K46" s="162">
        <v>0</v>
      </c>
      <c r="L46" s="161">
        <v>500</v>
      </c>
      <c r="M46" s="165">
        <v>1350000</v>
      </c>
      <c r="N46" s="31">
        <v>404.9325</v>
      </c>
      <c r="O46" s="536">
        <v>1093317.75</v>
      </c>
    </row>
    <row r="47" spans="1:15" ht="21">
      <c r="A47" s="360"/>
      <c r="B47" s="58"/>
      <c r="C47" s="58"/>
      <c r="D47" s="58"/>
      <c r="E47" s="58"/>
      <c r="F47" s="58"/>
      <c r="G47" s="58"/>
      <c r="H47" s="58"/>
      <c r="I47" s="58"/>
      <c r="J47" s="58"/>
      <c r="K47" s="58"/>
      <c r="L47" s="161"/>
      <c r="M47" s="58"/>
      <c r="N47" s="58"/>
      <c r="O47" s="538"/>
    </row>
    <row r="48" spans="1:15" ht="29">
      <c r="A48" s="359">
        <v>155</v>
      </c>
      <c r="B48" s="28">
        <v>44</v>
      </c>
      <c r="C48" s="28">
        <v>127</v>
      </c>
      <c r="D48" s="28" t="s">
        <v>209</v>
      </c>
      <c r="E48" s="33" t="s">
        <v>208</v>
      </c>
      <c r="F48" s="29" t="s">
        <v>23</v>
      </c>
      <c r="G48" s="163">
        <v>9000</v>
      </c>
      <c r="H48" s="28">
        <v>1.5</v>
      </c>
      <c r="I48" s="164">
        <v>13500</v>
      </c>
      <c r="J48" s="30"/>
      <c r="K48" s="162">
        <v>0</v>
      </c>
      <c r="L48" s="161">
        <v>1.5</v>
      </c>
      <c r="M48" s="165">
        <v>13500</v>
      </c>
      <c r="N48" s="31">
        <v>0</v>
      </c>
      <c r="O48" s="536">
        <v>0</v>
      </c>
    </row>
    <row r="49" spans="1:15" ht="21">
      <c r="A49" s="360"/>
      <c r="B49" s="58"/>
      <c r="C49" s="58"/>
      <c r="D49" s="58"/>
      <c r="E49" s="58"/>
      <c r="F49" s="58"/>
      <c r="G49" s="58"/>
      <c r="H49" s="58"/>
      <c r="I49" s="58"/>
      <c r="J49" s="58"/>
      <c r="K49" s="58"/>
      <c r="L49" s="161"/>
      <c r="M49" s="58"/>
      <c r="N49" s="58"/>
      <c r="O49" s="538"/>
    </row>
    <row r="50" spans="1:15" ht="29">
      <c r="A50" s="359">
        <v>156</v>
      </c>
      <c r="B50" s="28">
        <v>45</v>
      </c>
      <c r="C50" s="28">
        <v>128</v>
      </c>
      <c r="D50" s="28" t="s">
        <v>207</v>
      </c>
      <c r="E50" s="33" t="s">
        <v>206</v>
      </c>
      <c r="F50" s="29" t="s">
        <v>23</v>
      </c>
      <c r="G50" s="163">
        <v>7200</v>
      </c>
      <c r="H50" s="28">
        <v>23</v>
      </c>
      <c r="I50" s="164">
        <v>165600</v>
      </c>
      <c r="J50" s="30"/>
      <c r="K50" s="162">
        <v>0</v>
      </c>
      <c r="L50" s="161">
        <v>23</v>
      </c>
      <c r="M50" s="165">
        <v>165600</v>
      </c>
      <c r="N50" s="31">
        <v>16.865100000000002</v>
      </c>
      <c r="O50" s="536">
        <v>121428.72000000002</v>
      </c>
    </row>
    <row r="51" spans="1:15" ht="21">
      <c r="A51" s="360"/>
      <c r="B51" s="58"/>
      <c r="C51" s="58"/>
      <c r="D51" s="58"/>
      <c r="E51" s="58"/>
      <c r="F51" s="58"/>
      <c r="G51" s="58"/>
      <c r="H51" s="58"/>
      <c r="I51" s="58"/>
      <c r="J51" s="58"/>
      <c r="K51" s="58"/>
      <c r="L51" s="161"/>
      <c r="M51" s="58"/>
      <c r="N51" s="58"/>
      <c r="O51" s="538"/>
    </row>
    <row r="52" spans="1:15" ht="29">
      <c r="A52" s="359">
        <v>157</v>
      </c>
      <c r="B52" s="28">
        <v>46</v>
      </c>
      <c r="C52" s="28">
        <v>129</v>
      </c>
      <c r="D52" s="28" t="s">
        <v>205</v>
      </c>
      <c r="E52" s="33" t="s">
        <v>204</v>
      </c>
      <c r="F52" s="29" t="s">
        <v>203</v>
      </c>
      <c r="G52" s="163">
        <v>126000</v>
      </c>
      <c r="H52" s="28">
        <v>1.25</v>
      </c>
      <c r="I52" s="164">
        <v>157500</v>
      </c>
      <c r="J52" s="30"/>
      <c r="K52" s="162">
        <v>0</v>
      </c>
      <c r="L52" s="161">
        <v>1.25</v>
      </c>
      <c r="M52" s="165">
        <v>157500</v>
      </c>
      <c r="N52" s="31">
        <v>0.76860000000000006</v>
      </c>
      <c r="O52" s="536">
        <v>96843.6</v>
      </c>
    </row>
    <row r="53" spans="1:15" ht="21">
      <c r="A53" s="360"/>
      <c r="B53" s="58"/>
      <c r="C53" s="58"/>
      <c r="D53" s="58"/>
      <c r="E53" s="58"/>
      <c r="F53" s="58"/>
      <c r="G53" s="58"/>
      <c r="H53" s="58"/>
      <c r="I53" s="58"/>
      <c r="J53" s="58"/>
      <c r="K53" s="58"/>
      <c r="L53" s="161"/>
      <c r="M53" s="58"/>
      <c r="N53" s="58"/>
      <c r="O53" s="538"/>
    </row>
    <row r="54" spans="1:15" ht="43.5">
      <c r="A54" s="359">
        <v>158</v>
      </c>
      <c r="B54" s="28">
        <v>49</v>
      </c>
      <c r="C54" s="28">
        <v>130</v>
      </c>
      <c r="D54" s="28" t="s">
        <v>202</v>
      </c>
      <c r="E54" s="33" t="s">
        <v>201</v>
      </c>
      <c r="F54" s="29" t="s">
        <v>0</v>
      </c>
      <c r="G54" s="163">
        <v>1224</v>
      </c>
      <c r="H54" s="28">
        <v>1600</v>
      </c>
      <c r="I54" s="164">
        <v>1958400</v>
      </c>
      <c r="J54" s="30"/>
      <c r="K54" s="162">
        <v>0</v>
      </c>
      <c r="L54" s="161">
        <v>1600</v>
      </c>
      <c r="M54" s="165">
        <v>1958400</v>
      </c>
      <c r="N54" s="31">
        <v>1600</v>
      </c>
      <c r="O54" s="536">
        <v>1958400</v>
      </c>
    </row>
    <row r="55" spans="1:15" ht="21">
      <c r="A55" s="360"/>
      <c r="B55" s="58"/>
      <c r="C55" s="58"/>
      <c r="D55" s="58"/>
      <c r="E55" s="60" t="s">
        <v>543</v>
      </c>
      <c r="F55" s="58"/>
      <c r="G55" s="163">
        <v>1224</v>
      </c>
      <c r="H55" s="58"/>
      <c r="I55" s="58"/>
      <c r="J55" s="58"/>
      <c r="K55" s="58"/>
      <c r="L55" s="161"/>
      <c r="M55" s="165"/>
      <c r="N55" s="176">
        <v>548.80400000000009</v>
      </c>
      <c r="O55" s="536">
        <v>671736.09600000014</v>
      </c>
    </row>
    <row r="56" spans="1:15" ht="29">
      <c r="A56" s="359">
        <v>159</v>
      </c>
      <c r="B56" s="28">
        <v>51</v>
      </c>
      <c r="C56" s="28">
        <v>131</v>
      </c>
      <c r="D56" s="28" t="s">
        <v>200</v>
      </c>
      <c r="E56" s="33" t="s">
        <v>199</v>
      </c>
      <c r="F56" s="29" t="s">
        <v>0</v>
      </c>
      <c r="G56" s="163">
        <v>360</v>
      </c>
      <c r="H56" s="28">
        <v>77.78</v>
      </c>
      <c r="I56" s="164">
        <v>28000.799999999999</v>
      </c>
      <c r="J56" s="30"/>
      <c r="K56" s="162">
        <v>0</v>
      </c>
      <c r="L56" s="161">
        <v>77.78</v>
      </c>
      <c r="M56" s="165">
        <v>28000.799999999999</v>
      </c>
      <c r="N56" s="31">
        <v>43.050000000000004</v>
      </c>
      <c r="O56" s="536">
        <v>15498.000000000002</v>
      </c>
    </row>
    <row r="57" spans="1:15" ht="21">
      <c r="A57" s="360"/>
      <c r="B57" s="58"/>
      <c r="C57" s="58"/>
      <c r="D57" s="58"/>
      <c r="E57" s="58"/>
      <c r="F57" s="58"/>
      <c r="G57" s="58"/>
      <c r="H57" s="58"/>
      <c r="I57" s="58"/>
      <c r="J57" s="58"/>
      <c r="K57" s="58"/>
      <c r="L57" s="161"/>
      <c r="M57" s="58"/>
      <c r="N57" s="58"/>
      <c r="O57" s="538"/>
    </row>
    <row r="58" spans="1:15" ht="116">
      <c r="A58" s="359">
        <v>160</v>
      </c>
      <c r="B58" s="28">
        <v>92</v>
      </c>
      <c r="C58" s="28">
        <v>222</v>
      </c>
      <c r="D58" s="28" t="s">
        <v>198</v>
      </c>
      <c r="E58" s="33" t="s">
        <v>197</v>
      </c>
      <c r="F58" s="29" t="s">
        <v>0</v>
      </c>
      <c r="G58" s="163">
        <v>270</v>
      </c>
      <c r="H58" s="28">
        <v>4447</v>
      </c>
      <c r="I58" s="164">
        <v>1200690</v>
      </c>
      <c r="J58" s="30"/>
      <c r="K58" s="162">
        <v>0</v>
      </c>
      <c r="L58" s="161">
        <v>4447</v>
      </c>
      <c r="M58" s="165">
        <v>1200690</v>
      </c>
      <c r="N58" s="31">
        <v>1811.5335</v>
      </c>
      <c r="O58" s="536">
        <v>489114.04499999998</v>
      </c>
    </row>
    <row r="59" spans="1:15" ht="21">
      <c r="A59" s="360"/>
      <c r="B59" s="58"/>
      <c r="C59" s="58"/>
      <c r="D59" s="58"/>
      <c r="E59" s="58"/>
      <c r="F59" s="58"/>
      <c r="G59" s="58"/>
      <c r="H59" s="58"/>
      <c r="I59" s="58"/>
      <c r="J59" s="58"/>
      <c r="K59" s="58"/>
      <c r="L59" s="161"/>
      <c r="M59" s="58"/>
      <c r="N59" s="58"/>
      <c r="O59" s="538"/>
    </row>
    <row r="60" spans="1:15">
      <c r="A60" s="359">
        <v>161</v>
      </c>
      <c r="B60" s="28">
        <v>53</v>
      </c>
      <c r="C60" s="28">
        <v>132</v>
      </c>
      <c r="D60" s="28" t="s">
        <v>196</v>
      </c>
      <c r="E60" s="33" t="s">
        <v>195</v>
      </c>
      <c r="F60" s="29" t="s">
        <v>0</v>
      </c>
      <c r="G60" s="163">
        <v>1710</v>
      </c>
      <c r="H60" s="28">
        <v>85</v>
      </c>
      <c r="I60" s="164">
        <v>145350</v>
      </c>
      <c r="J60" s="30"/>
      <c r="K60" s="162">
        <v>0</v>
      </c>
      <c r="L60" s="161">
        <v>85</v>
      </c>
      <c r="M60" s="165">
        <v>145350</v>
      </c>
      <c r="N60" s="31">
        <v>85</v>
      </c>
      <c r="O60" s="536">
        <v>145350</v>
      </c>
    </row>
    <row r="61" spans="1:15" ht="21">
      <c r="A61" s="360"/>
      <c r="B61" s="58"/>
      <c r="C61" s="58"/>
      <c r="D61" s="58"/>
      <c r="E61" s="60" t="s">
        <v>543</v>
      </c>
      <c r="F61" s="58"/>
      <c r="G61" s="163">
        <v>1710</v>
      </c>
      <c r="H61" s="58"/>
      <c r="I61" s="58"/>
      <c r="J61" s="58"/>
      <c r="K61" s="58"/>
      <c r="L61" s="161"/>
      <c r="M61" s="165"/>
      <c r="N61" s="176">
        <v>13.080500000000001</v>
      </c>
      <c r="O61" s="536">
        <v>22367.655000000002</v>
      </c>
    </row>
    <row r="62" spans="1:15" ht="29">
      <c r="A62" s="359">
        <v>162</v>
      </c>
      <c r="B62" s="28">
        <v>55</v>
      </c>
      <c r="C62" s="28">
        <v>133</v>
      </c>
      <c r="D62" s="28" t="s">
        <v>194</v>
      </c>
      <c r="E62" s="33" t="s">
        <v>193</v>
      </c>
      <c r="F62" s="29" t="s">
        <v>0</v>
      </c>
      <c r="G62" s="163">
        <v>1440</v>
      </c>
      <c r="H62" s="28">
        <v>225</v>
      </c>
      <c r="I62" s="164">
        <v>324000</v>
      </c>
      <c r="J62" s="30"/>
      <c r="K62" s="162">
        <v>0</v>
      </c>
      <c r="L62" s="161">
        <v>225</v>
      </c>
      <c r="M62" s="165">
        <v>324000</v>
      </c>
      <c r="N62" s="176">
        <v>225</v>
      </c>
      <c r="O62" s="536">
        <v>324000</v>
      </c>
    </row>
    <row r="63" spans="1:15" ht="21">
      <c r="A63" s="360"/>
      <c r="B63" s="58"/>
      <c r="C63" s="58"/>
      <c r="D63" s="58"/>
      <c r="E63" s="60" t="s">
        <v>543</v>
      </c>
      <c r="F63" s="58"/>
      <c r="G63" s="163">
        <v>1440</v>
      </c>
      <c r="H63" s="58"/>
      <c r="I63" s="58"/>
      <c r="J63" s="58"/>
      <c r="K63" s="58"/>
      <c r="L63" s="161"/>
      <c r="M63" s="165"/>
      <c r="N63" s="176">
        <v>115</v>
      </c>
      <c r="O63" s="536">
        <v>165600</v>
      </c>
    </row>
    <row r="64" spans="1:15">
      <c r="A64" s="359">
        <v>163</v>
      </c>
      <c r="B64" s="28">
        <v>56</v>
      </c>
      <c r="C64" s="28">
        <v>134</v>
      </c>
      <c r="D64" s="28" t="s">
        <v>192</v>
      </c>
      <c r="E64" s="33" t="s">
        <v>191</v>
      </c>
      <c r="F64" s="29" t="s">
        <v>0</v>
      </c>
      <c r="G64" s="163">
        <v>1440</v>
      </c>
      <c r="H64" s="28">
        <v>350</v>
      </c>
      <c r="I64" s="164">
        <v>504000</v>
      </c>
      <c r="J64" s="30"/>
      <c r="K64" s="162">
        <v>0</v>
      </c>
      <c r="L64" s="161">
        <v>350</v>
      </c>
      <c r="M64" s="165">
        <v>504000</v>
      </c>
      <c r="N64" s="31">
        <v>270.21750000000003</v>
      </c>
      <c r="O64" s="536">
        <v>389113.20000000007</v>
      </c>
    </row>
    <row r="65" spans="1:15" ht="21">
      <c r="A65" s="360"/>
      <c r="B65" s="58"/>
      <c r="C65" s="58"/>
      <c r="D65" s="58"/>
      <c r="E65" s="58"/>
      <c r="F65" s="58"/>
      <c r="G65" s="58"/>
      <c r="H65" s="58"/>
      <c r="I65" s="58"/>
      <c r="J65" s="58"/>
      <c r="K65" s="58"/>
      <c r="L65" s="161"/>
      <c r="M65" s="58"/>
      <c r="N65" s="58"/>
      <c r="O65" s="538"/>
    </row>
    <row r="66" spans="1:15" ht="43.5">
      <c r="A66" s="359">
        <v>164</v>
      </c>
      <c r="B66" s="28">
        <v>57</v>
      </c>
      <c r="C66" s="28">
        <v>135</v>
      </c>
      <c r="D66" s="28" t="s">
        <v>190</v>
      </c>
      <c r="E66" s="33" t="s">
        <v>189</v>
      </c>
      <c r="F66" s="29" t="s">
        <v>0</v>
      </c>
      <c r="G66" s="163">
        <v>360</v>
      </c>
      <c r="H66" s="28">
        <v>4447</v>
      </c>
      <c r="I66" s="164">
        <v>1600920</v>
      </c>
      <c r="J66" s="30"/>
      <c r="K66" s="162">
        <v>0</v>
      </c>
      <c r="L66" s="161">
        <v>4447</v>
      </c>
      <c r="M66" s="165">
        <v>1600920</v>
      </c>
      <c r="N66" s="31">
        <v>1372.0140000000001</v>
      </c>
      <c r="O66" s="536">
        <v>493925.04000000004</v>
      </c>
    </row>
    <row r="67" spans="1:15" ht="21">
      <c r="A67" s="360"/>
      <c r="B67" s="58"/>
      <c r="C67" s="58"/>
      <c r="D67" s="58"/>
      <c r="E67" s="58"/>
      <c r="F67" s="58"/>
      <c r="G67" s="58"/>
      <c r="H67" s="58"/>
      <c r="I67" s="58"/>
      <c r="J67" s="58"/>
      <c r="K67" s="58"/>
      <c r="L67" s="161"/>
      <c r="M67" s="58"/>
      <c r="N67" s="58"/>
      <c r="O67" s="538"/>
    </row>
    <row r="68" spans="1:15">
      <c r="A68" s="359">
        <v>165</v>
      </c>
      <c r="B68" s="28">
        <v>59</v>
      </c>
      <c r="C68" s="28">
        <v>136</v>
      </c>
      <c r="D68" s="28" t="s">
        <v>188</v>
      </c>
      <c r="E68" s="33" t="s">
        <v>187</v>
      </c>
      <c r="F68" s="29" t="s">
        <v>0</v>
      </c>
      <c r="G68" s="163">
        <v>360</v>
      </c>
      <c r="H68" s="28">
        <v>313</v>
      </c>
      <c r="I68" s="164">
        <v>112680</v>
      </c>
      <c r="J68" s="30"/>
      <c r="K68" s="162">
        <v>0</v>
      </c>
      <c r="L68" s="161">
        <v>313</v>
      </c>
      <c r="M68" s="165">
        <v>112680</v>
      </c>
      <c r="N68" s="31">
        <v>75</v>
      </c>
      <c r="O68" s="536">
        <v>27000</v>
      </c>
    </row>
    <row r="69" spans="1:15" ht="21">
      <c r="A69" s="360"/>
      <c r="B69" s="58"/>
      <c r="C69" s="58"/>
      <c r="D69" s="58"/>
      <c r="E69" s="58"/>
      <c r="F69" s="58"/>
      <c r="G69" s="58"/>
      <c r="H69" s="58"/>
      <c r="I69" s="58"/>
      <c r="J69" s="58"/>
      <c r="K69" s="58"/>
      <c r="L69" s="161"/>
      <c r="M69" s="58"/>
      <c r="N69" s="58"/>
      <c r="O69" s="538"/>
    </row>
    <row r="70" spans="1:15">
      <c r="A70" s="359">
        <v>166</v>
      </c>
      <c r="B70" s="28">
        <v>60</v>
      </c>
      <c r="C70" s="28">
        <v>137</v>
      </c>
      <c r="D70" s="28" t="s">
        <v>186</v>
      </c>
      <c r="E70" s="33" t="s">
        <v>185</v>
      </c>
      <c r="F70" s="29" t="s">
        <v>0</v>
      </c>
      <c r="G70" s="163">
        <v>270</v>
      </c>
      <c r="H70" s="28">
        <v>88</v>
      </c>
      <c r="I70" s="164">
        <v>23760</v>
      </c>
      <c r="J70" s="30"/>
      <c r="K70" s="162">
        <v>0</v>
      </c>
      <c r="L70" s="161">
        <v>88</v>
      </c>
      <c r="M70" s="165">
        <v>23760</v>
      </c>
      <c r="N70" s="31">
        <v>88</v>
      </c>
      <c r="O70" s="536">
        <v>23760</v>
      </c>
    </row>
    <row r="71" spans="1:15" ht="21">
      <c r="A71" s="360"/>
      <c r="B71" s="58"/>
      <c r="C71" s="58"/>
      <c r="D71" s="58"/>
      <c r="E71" s="60" t="s">
        <v>543</v>
      </c>
      <c r="F71" s="58"/>
      <c r="G71" s="163">
        <v>270</v>
      </c>
      <c r="H71" s="58"/>
      <c r="I71" s="58"/>
      <c r="J71" s="58"/>
      <c r="K71" s="58"/>
      <c r="L71" s="161"/>
      <c r="M71" s="165"/>
      <c r="N71" s="176">
        <v>38.420000000000016</v>
      </c>
      <c r="O71" s="536">
        <v>10373.400000000005</v>
      </c>
    </row>
    <row r="72" spans="1:15">
      <c r="A72" s="359">
        <v>167</v>
      </c>
      <c r="B72" s="28">
        <v>61</v>
      </c>
      <c r="C72" s="28">
        <v>138</v>
      </c>
      <c r="D72" s="28" t="s">
        <v>184</v>
      </c>
      <c r="E72" s="33" t="s">
        <v>183</v>
      </c>
      <c r="F72" s="29" t="s">
        <v>0</v>
      </c>
      <c r="G72" s="163">
        <v>9000</v>
      </c>
      <c r="H72" s="28">
        <v>100</v>
      </c>
      <c r="I72" s="164">
        <v>900000</v>
      </c>
      <c r="J72" s="30"/>
      <c r="K72" s="162">
        <v>0</v>
      </c>
      <c r="L72" s="161">
        <v>100</v>
      </c>
      <c r="M72" s="165">
        <v>900000</v>
      </c>
      <c r="N72" s="31">
        <v>0</v>
      </c>
      <c r="O72" s="536">
        <v>0</v>
      </c>
    </row>
    <row r="73" spans="1:15" ht="21">
      <c r="A73" s="360"/>
      <c r="B73" s="58"/>
      <c r="C73" s="58"/>
      <c r="D73" s="58"/>
      <c r="E73" s="58"/>
      <c r="F73" s="58"/>
      <c r="G73" s="58"/>
      <c r="H73" s="58"/>
      <c r="I73" s="58"/>
      <c r="J73" s="58"/>
      <c r="K73" s="58"/>
      <c r="L73" s="161"/>
      <c r="M73" s="58"/>
      <c r="N73" s="58"/>
      <c r="O73" s="538"/>
    </row>
    <row r="74" spans="1:15">
      <c r="A74" s="359">
        <v>168</v>
      </c>
      <c r="B74" s="28">
        <v>64</v>
      </c>
      <c r="C74" s="28">
        <v>139</v>
      </c>
      <c r="D74" s="28" t="s">
        <v>182</v>
      </c>
      <c r="E74" s="33" t="s">
        <v>181</v>
      </c>
      <c r="F74" s="29" t="s">
        <v>0</v>
      </c>
      <c r="G74" s="163">
        <v>12000</v>
      </c>
      <c r="H74" s="28">
        <v>7</v>
      </c>
      <c r="I74" s="164">
        <v>84000</v>
      </c>
      <c r="J74" s="30"/>
      <c r="K74" s="162">
        <v>0</v>
      </c>
      <c r="L74" s="161">
        <v>7</v>
      </c>
      <c r="M74" s="165">
        <v>84000</v>
      </c>
      <c r="N74" s="31">
        <v>7</v>
      </c>
      <c r="O74" s="536">
        <v>84000</v>
      </c>
    </row>
    <row r="75" spans="1:15" ht="21">
      <c r="A75" s="360"/>
      <c r="B75" s="58"/>
      <c r="C75" s="58"/>
      <c r="D75" s="58"/>
      <c r="E75" s="60" t="s">
        <v>543</v>
      </c>
      <c r="F75" s="58"/>
      <c r="G75" s="163">
        <v>12000</v>
      </c>
      <c r="H75" s="58"/>
      <c r="I75" s="58"/>
      <c r="J75" s="58"/>
      <c r="K75" s="58"/>
      <c r="L75" s="161"/>
      <c r="M75" s="165"/>
      <c r="N75" s="176">
        <v>9.5165000000000006</v>
      </c>
      <c r="O75" s="536">
        <v>114198.00000000001</v>
      </c>
    </row>
    <row r="76" spans="1:15">
      <c r="A76" s="359">
        <v>169</v>
      </c>
      <c r="B76" s="28"/>
      <c r="C76" s="28">
        <v>140</v>
      </c>
      <c r="D76" s="28" t="s">
        <v>180</v>
      </c>
      <c r="E76" s="33" t="s">
        <v>179</v>
      </c>
      <c r="F76" s="29" t="s">
        <v>0</v>
      </c>
      <c r="G76" s="163">
        <v>9000</v>
      </c>
      <c r="H76" s="28">
        <v>15</v>
      </c>
      <c r="I76" s="164">
        <v>135000</v>
      </c>
      <c r="J76" s="30"/>
      <c r="K76" s="162">
        <v>0</v>
      </c>
      <c r="L76" s="161">
        <v>15</v>
      </c>
      <c r="M76" s="165">
        <v>135000</v>
      </c>
      <c r="N76" s="31">
        <v>15</v>
      </c>
      <c r="O76" s="536">
        <v>135000</v>
      </c>
    </row>
    <row r="77" spans="1:15" ht="21">
      <c r="A77" s="360"/>
      <c r="B77" s="58"/>
      <c r="C77" s="58"/>
      <c r="D77" s="58"/>
      <c r="E77" s="60" t="s">
        <v>543</v>
      </c>
      <c r="F77" s="58"/>
      <c r="G77" s="163">
        <v>9000</v>
      </c>
      <c r="H77" s="58"/>
      <c r="I77" s="58"/>
      <c r="J77" s="58"/>
      <c r="K77" s="58"/>
      <c r="L77" s="161"/>
      <c r="M77" s="165"/>
      <c r="N77" s="176">
        <v>30.275999999999996</v>
      </c>
      <c r="O77" s="536">
        <v>272483.99999999994</v>
      </c>
    </row>
    <row r="78" spans="1:15">
      <c r="A78" s="359">
        <v>170</v>
      </c>
      <c r="B78" s="28"/>
      <c r="C78" s="28">
        <v>141</v>
      </c>
      <c r="D78" s="28" t="s">
        <v>178</v>
      </c>
      <c r="E78" s="33" t="s">
        <v>177</v>
      </c>
      <c r="F78" s="29" t="s">
        <v>0</v>
      </c>
      <c r="G78" s="163">
        <v>1800</v>
      </c>
      <c r="H78" s="28">
        <v>150</v>
      </c>
      <c r="I78" s="164">
        <v>270000</v>
      </c>
      <c r="J78" s="30"/>
      <c r="K78" s="162">
        <v>0</v>
      </c>
      <c r="L78" s="161">
        <v>150</v>
      </c>
      <c r="M78" s="165">
        <v>270000</v>
      </c>
      <c r="N78" s="31">
        <v>126.42000000000002</v>
      </c>
      <c r="O78" s="536">
        <v>227556.00000000003</v>
      </c>
    </row>
    <row r="79" spans="1:15" ht="21">
      <c r="A79" s="360"/>
      <c r="B79" s="58"/>
      <c r="C79" s="58"/>
      <c r="D79" s="58"/>
      <c r="E79" s="58"/>
      <c r="F79" s="58"/>
      <c r="G79" s="58"/>
      <c r="H79" s="58"/>
      <c r="I79" s="58"/>
      <c r="J79" s="58"/>
      <c r="K79" s="58"/>
      <c r="L79" s="161"/>
      <c r="M79" s="58"/>
      <c r="N79" s="58"/>
      <c r="O79" s="538"/>
    </row>
    <row r="80" spans="1:15" ht="43.5">
      <c r="A80" s="359">
        <v>171</v>
      </c>
      <c r="B80" s="28">
        <v>66</v>
      </c>
      <c r="C80" s="28">
        <v>142</v>
      </c>
      <c r="D80" s="28" t="s">
        <v>176</v>
      </c>
      <c r="E80" s="37" t="s">
        <v>175</v>
      </c>
      <c r="F80" s="29" t="s">
        <v>0</v>
      </c>
      <c r="G80" s="163">
        <v>6300</v>
      </c>
      <c r="H80" s="28">
        <v>50</v>
      </c>
      <c r="I80" s="164">
        <v>315000</v>
      </c>
      <c r="J80" s="30"/>
      <c r="K80" s="162">
        <v>0</v>
      </c>
      <c r="L80" s="161">
        <v>50</v>
      </c>
      <c r="M80" s="165">
        <v>315000</v>
      </c>
      <c r="N80" s="31">
        <v>50</v>
      </c>
      <c r="O80" s="536">
        <v>315000</v>
      </c>
    </row>
    <row r="81" spans="1:15" ht="21">
      <c r="A81" s="360"/>
      <c r="B81" s="58"/>
      <c r="C81" s="58"/>
      <c r="D81" s="58"/>
      <c r="E81" s="60"/>
      <c r="F81" s="58"/>
      <c r="G81" s="163"/>
      <c r="H81" s="58"/>
      <c r="I81" s="58"/>
      <c r="J81" s="58"/>
      <c r="K81" s="58"/>
      <c r="L81" s="161"/>
      <c r="M81" s="165"/>
      <c r="N81" s="176"/>
      <c r="O81" s="536">
        <v>0</v>
      </c>
    </row>
    <row r="82" spans="1:15" ht="29">
      <c r="A82" s="359">
        <v>172</v>
      </c>
      <c r="B82" s="28">
        <v>67</v>
      </c>
      <c r="C82" s="28">
        <v>143</v>
      </c>
      <c r="D82" s="28" t="s">
        <v>174</v>
      </c>
      <c r="E82" s="33" t="s">
        <v>173</v>
      </c>
      <c r="F82" s="29" t="s">
        <v>0</v>
      </c>
      <c r="G82" s="163">
        <v>6300</v>
      </c>
      <c r="H82" s="28">
        <v>50</v>
      </c>
      <c r="I82" s="164">
        <v>315000</v>
      </c>
      <c r="J82" s="30"/>
      <c r="K82" s="162">
        <v>0</v>
      </c>
      <c r="L82" s="161">
        <v>50</v>
      </c>
      <c r="M82" s="165">
        <v>315000</v>
      </c>
      <c r="N82" s="31">
        <v>15.4</v>
      </c>
      <c r="O82" s="536">
        <v>97020</v>
      </c>
    </row>
    <row r="83" spans="1:15" ht="21">
      <c r="A83" s="360"/>
      <c r="B83" s="58"/>
      <c r="C83" s="58"/>
      <c r="D83" s="58"/>
      <c r="E83" s="58"/>
      <c r="F83" s="58"/>
      <c r="G83" s="58"/>
      <c r="H83" s="58"/>
      <c r="I83" s="58"/>
      <c r="J83" s="58"/>
      <c r="K83" s="58"/>
      <c r="L83" s="161"/>
      <c r="M83" s="58"/>
      <c r="N83" s="58"/>
      <c r="O83" s="538"/>
    </row>
    <row r="84" spans="1:15" ht="29">
      <c r="A84" s="359">
        <v>173</v>
      </c>
      <c r="B84" s="28">
        <v>68</v>
      </c>
      <c r="C84" s="28">
        <v>144</v>
      </c>
      <c r="D84" s="28" t="s">
        <v>172</v>
      </c>
      <c r="E84" s="33" t="s">
        <v>171</v>
      </c>
      <c r="F84" s="29" t="s">
        <v>0</v>
      </c>
      <c r="G84" s="163">
        <v>7400.0000000000009</v>
      </c>
      <c r="H84" s="28">
        <v>45</v>
      </c>
      <c r="I84" s="164">
        <v>333000.00000000006</v>
      </c>
      <c r="J84" s="30"/>
      <c r="K84" s="162">
        <v>0</v>
      </c>
      <c r="L84" s="161">
        <v>45</v>
      </c>
      <c r="M84" s="165">
        <v>333000.00000000006</v>
      </c>
      <c r="N84" s="31">
        <v>17.2</v>
      </c>
      <c r="O84" s="536">
        <v>127280.00000000001</v>
      </c>
    </row>
    <row r="85" spans="1:15" ht="21">
      <c r="A85" s="360"/>
      <c r="B85" s="58"/>
      <c r="C85" s="58"/>
      <c r="D85" s="58"/>
      <c r="E85" s="58"/>
      <c r="F85" s="58"/>
      <c r="G85" s="58"/>
      <c r="H85" s="58"/>
      <c r="I85" s="58"/>
      <c r="J85" s="58"/>
      <c r="K85" s="58"/>
      <c r="L85" s="161"/>
      <c r="M85" s="58"/>
      <c r="N85" s="58"/>
      <c r="O85" s="538"/>
    </row>
    <row r="86" spans="1:15">
      <c r="A86" s="359">
        <v>174</v>
      </c>
      <c r="B86" s="28">
        <v>69</v>
      </c>
      <c r="C86" s="28">
        <v>145</v>
      </c>
      <c r="D86" s="28" t="s">
        <v>170</v>
      </c>
      <c r="E86" s="33" t="s">
        <v>169</v>
      </c>
      <c r="F86" s="29" t="s">
        <v>0</v>
      </c>
      <c r="G86" s="163">
        <v>5400</v>
      </c>
      <c r="H86" s="28">
        <v>40</v>
      </c>
      <c r="I86" s="164">
        <v>216000</v>
      </c>
      <c r="J86" s="30"/>
      <c r="K86" s="162">
        <v>0</v>
      </c>
      <c r="L86" s="161">
        <v>40</v>
      </c>
      <c r="M86" s="165">
        <v>216000</v>
      </c>
      <c r="N86" s="31">
        <v>33.3795</v>
      </c>
      <c r="O86" s="536">
        <v>180249.3</v>
      </c>
    </row>
    <row r="87" spans="1:15" ht="21">
      <c r="A87" s="360"/>
      <c r="B87" s="58"/>
      <c r="C87" s="58"/>
      <c r="D87" s="58"/>
      <c r="E87" s="58"/>
      <c r="F87" s="58"/>
      <c r="G87" s="58"/>
      <c r="H87" s="58"/>
      <c r="I87" s="58"/>
      <c r="J87" s="58"/>
      <c r="K87" s="58"/>
      <c r="L87" s="161"/>
      <c r="M87" s="58"/>
      <c r="N87" s="58"/>
      <c r="O87" s="538"/>
    </row>
    <row r="88" spans="1:15" ht="29">
      <c r="A88" s="359">
        <v>175</v>
      </c>
      <c r="B88" s="28">
        <v>70</v>
      </c>
      <c r="C88" s="28">
        <v>146</v>
      </c>
      <c r="D88" s="28" t="s">
        <v>168</v>
      </c>
      <c r="E88" s="33" t="s">
        <v>167</v>
      </c>
      <c r="F88" s="29" t="s">
        <v>0</v>
      </c>
      <c r="G88" s="163">
        <v>18000</v>
      </c>
      <c r="H88" s="28">
        <v>45</v>
      </c>
      <c r="I88" s="164">
        <v>810000</v>
      </c>
      <c r="J88" s="30"/>
      <c r="K88" s="162">
        <v>0</v>
      </c>
      <c r="L88" s="161">
        <v>45</v>
      </c>
      <c r="M88" s="165">
        <v>810000</v>
      </c>
      <c r="N88" s="31">
        <v>45</v>
      </c>
      <c r="O88" s="536">
        <v>810000</v>
      </c>
    </row>
    <row r="89" spans="1:15" ht="21">
      <c r="A89" s="360"/>
      <c r="B89" s="58"/>
      <c r="C89" s="58"/>
      <c r="D89" s="58"/>
      <c r="E89" s="60" t="s">
        <v>543</v>
      </c>
      <c r="F89" s="58"/>
      <c r="G89" s="163">
        <v>18000</v>
      </c>
      <c r="H89" s="58"/>
      <c r="I89" s="58"/>
      <c r="J89" s="58"/>
      <c r="K89" s="58"/>
      <c r="L89" s="161"/>
      <c r="M89" s="165"/>
      <c r="N89" s="176">
        <v>24.3</v>
      </c>
      <c r="O89" s="536">
        <v>437400</v>
      </c>
    </row>
    <row r="90" spans="1:15">
      <c r="A90" s="359">
        <v>176</v>
      </c>
      <c r="B90" s="28">
        <v>71</v>
      </c>
      <c r="C90" s="28">
        <v>147</v>
      </c>
      <c r="D90" s="28" t="s">
        <v>166</v>
      </c>
      <c r="E90" s="33" t="s">
        <v>165</v>
      </c>
      <c r="F90" s="29" t="s">
        <v>0</v>
      </c>
      <c r="G90" s="163">
        <v>1800</v>
      </c>
      <c r="H90" s="28">
        <v>1400</v>
      </c>
      <c r="I90" s="164">
        <v>2520000</v>
      </c>
      <c r="J90" s="30"/>
      <c r="K90" s="162">
        <v>0</v>
      </c>
      <c r="L90" s="161">
        <v>1400</v>
      </c>
      <c r="M90" s="165">
        <v>2520000</v>
      </c>
      <c r="N90" s="31">
        <v>750</v>
      </c>
      <c r="O90" s="536">
        <v>1350000</v>
      </c>
    </row>
    <row r="91" spans="1:15" ht="21">
      <c r="A91" s="360"/>
      <c r="B91" s="58"/>
      <c r="C91" s="58"/>
      <c r="D91" s="58"/>
      <c r="E91" s="58"/>
      <c r="F91" s="58"/>
      <c r="G91" s="58"/>
      <c r="H91" s="58"/>
      <c r="I91" s="58"/>
      <c r="J91" s="58"/>
      <c r="K91" s="58"/>
      <c r="L91" s="161"/>
      <c r="M91" s="58"/>
      <c r="N91" s="58"/>
      <c r="O91" s="538"/>
    </row>
    <row r="92" spans="1:15">
      <c r="A92" s="359">
        <v>177</v>
      </c>
      <c r="B92" s="28">
        <v>72</v>
      </c>
      <c r="C92" s="28">
        <v>148</v>
      </c>
      <c r="D92" s="28" t="s">
        <v>164</v>
      </c>
      <c r="E92" s="33" t="s">
        <v>163</v>
      </c>
      <c r="F92" s="29" t="s">
        <v>0</v>
      </c>
      <c r="G92" s="163">
        <v>3000</v>
      </c>
      <c r="H92" s="28">
        <v>500</v>
      </c>
      <c r="I92" s="164">
        <v>1500000</v>
      </c>
      <c r="J92" s="30"/>
      <c r="K92" s="162">
        <v>0</v>
      </c>
      <c r="L92" s="161">
        <v>500</v>
      </c>
      <c r="M92" s="165">
        <v>1500000</v>
      </c>
      <c r="N92" s="31">
        <v>500</v>
      </c>
      <c r="O92" s="536">
        <v>1500000</v>
      </c>
    </row>
    <row r="93" spans="1:15" ht="21">
      <c r="A93" s="360"/>
      <c r="B93" s="58"/>
      <c r="C93" s="58"/>
      <c r="D93" s="58"/>
      <c r="E93" s="60" t="s">
        <v>543</v>
      </c>
      <c r="F93" s="58"/>
      <c r="G93" s="163">
        <v>3000</v>
      </c>
      <c r="H93" s="58"/>
      <c r="I93" s="58"/>
      <c r="J93" s="58"/>
      <c r="K93" s="58"/>
      <c r="L93" s="161"/>
      <c r="M93" s="165"/>
      <c r="N93" s="30">
        <v>164</v>
      </c>
      <c r="O93" s="536">
        <v>492000</v>
      </c>
    </row>
    <row r="94" spans="1:15" ht="29">
      <c r="A94" s="359">
        <v>178</v>
      </c>
      <c r="B94" s="28">
        <v>74</v>
      </c>
      <c r="C94" s="28">
        <v>149</v>
      </c>
      <c r="D94" s="28" t="s">
        <v>162</v>
      </c>
      <c r="E94" s="33" t="s">
        <v>161</v>
      </c>
      <c r="F94" s="29" t="s">
        <v>0</v>
      </c>
      <c r="G94" s="163">
        <v>1260</v>
      </c>
      <c r="H94" s="28">
        <v>350</v>
      </c>
      <c r="I94" s="164">
        <v>441000</v>
      </c>
      <c r="J94" s="30"/>
      <c r="K94" s="162">
        <v>0</v>
      </c>
      <c r="L94" s="161">
        <v>350</v>
      </c>
      <c r="M94" s="165">
        <v>441000</v>
      </c>
      <c r="N94" s="31">
        <v>0</v>
      </c>
      <c r="O94" s="536">
        <v>0</v>
      </c>
    </row>
    <row r="95" spans="1:15" ht="21">
      <c r="A95" s="360"/>
      <c r="B95" s="58"/>
      <c r="C95" s="58"/>
      <c r="D95" s="58"/>
      <c r="E95" s="58"/>
      <c r="F95" s="58"/>
      <c r="G95" s="58"/>
      <c r="H95" s="58"/>
      <c r="I95" s="58"/>
      <c r="J95" s="58"/>
      <c r="K95" s="58"/>
      <c r="L95" s="161"/>
      <c r="M95" s="58"/>
      <c r="N95" s="58"/>
      <c r="O95" s="538"/>
    </row>
    <row r="96" spans="1:15">
      <c r="A96" s="359">
        <v>179</v>
      </c>
      <c r="B96" s="28">
        <v>63</v>
      </c>
      <c r="C96" s="28">
        <v>233</v>
      </c>
      <c r="D96" s="28" t="s">
        <v>160</v>
      </c>
      <c r="E96" s="33" t="s">
        <v>159</v>
      </c>
      <c r="F96" s="29" t="s">
        <v>0</v>
      </c>
      <c r="G96" s="163">
        <v>5400</v>
      </c>
      <c r="H96" s="28">
        <v>53.55</v>
      </c>
      <c r="I96" s="164">
        <v>289170</v>
      </c>
      <c r="J96" s="30"/>
      <c r="K96" s="162">
        <v>0</v>
      </c>
      <c r="L96" s="161">
        <v>53.55</v>
      </c>
      <c r="M96" s="165">
        <v>289170</v>
      </c>
      <c r="N96" s="31">
        <v>53.55</v>
      </c>
      <c r="O96" s="536">
        <v>289170</v>
      </c>
    </row>
    <row r="97" spans="1:15" ht="21">
      <c r="A97" s="360"/>
      <c r="B97" s="58"/>
      <c r="C97" s="58"/>
      <c r="D97" s="58"/>
      <c r="E97" s="60" t="s">
        <v>543</v>
      </c>
      <c r="F97" s="58"/>
      <c r="G97" s="163">
        <v>5400</v>
      </c>
      <c r="H97" s="58"/>
      <c r="I97" s="58"/>
      <c r="J97" s="58"/>
      <c r="K97" s="58"/>
      <c r="L97" s="161"/>
      <c r="M97" s="165"/>
      <c r="N97" s="176">
        <v>7.4600000000000009</v>
      </c>
      <c r="O97" s="536">
        <v>40284.000000000007</v>
      </c>
    </row>
    <row r="98" spans="1:15" ht="72.5">
      <c r="A98" s="359">
        <v>180</v>
      </c>
      <c r="B98" s="28">
        <v>95</v>
      </c>
      <c r="C98" s="28">
        <v>223</v>
      </c>
      <c r="D98" s="28" t="s">
        <v>158</v>
      </c>
      <c r="E98" s="38" t="s">
        <v>157</v>
      </c>
      <c r="F98" s="29" t="s">
        <v>3</v>
      </c>
      <c r="G98" s="163">
        <v>180</v>
      </c>
      <c r="H98" s="28">
        <v>500</v>
      </c>
      <c r="I98" s="164">
        <v>90000</v>
      </c>
      <c r="J98" s="30"/>
      <c r="K98" s="162">
        <v>0</v>
      </c>
      <c r="L98" s="161">
        <v>500</v>
      </c>
      <c r="M98" s="165">
        <v>90000</v>
      </c>
      <c r="N98" s="31">
        <v>0</v>
      </c>
      <c r="O98" s="536">
        <v>0</v>
      </c>
    </row>
    <row r="99" spans="1:15" ht="21">
      <c r="A99" s="360"/>
      <c r="B99" s="58"/>
      <c r="C99" s="58"/>
      <c r="D99" s="58"/>
      <c r="E99" s="58"/>
      <c r="F99" s="58"/>
      <c r="G99" s="58"/>
      <c r="H99" s="58"/>
      <c r="I99" s="58"/>
      <c r="J99" s="58"/>
      <c r="K99" s="58"/>
      <c r="L99" s="161"/>
      <c r="M99" s="58"/>
      <c r="N99" s="58"/>
      <c r="O99" s="538"/>
    </row>
    <row r="100" spans="1:15" ht="87">
      <c r="A100" s="359">
        <v>181</v>
      </c>
      <c r="B100" s="28">
        <v>96</v>
      </c>
      <c r="C100" s="28">
        <v>224</v>
      </c>
      <c r="D100" s="28" t="s">
        <v>156</v>
      </c>
      <c r="E100" s="38" t="s">
        <v>155</v>
      </c>
      <c r="F100" s="29" t="s">
        <v>3</v>
      </c>
      <c r="G100" s="163">
        <v>630</v>
      </c>
      <c r="H100" s="28">
        <v>500</v>
      </c>
      <c r="I100" s="164">
        <v>315000</v>
      </c>
      <c r="J100" s="30"/>
      <c r="K100" s="162">
        <v>0</v>
      </c>
      <c r="L100" s="161">
        <v>500</v>
      </c>
      <c r="M100" s="165">
        <v>315000</v>
      </c>
      <c r="N100" s="31">
        <v>500</v>
      </c>
      <c r="O100" s="536">
        <v>315000</v>
      </c>
    </row>
    <row r="101" spans="1:15" ht="21">
      <c r="A101" s="360"/>
      <c r="B101" s="58"/>
      <c r="C101" s="58"/>
      <c r="D101" s="58"/>
      <c r="E101" s="60" t="s">
        <v>543</v>
      </c>
      <c r="F101" s="58"/>
      <c r="G101" s="163">
        <v>630</v>
      </c>
      <c r="H101" s="58"/>
      <c r="I101" s="58"/>
      <c r="J101" s="58"/>
      <c r="K101" s="58"/>
      <c r="L101" s="161"/>
      <c r="M101" s="165"/>
      <c r="N101" s="176">
        <v>632</v>
      </c>
      <c r="O101" s="536">
        <v>398160</v>
      </c>
    </row>
    <row r="102" spans="1:15" ht="43.5">
      <c r="A102" s="359">
        <v>182</v>
      </c>
      <c r="B102" s="28" t="s">
        <v>717</v>
      </c>
      <c r="C102" s="28">
        <v>234</v>
      </c>
      <c r="D102" s="28" t="s">
        <v>154</v>
      </c>
      <c r="E102" s="38" t="s">
        <v>153</v>
      </c>
      <c r="F102" s="29" t="s">
        <v>152</v>
      </c>
      <c r="G102" s="163">
        <v>180</v>
      </c>
      <c r="H102" s="28">
        <v>6500</v>
      </c>
      <c r="I102" s="164">
        <v>1170000</v>
      </c>
      <c r="J102" s="30"/>
      <c r="K102" s="162">
        <v>0</v>
      </c>
      <c r="L102" s="161">
        <v>6500</v>
      </c>
      <c r="M102" s="165">
        <v>1170000</v>
      </c>
      <c r="N102" s="31">
        <v>6500</v>
      </c>
      <c r="O102" s="536">
        <v>1170000</v>
      </c>
    </row>
    <row r="103" spans="1:15" ht="21">
      <c r="A103" s="360"/>
      <c r="B103" s="58"/>
      <c r="C103" s="58"/>
      <c r="D103" s="58"/>
      <c r="E103" s="58"/>
      <c r="F103" s="58"/>
      <c r="G103" s="58"/>
      <c r="H103" s="58"/>
      <c r="I103" s="58"/>
      <c r="J103" s="58"/>
      <c r="K103" s="58"/>
      <c r="L103" s="161"/>
      <c r="M103" s="58"/>
      <c r="N103" s="58"/>
      <c r="O103" s="538"/>
    </row>
    <row r="104" spans="1:15" ht="29">
      <c r="A104" s="359">
        <v>183</v>
      </c>
      <c r="B104" s="28" t="s">
        <v>718</v>
      </c>
      <c r="C104" s="28">
        <v>150</v>
      </c>
      <c r="D104" s="28" t="s">
        <v>151</v>
      </c>
      <c r="E104" s="38" t="s">
        <v>150</v>
      </c>
      <c r="F104" s="29" t="s">
        <v>0</v>
      </c>
      <c r="G104" s="163">
        <v>1080</v>
      </c>
      <c r="H104" s="28">
        <v>65</v>
      </c>
      <c r="I104" s="164">
        <v>70200</v>
      </c>
      <c r="J104" s="30"/>
      <c r="K104" s="162">
        <v>0</v>
      </c>
      <c r="L104" s="161">
        <v>65</v>
      </c>
      <c r="M104" s="165">
        <v>70200</v>
      </c>
      <c r="N104" s="31">
        <v>65</v>
      </c>
      <c r="O104" s="536">
        <v>70200</v>
      </c>
    </row>
    <row r="105" spans="1:15" ht="16" thickBot="1">
      <c r="A105" s="260"/>
      <c r="B105" s="311"/>
      <c r="C105" s="261"/>
      <c r="D105" s="261"/>
      <c r="E105" s="262"/>
      <c r="F105" s="262"/>
      <c r="G105" s="263"/>
      <c r="H105" s="261"/>
      <c r="I105" s="264"/>
      <c r="J105" s="261"/>
      <c r="K105" s="265"/>
      <c r="L105" s="261"/>
      <c r="M105" s="589" t="s">
        <v>637</v>
      </c>
      <c r="N105" s="590"/>
      <c r="O105" s="539">
        <f>SUM(O7:O104)</f>
        <v>43223650.441</v>
      </c>
    </row>
    <row r="106" spans="1:15" ht="16" thickTop="1">
      <c r="A106" s="533"/>
      <c r="E106" s="6"/>
      <c r="F106" s="6"/>
      <c r="G106" s="410"/>
      <c r="I106" s="411"/>
      <c r="K106" s="21"/>
      <c r="M106" s="412"/>
      <c r="N106" s="412"/>
      <c r="O106" s="413"/>
    </row>
    <row r="107" spans="1:15" ht="15.5">
      <c r="E107" s="6"/>
      <c r="F107" s="6"/>
      <c r="G107" s="410"/>
      <c r="I107" s="411"/>
      <c r="K107" s="21"/>
      <c r="M107" s="412"/>
      <c r="N107" s="412"/>
      <c r="O107" s="413"/>
    </row>
    <row r="108" spans="1:15" ht="15.5">
      <c r="B108" s="531" t="s">
        <v>807</v>
      </c>
      <c r="E108" s="71" t="s">
        <v>802</v>
      </c>
      <c r="F108" s="531"/>
      <c r="G108" s="410"/>
      <c r="H108" s="531" t="s">
        <v>759</v>
      </c>
      <c r="I108" s="411"/>
      <c r="K108" s="21"/>
      <c r="M108" s="531" t="s">
        <v>805</v>
      </c>
      <c r="N108" s="412"/>
      <c r="O108" s="413"/>
    </row>
    <row r="109" spans="1:15" ht="15.5">
      <c r="B109" s="531" t="s">
        <v>803</v>
      </c>
      <c r="E109" s="534" t="s">
        <v>803</v>
      </c>
      <c r="F109" s="531"/>
      <c r="G109" s="410"/>
      <c r="H109" t="s">
        <v>803</v>
      </c>
      <c r="I109" s="411"/>
      <c r="K109" s="21"/>
      <c r="M109" s="531" t="s">
        <v>803</v>
      </c>
      <c r="N109" s="412"/>
      <c r="O109" s="413"/>
    </row>
    <row r="110" spans="1:15" ht="26.5" thickBot="1">
      <c r="A110" s="595" t="s">
        <v>776</v>
      </c>
      <c r="B110" s="596"/>
      <c r="C110" s="597"/>
      <c r="D110" s="597"/>
      <c r="E110" s="597"/>
      <c r="F110" s="597"/>
      <c r="G110" s="597"/>
      <c r="H110" s="597"/>
      <c r="I110" s="597"/>
      <c r="J110" s="597"/>
      <c r="K110" s="597"/>
      <c r="L110" s="597"/>
      <c r="M110" s="597"/>
      <c r="N110" s="597"/>
      <c r="O110" s="598"/>
    </row>
    <row r="111" spans="1:15">
      <c r="A111" s="356">
        <v>14</v>
      </c>
      <c r="B111" s="47">
        <v>91</v>
      </c>
      <c r="C111" s="47">
        <v>13</v>
      </c>
      <c r="D111" s="47" t="s">
        <v>489</v>
      </c>
      <c r="E111" s="52" t="s">
        <v>416</v>
      </c>
      <c r="F111" s="53" t="s">
        <v>3</v>
      </c>
      <c r="G111" s="156">
        <v>22500</v>
      </c>
      <c r="H111" s="47">
        <v>4</v>
      </c>
      <c r="I111" s="157">
        <v>90000</v>
      </c>
      <c r="J111" s="54">
        <v>2</v>
      </c>
      <c r="K111" s="158">
        <v>45000</v>
      </c>
      <c r="L111" s="159">
        <v>6</v>
      </c>
      <c r="M111" s="160">
        <v>135000</v>
      </c>
      <c r="N111" s="540">
        <v>6</v>
      </c>
      <c r="O111" s="535">
        <v>135000</v>
      </c>
    </row>
    <row r="112" spans="1:15">
      <c r="A112" s="359">
        <v>15</v>
      </c>
      <c r="B112" s="28">
        <v>6</v>
      </c>
      <c r="C112" s="28">
        <v>14</v>
      </c>
      <c r="D112" s="28" t="s">
        <v>488</v>
      </c>
      <c r="E112" s="406" t="s">
        <v>487</v>
      </c>
      <c r="F112" s="29" t="s">
        <v>3</v>
      </c>
      <c r="G112" s="163">
        <v>18750</v>
      </c>
      <c r="H112" s="28">
        <v>62</v>
      </c>
      <c r="I112" s="164">
        <v>1162500</v>
      </c>
      <c r="J112" s="30">
        <v>40</v>
      </c>
      <c r="K112" s="162">
        <v>750000</v>
      </c>
      <c r="L112" s="161">
        <v>102</v>
      </c>
      <c r="M112" s="165">
        <v>1912500</v>
      </c>
      <c r="N112" s="404">
        <v>102</v>
      </c>
      <c r="O112" s="536">
        <v>1912500</v>
      </c>
    </row>
    <row r="113" spans="1:15" ht="21">
      <c r="A113" s="360"/>
      <c r="B113" s="58"/>
      <c r="C113" s="58"/>
      <c r="D113" s="58"/>
      <c r="E113" s="407" t="s">
        <v>543</v>
      </c>
      <c r="F113" s="58"/>
      <c r="G113" s="163">
        <v>18750</v>
      </c>
      <c r="H113" s="58"/>
      <c r="I113" s="58"/>
      <c r="J113" s="58"/>
      <c r="K113" s="58"/>
      <c r="L113" s="161"/>
      <c r="M113" s="165"/>
      <c r="N113" s="404">
        <v>5</v>
      </c>
      <c r="O113" s="536">
        <v>93750</v>
      </c>
    </row>
    <row r="114" spans="1:15" ht="29">
      <c r="A114" s="359">
        <v>27</v>
      </c>
      <c r="B114" s="28" t="s">
        <v>646</v>
      </c>
      <c r="C114" s="28">
        <v>24</v>
      </c>
      <c r="D114" s="28" t="s">
        <v>465</v>
      </c>
      <c r="E114" s="406" t="s">
        <v>464</v>
      </c>
      <c r="F114" s="29" t="s">
        <v>4</v>
      </c>
      <c r="G114" s="163">
        <v>997500</v>
      </c>
      <c r="H114" s="28">
        <v>4</v>
      </c>
      <c r="I114" s="164">
        <v>3990000</v>
      </c>
      <c r="J114" s="30">
        <v>2</v>
      </c>
      <c r="K114" s="162">
        <v>1995000</v>
      </c>
      <c r="L114" s="161">
        <v>6</v>
      </c>
      <c r="M114" s="165">
        <v>5985000</v>
      </c>
      <c r="N114" s="404">
        <v>6</v>
      </c>
      <c r="O114" s="536">
        <v>5985000</v>
      </c>
    </row>
    <row r="115" spans="1:15">
      <c r="A115" s="359">
        <v>38</v>
      </c>
      <c r="B115" s="28">
        <v>19</v>
      </c>
      <c r="C115" s="28">
        <v>201</v>
      </c>
      <c r="D115" s="28" t="s">
        <v>443</v>
      </c>
      <c r="E115" s="406" t="s">
        <v>442</v>
      </c>
      <c r="F115" s="29" t="s">
        <v>4</v>
      </c>
      <c r="G115" s="163">
        <v>195000</v>
      </c>
      <c r="H115" s="28">
        <v>7</v>
      </c>
      <c r="I115" s="164">
        <v>1365000</v>
      </c>
      <c r="J115" s="30">
        <v>2</v>
      </c>
      <c r="K115" s="162">
        <v>390000</v>
      </c>
      <c r="L115" s="161">
        <v>9</v>
      </c>
      <c r="M115" s="165">
        <v>1755000</v>
      </c>
      <c r="N115" s="404">
        <v>9</v>
      </c>
      <c r="O115" s="536">
        <v>1755000</v>
      </c>
    </row>
    <row r="116" spans="1:15">
      <c r="A116" s="359">
        <v>51</v>
      </c>
      <c r="B116" s="28">
        <v>91</v>
      </c>
      <c r="C116" s="28">
        <v>45</v>
      </c>
      <c r="D116" s="28" t="s">
        <v>417</v>
      </c>
      <c r="E116" s="406" t="s">
        <v>416</v>
      </c>
      <c r="F116" s="29" t="s">
        <v>3</v>
      </c>
      <c r="G116" s="163">
        <v>12000</v>
      </c>
      <c r="H116" s="28">
        <v>3</v>
      </c>
      <c r="I116" s="164">
        <v>36000</v>
      </c>
      <c r="J116" s="30"/>
      <c r="K116" s="162">
        <v>0</v>
      </c>
      <c r="L116" s="161">
        <v>3</v>
      </c>
      <c r="M116" s="165">
        <v>36000</v>
      </c>
      <c r="N116" s="404">
        <v>3</v>
      </c>
      <c r="O116" s="536">
        <v>36000</v>
      </c>
    </row>
    <row r="117" spans="1:15">
      <c r="A117" s="359">
        <v>55</v>
      </c>
      <c r="B117" s="28">
        <v>91</v>
      </c>
      <c r="C117" s="28">
        <v>49</v>
      </c>
      <c r="D117" s="28" t="s">
        <v>409</v>
      </c>
      <c r="E117" s="406" t="s">
        <v>408</v>
      </c>
      <c r="F117" s="29" t="s">
        <v>3</v>
      </c>
      <c r="G117" s="163">
        <v>9500</v>
      </c>
      <c r="H117" s="28">
        <v>10</v>
      </c>
      <c r="I117" s="164">
        <v>95000</v>
      </c>
      <c r="J117" s="30"/>
      <c r="K117" s="162">
        <v>0</v>
      </c>
      <c r="L117" s="161">
        <v>10</v>
      </c>
      <c r="M117" s="165">
        <v>95000</v>
      </c>
      <c r="N117" s="404">
        <v>10</v>
      </c>
      <c r="O117" s="536">
        <v>95000</v>
      </c>
    </row>
    <row r="118" spans="1:15" ht="29">
      <c r="A118" s="359">
        <v>56</v>
      </c>
      <c r="B118" s="28" t="s">
        <v>648</v>
      </c>
      <c r="C118" s="28">
        <v>50</v>
      </c>
      <c r="D118" s="28" t="s">
        <v>407</v>
      </c>
      <c r="E118" s="408" t="s">
        <v>406</v>
      </c>
      <c r="F118" s="35" t="s">
        <v>99</v>
      </c>
      <c r="G118" s="180">
        <v>110</v>
      </c>
      <c r="H118" s="181">
        <v>10000</v>
      </c>
      <c r="I118" s="164">
        <v>1100000</v>
      </c>
      <c r="J118" s="30"/>
      <c r="K118" s="162">
        <v>0</v>
      </c>
      <c r="L118" s="161">
        <v>10000</v>
      </c>
      <c r="M118" s="165">
        <v>1100000</v>
      </c>
      <c r="N118" s="404">
        <v>10000</v>
      </c>
      <c r="O118" s="536">
        <v>1100000</v>
      </c>
    </row>
    <row r="119" spans="1:15" ht="29">
      <c r="A119" s="359">
        <v>57</v>
      </c>
      <c r="B119" s="28" t="s">
        <v>649</v>
      </c>
      <c r="C119" s="28">
        <v>51</v>
      </c>
      <c r="D119" s="28" t="s">
        <v>405</v>
      </c>
      <c r="E119" s="408" t="s">
        <v>404</v>
      </c>
      <c r="F119" s="35" t="s">
        <v>99</v>
      </c>
      <c r="G119" s="180">
        <v>115</v>
      </c>
      <c r="H119" s="181">
        <v>4000</v>
      </c>
      <c r="I119" s="164">
        <v>460000</v>
      </c>
      <c r="J119" s="30"/>
      <c r="K119" s="162">
        <v>0</v>
      </c>
      <c r="L119" s="161">
        <v>4000</v>
      </c>
      <c r="M119" s="165">
        <v>460000</v>
      </c>
      <c r="N119" s="404">
        <v>4000</v>
      </c>
      <c r="O119" s="536">
        <v>460000</v>
      </c>
    </row>
    <row r="120" spans="1:15" ht="29">
      <c r="A120" s="359">
        <v>58</v>
      </c>
      <c r="B120" s="28" t="s">
        <v>650</v>
      </c>
      <c r="C120" s="28">
        <v>52</v>
      </c>
      <c r="D120" s="28" t="s">
        <v>403</v>
      </c>
      <c r="E120" s="409" t="s">
        <v>769</v>
      </c>
      <c r="F120" s="35" t="s">
        <v>393</v>
      </c>
      <c r="G120" s="180">
        <v>1525</v>
      </c>
      <c r="H120" s="181">
        <v>570</v>
      </c>
      <c r="I120" s="164">
        <v>869250</v>
      </c>
      <c r="J120" s="30"/>
      <c r="K120" s="162">
        <v>0</v>
      </c>
      <c r="L120" s="161">
        <v>570</v>
      </c>
      <c r="M120" s="165">
        <v>869250</v>
      </c>
      <c r="N120" s="404">
        <v>570</v>
      </c>
      <c r="O120" s="536">
        <v>869250</v>
      </c>
    </row>
    <row r="121" spans="1:15" ht="29">
      <c r="A121" s="359">
        <v>59</v>
      </c>
      <c r="B121" s="28" t="s">
        <v>651</v>
      </c>
      <c r="C121" s="28">
        <v>53</v>
      </c>
      <c r="D121" s="28" t="s">
        <v>401</v>
      </c>
      <c r="E121" s="409" t="s">
        <v>770</v>
      </c>
      <c r="F121" s="35" t="s">
        <v>393</v>
      </c>
      <c r="G121" s="180">
        <v>1100</v>
      </c>
      <c r="H121" s="181">
        <v>10</v>
      </c>
      <c r="I121" s="164">
        <v>11000</v>
      </c>
      <c r="J121" s="30"/>
      <c r="K121" s="162">
        <v>0</v>
      </c>
      <c r="L121" s="161">
        <v>10</v>
      </c>
      <c r="M121" s="165">
        <v>11000</v>
      </c>
      <c r="N121" s="404">
        <v>10</v>
      </c>
      <c r="O121" s="536">
        <v>11000</v>
      </c>
    </row>
    <row r="122" spans="1:15" ht="29">
      <c r="A122" s="359">
        <v>60</v>
      </c>
      <c r="B122" s="28" t="s">
        <v>652</v>
      </c>
      <c r="C122" s="28">
        <v>54</v>
      </c>
      <c r="D122" s="28" t="s">
        <v>399</v>
      </c>
      <c r="E122" s="408" t="s">
        <v>398</v>
      </c>
      <c r="F122" s="35" t="s">
        <v>393</v>
      </c>
      <c r="G122" s="180">
        <v>900</v>
      </c>
      <c r="H122" s="181">
        <v>25</v>
      </c>
      <c r="I122" s="164">
        <v>22500</v>
      </c>
      <c r="J122" s="30"/>
      <c r="K122" s="162">
        <v>0</v>
      </c>
      <c r="L122" s="161">
        <v>25</v>
      </c>
      <c r="M122" s="165">
        <v>22500</v>
      </c>
      <c r="N122" s="404">
        <v>25</v>
      </c>
      <c r="O122" s="536">
        <v>22500</v>
      </c>
    </row>
    <row r="123" spans="1:15" ht="43.5">
      <c r="A123" s="359">
        <v>61</v>
      </c>
      <c r="B123" s="28" t="s">
        <v>653</v>
      </c>
      <c r="C123" s="28">
        <v>55</v>
      </c>
      <c r="D123" s="28" t="s">
        <v>397</v>
      </c>
      <c r="E123" s="408" t="s">
        <v>396</v>
      </c>
      <c r="F123" s="35" t="s">
        <v>393</v>
      </c>
      <c r="G123" s="180">
        <v>2800</v>
      </c>
      <c r="H123" s="181">
        <v>50</v>
      </c>
      <c r="I123" s="164">
        <v>140000</v>
      </c>
      <c r="J123" s="30"/>
      <c r="K123" s="162">
        <v>0</v>
      </c>
      <c r="L123" s="161">
        <v>50</v>
      </c>
      <c r="M123" s="165">
        <v>140000</v>
      </c>
      <c r="N123" s="404">
        <v>50</v>
      </c>
      <c r="O123" s="536">
        <v>140000</v>
      </c>
    </row>
    <row r="124" spans="1:15" ht="29">
      <c r="A124" s="359">
        <v>62</v>
      </c>
      <c r="B124" s="28" t="s">
        <v>654</v>
      </c>
      <c r="C124" s="28">
        <v>56</v>
      </c>
      <c r="D124" s="28" t="s">
        <v>395</v>
      </c>
      <c r="E124" s="408" t="s">
        <v>394</v>
      </c>
      <c r="F124" s="35" t="s">
        <v>393</v>
      </c>
      <c r="G124" s="180">
        <v>1400</v>
      </c>
      <c r="H124" s="181">
        <v>200</v>
      </c>
      <c r="I124" s="164">
        <v>280000</v>
      </c>
      <c r="J124" s="30"/>
      <c r="K124" s="162">
        <v>0</v>
      </c>
      <c r="L124" s="161">
        <v>200</v>
      </c>
      <c r="M124" s="165">
        <v>280000</v>
      </c>
      <c r="N124" s="404">
        <v>200</v>
      </c>
      <c r="O124" s="536">
        <v>280000</v>
      </c>
    </row>
    <row r="125" spans="1:15" ht="29">
      <c r="A125" s="359">
        <v>63</v>
      </c>
      <c r="B125" s="28" t="s">
        <v>655</v>
      </c>
      <c r="C125" s="28">
        <v>203</v>
      </c>
      <c r="D125" s="28" t="s">
        <v>392</v>
      </c>
      <c r="E125" s="408" t="s">
        <v>391</v>
      </c>
      <c r="F125" s="29" t="s">
        <v>3</v>
      </c>
      <c r="G125" s="163">
        <v>900</v>
      </c>
      <c r="H125" s="181">
        <v>200</v>
      </c>
      <c r="I125" s="164">
        <v>180000</v>
      </c>
      <c r="J125" s="30"/>
      <c r="K125" s="162">
        <v>0</v>
      </c>
      <c r="L125" s="161">
        <v>200</v>
      </c>
      <c r="M125" s="165">
        <v>180000</v>
      </c>
      <c r="N125" s="404">
        <v>200</v>
      </c>
      <c r="O125" s="536">
        <v>180000</v>
      </c>
    </row>
    <row r="126" spans="1:15" ht="29">
      <c r="A126" s="359">
        <v>64</v>
      </c>
      <c r="B126" s="28" t="s">
        <v>656</v>
      </c>
      <c r="C126" s="28">
        <v>204</v>
      </c>
      <c r="D126" s="28" t="s">
        <v>390</v>
      </c>
      <c r="E126" s="408" t="s">
        <v>389</v>
      </c>
      <c r="F126" s="29" t="s">
        <v>3</v>
      </c>
      <c r="G126" s="163">
        <v>1600</v>
      </c>
      <c r="H126" s="181">
        <v>18</v>
      </c>
      <c r="I126" s="164">
        <v>28800</v>
      </c>
      <c r="J126" s="30"/>
      <c r="K126" s="162">
        <v>0</v>
      </c>
      <c r="L126" s="161">
        <v>18</v>
      </c>
      <c r="M126" s="165">
        <v>28800</v>
      </c>
      <c r="N126" s="404">
        <v>18</v>
      </c>
      <c r="O126" s="536">
        <v>28800</v>
      </c>
    </row>
    <row r="127" spans="1:15" ht="29">
      <c r="A127" s="359">
        <v>65</v>
      </c>
      <c r="B127" s="28" t="s">
        <v>657</v>
      </c>
      <c r="C127" s="28">
        <v>205</v>
      </c>
      <c r="D127" s="28" t="s">
        <v>388</v>
      </c>
      <c r="E127" s="408" t="s">
        <v>387</v>
      </c>
      <c r="F127" s="29" t="s">
        <v>3</v>
      </c>
      <c r="G127" s="163">
        <v>18000</v>
      </c>
      <c r="H127" s="181">
        <v>4</v>
      </c>
      <c r="I127" s="164">
        <v>72000</v>
      </c>
      <c r="J127" s="30"/>
      <c r="K127" s="162">
        <v>0</v>
      </c>
      <c r="L127" s="161">
        <v>4</v>
      </c>
      <c r="M127" s="165">
        <v>72000</v>
      </c>
      <c r="N127" s="404">
        <v>4</v>
      </c>
      <c r="O127" s="536">
        <v>72000</v>
      </c>
    </row>
    <row r="128" spans="1:15" ht="43.5">
      <c r="A128" s="359">
        <v>66</v>
      </c>
      <c r="B128" s="28" t="s">
        <v>658</v>
      </c>
      <c r="C128" s="28">
        <v>57</v>
      </c>
      <c r="D128" s="28" t="s">
        <v>386</v>
      </c>
      <c r="E128" s="408" t="s">
        <v>385</v>
      </c>
      <c r="F128" s="35" t="s">
        <v>99</v>
      </c>
      <c r="G128" s="180">
        <v>36</v>
      </c>
      <c r="H128" s="181">
        <v>2000</v>
      </c>
      <c r="I128" s="164">
        <v>72000</v>
      </c>
      <c r="J128" s="30"/>
      <c r="K128" s="162">
        <v>0</v>
      </c>
      <c r="L128" s="161">
        <v>2000</v>
      </c>
      <c r="M128" s="165">
        <v>72000</v>
      </c>
      <c r="N128" s="404">
        <v>2000</v>
      </c>
      <c r="O128" s="536">
        <v>72000</v>
      </c>
    </row>
    <row r="129" spans="1:15" ht="43.5">
      <c r="A129" s="359">
        <v>67</v>
      </c>
      <c r="B129" s="28" t="s">
        <v>659</v>
      </c>
      <c r="C129" s="28">
        <v>58</v>
      </c>
      <c r="D129" s="28" t="s">
        <v>384</v>
      </c>
      <c r="E129" s="408" t="s">
        <v>383</v>
      </c>
      <c r="F129" s="35" t="s">
        <v>99</v>
      </c>
      <c r="G129" s="180">
        <v>100</v>
      </c>
      <c r="H129" s="181">
        <v>2000</v>
      </c>
      <c r="I129" s="164">
        <v>200000</v>
      </c>
      <c r="J129" s="30"/>
      <c r="K129" s="162">
        <v>0</v>
      </c>
      <c r="L129" s="161">
        <v>2000</v>
      </c>
      <c r="M129" s="165">
        <v>200000</v>
      </c>
      <c r="N129" s="404">
        <v>2000</v>
      </c>
      <c r="O129" s="536">
        <v>200000</v>
      </c>
    </row>
    <row r="130" spans="1:15" ht="43.5">
      <c r="A130" s="359">
        <v>68</v>
      </c>
      <c r="B130" s="28" t="s">
        <v>660</v>
      </c>
      <c r="C130" s="28">
        <v>59</v>
      </c>
      <c r="D130" s="28" t="s">
        <v>382</v>
      </c>
      <c r="E130" s="408" t="s">
        <v>381</v>
      </c>
      <c r="F130" s="35" t="s">
        <v>99</v>
      </c>
      <c r="G130" s="180">
        <v>145</v>
      </c>
      <c r="H130" s="181">
        <v>8000</v>
      </c>
      <c r="I130" s="164">
        <v>1160000</v>
      </c>
      <c r="J130" s="30"/>
      <c r="K130" s="162">
        <v>0</v>
      </c>
      <c r="L130" s="161">
        <v>8000</v>
      </c>
      <c r="M130" s="165">
        <v>1160000</v>
      </c>
      <c r="N130" s="404">
        <v>8000</v>
      </c>
      <c r="O130" s="536">
        <v>1160000</v>
      </c>
    </row>
    <row r="131" spans="1:15" ht="58">
      <c r="A131" s="359">
        <v>69</v>
      </c>
      <c r="B131" s="28" t="s">
        <v>661</v>
      </c>
      <c r="C131" s="28">
        <v>60</v>
      </c>
      <c r="D131" s="28" t="s">
        <v>380</v>
      </c>
      <c r="E131" s="408" t="s">
        <v>379</v>
      </c>
      <c r="F131" s="35" t="s">
        <v>99</v>
      </c>
      <c r="G131" s="180">
        <v>230</v>
      </c>
      <c r="H131" s="181">
        <v>5000</v>
      </c>
      <c r="I131" s="164">
        <v>1150000</v>
      </c>
      <c r="J131" s="30"/>
      <c r="K131" s="162">
        <v>0</v>
      </c>
      <c r="L131" s="161">
        <v>5000</v>
      </c>
      <c r="M131" s="165">
        <v>1150000</v>
      </c>
      <c r="N131" s="404">
        <v>5000</v>
      </c>
      <c r="O131" s="536">
        <v>1150000</v>
      </c>
    </row>
    <row r="132" spans="1:15" ht="43.5">
      <c r="A132" s="359">
        <v>70</v>
      </c>
      <c r="B132" s="28" t="s">
        <v>662</v>
      </c>
      <c r="C132" s="28">
        <v>61</v>
      </c>
      <c r="D132" s="28" t="s">
        <v>378</v>
      </c>
      <c r="E132" s="408" t="s">
        <v>377</v>
      </c>
      <c r="F132" s="35" t="s">
        <v>99</v>
      </c>
      <c r="G132" s="180">
        <v>325.00000000000006</v>
      </c>
      <c r="H132" s="181">
        <v>300</v>
      </c>
      <c r="I132" s="164">
        <v>97500.000000000015</v>
      </c>
      <c r="J132" s="30"/>
      <c r="K132" s="162">
        <v>0</v>
      </c>
      <c r="L132" s="161">
        <v>300</v>
      </c>
      <c r="M132" s="165">
        <v>97500.000000000015</v>
      </c>
      <c r="N132" s="404">
        <v>300</v>
      </c>
      <c r="O132" s="536">
        <v>97500.000000000015</v>
      </c>
    </row>
    <row r="133" spans="1:15" ht="43.5">
      <c r="A133" s="359">
        <v>71</v>
      </c>
      <c r="B133" s="28" t="s">
        <v>663</v>
      </c>
      <c r="C133" s="28">
        <v>62</v>
      </c>
      <c r="D133" s="28" t="s">
        <v>376</v>
      </c>
      <c r="E133" s="408" t="s">
        <v>375</v>
      </c>
      <c r="F133" s="35" t="s">
        <v>99</v>
      </c>
      <c r="G133" s="180">
        <v>545</v>
      </c>
      <c r="H133" s="181">
        <v>300</v>
      </c>
      <c r="I133" s="164">
        <v>163500</v>
      </c>
      <c r="J133" s="30"/>
      <c r="K133" s="162">
        <v>0</v>
      </c>
      <c r="L133" s="161">
        <v>300</v>
      </c>
      <c r="M133" s="165">
        <v>163500</v>
      </c>
      <c r="N133" s="404">
        <v>300</v>
      </c>
      <c r="O133" s="536">
        <v>163500</v>
      </c>
    </row>
    <row r="134" spans="1:15" ht="43.5">
      <c r="A134" s="359">
        <v>72</v>
      </c>
      <c r="B134" s="28" t="s">
        <v>664</v>
      </c>
      <c r="C134" s="28">
        <v>63</v>
      </c>
      <c r="D134" s="28" t="s">
        <v>374</v>
      </c>
      <c r="E134" s="408" t="s">
        <v>373</v>
      </c>
      <c r="F134" s="35" t="s">
        <v>99</v>
      </c>
      <c r="G134" s="180">
        <v>849.99999999999989</v>
      </c>
      <c r="H134" s="181">
        <v>500</v>
      </c>
      <c r="I134" s="164">
        <v>424999.99999999994</v>
      </c>
      <c r="J134" s="30"/>
      <c r="K134" s="162">
        <v>0</v>
      </c>
      <c r="L134" s="161">
        <v>500</v>
      </c>
      <c r="M134" s="165">
        <v>424999.99999999994</v>
      </c>
      <c r="N134" s="404">
        <v>500</v>
      </c>
      <c r="O134" s="536">
        <v>424999.99999999994</v>
      </c>
    </row>
    <row r="135" spans="1:15" ht="29">
      <c r="A135" s="359">
        <v>73</v>
      </c>
      <c r="B135" s="28" t="s">
        <v>665</v>
      </c>
      <c r="C135" s="28">
        <v>64</v>
      </c>
      <c r="D135" s="28" t="s">
        <v>372</v>
      </c>
      <c r="E135" s="408" t="s">
        <v>771</v>
      </c>
      <c r="F135" s="29" t="s">
        <v>3</v>
      </c>
      <c r="G135" s="163">
        <v>1800</v>
      </c>
      <c r="H135" s="181">
        <v>8</v>
      </c>
      <c r="I135" s="164">
        <v>14400</v>
      </c>
      <c r="J135" s="30"/>
      <c r="K135" s="162">
        <v>0</v>
      </c>
      <c r="L135" s="161">
        <v>8</v>
      </c>
      <c r="M135" s="165">
        <v>14400</v>
      </c>
      <c r="N135" s="404">
        <v>8</v>
      </c>
      <c r="O135" s="536">
        <v>14400</v>
      </c>
    </row>
    <row r="136" spans="1:15" ht="29">
      <c r="A136" s="359">
        <v>74</v>
      </c>
      <c r="B136" s="28" t="s">
        <v>666</v>
      </c>
      <c r="C136" s="28">
        <v>65</v>
      </c>
      <c r="D136" s="28" t="s">
        <v>370</v>
      </c>
      <c r="E136" s="408" t="s">
        <v>772</v>
      </c>
      <c r="F136" s="29" t="s">
        <v>3</v>
      </c>
      <c r="G136" s="163">
        <v>13000</v>
      </c>
      <c r="H136" s="28">
        <v>10</v>
      </c>
      <c r="I136" s="164">
        <v>130000</v>
      </c>
      <c r="J136" s="30"/>
      <c r="K136" s="162">
        <v>0</v>
      </c>
      <c r="L136" s="161">
        <v>10</v>
      </c>
      <c r="M136" s="165">
        <v>130000</v>
      </c>
      <c r="N136" s="404">
        <v>10</v>
      </c>
      <c r="O136" s="536">
        <v>130000</v>
      </c>
    </row>
    <row r="137" spans="1:15" ht="29">
      <c r="A137" s="359">
        <v>75</v>
      </c>
      <c r="B137" s="28" t="s">
        <v>667</v>
      </c>
      <c r="C137" s="28">
        <v>230</v>
      </c>
      <c r="D137" s="28" t="s">
        <v>368</v>
      </c>
      <c r="E137" s="408" t="s">
        <v>773</v>
      </c>
      <c r="F137" s="29" t="s">
        <v>3</v>
      </c>
      <c r="G137" s="163">
        <v>13000</v>
      </c>
      <c r="H137" s="28">
        <v>14</v>
      </c>
      <c r="I137" s="164">
        <v>182000</v>
      </c>
      <c r="J137" s="30"/>
      <c r="K137" s="162">
        <v>0</v>
      </c>
      <c r="L137" s="161">
        <v>14</v>
      </c>
      <c r="M137" s="165">
        <v>182000</v>
      </c>
      <c r="N137" s="404">
        <v>14</v>
      </c>
      <c r="O137" s="536">
        <v>182000</v>
      </c>
    </row>
    <row r="138" spans="1:15" ht="29">
      <c r="A138" s="359">
        <v>76</v>
      </c>
      <c r="B138" s="28" t="s">
        <v>668</v>
      </c>
      <c r="C138" s="28">
        <v>66</v>
      </c>
      <c r="D138" s="28" t="s">
        <v>366</v>
      </c>
      <c r="E138" s="408" t="s">
        <v>365</v>
      </c>
      <c r="F138" s="29" t="s">
        <v>3</v>
      </c>
      <c r="G138" s="163">
        <v>50000</v>
      </c>
      <c r="H138" s="28">
        <v>5</v>
      </c>
      <c r="I138" s="164">
        <v>250000</v>
      </c>
      <c r="J138" s="30"/>
      <c r="K138" s="162">
        <v>0</v>
      </c>
      <c r="L138" s="161">
        <v>5</v>
      </c>
      <c r="M138" s="165">
        <v>250000</v>
      </c>
      <c r="N138" s="404">
        <v>5</v>
      </c>
      <c r="O138" s="536">
        <v>250000</v>
      </c>
    </row>
    <row r="139" spans="1:15" ht="29">
      <c r="A139" s="359">
        <v>77</v>
      </c>
      <c r="B139" s="28" t="s">
        <v>669</v>
      </c>
      <c r="C139" s="28">
        <v>67</v>
      </c>
      <c r="D139" s="28" t="s">
        <v>364</v>
      </c>
      <c r="E139" s="408" t="s">
        <v>774</v>
      </c>
      <c r="F139" s="29" t="s">
        <v>3</v>
      </c>
      <c r="G139" s="163">
        <v>6000</v>
      </c>
      <c r="H139" s="28">
        <v>10</v>
      </c>
      <c r="I139" s="164">
        <v>60000</v>
      </c>
      <c r="J139" s="30"/>
      <c r="K139" s="162">
        <v>0</v>
      </c>
      <c r="L139" s="161">
        <v>10</v>
      </c>
      <c r="M139" s="165">
        <v>60000</v>
      </c>
      <c r="N139" s="404">
        <v>10</v>
      </c>
      <c r="O139" s="536">
        <v>60000</v>
      </c>
    </row>
    <row r="140" spans="1:15" ht="43.5">
      <c r="A140" s="359">
        <v>78</v>
      </c>
      <c r="B140" s="28" t="s">
        <v>670</v>
      </c>
      <c r="C140" s="28">
        <v>206</v>
      </c>
      <c r="D140" s="28" t="s">
        <v>362</v>
      </c>
      <c r="E140" s="408" t="s">
        <v>361</v>
      </c>
      <c r="F140" s="29" t="s">
        <v>3</v>
      </c>
      <c r="G140" s="163">
        <v>22500</v>
      </c>
      <c r="H140" s="181">
        <v>18</v>
      </c>
      <c r="I140" s="164">
        <v>405000</v>
      </c>
      <c r="J140" s="30"/>
      <c r="K140" s="162">
        <v>0</v>
      </c>
      <c r="L140" s="161">
        <v>18</v>
      </c>
      <c r="M140" s="165">
        <v>405000</v>
      </c>
      <c r="N140" s="404">
        <v>18</v>
      </c>
      <c r="O140" s="536">
        <v>405000</v>
      </c>
    </row>
    <row r="141" spans="1:15" ht="58">
      <c r="A141" s="359">
        <v>79</v>
      </c>
      <c r="B141" s="28" t="s">
        <v>671</v>
      </c>
      <c r="C141" s="28">
        <v>68</v>
      </c>
      <c r="D141" s="28" t="s">
        <v>360</v>
      </c>
      <c r="E141" s="408" t="s">
        <v>359</v>
      </c>
      <c r="F141" s="29" t="s">
        <v>3</v>
      </c>
      <c r="G141" s="163">
        <v>54000</v>
      </c>
      <c r="H141" s="181">
        <v>18</v>
      </c>
      <c r="I141" s="164">
        <v>972000</v>
      </c>
      <c r="J141" s="30"/>
      <c r="K141" s="162">
        <v>0</v>
      </c>
      <c r="L141" s="161">
        <v>18</v>
      </c>
      <c r="M141" s="165">
        <v>972000</v>
      </c>
      <c r="N141" s="404">
        <v>18</v>
      </c>
      <c r="O141" s="536">
        <v>972000</v>
      </c>
    </row>
    <row r="142" spans="1:15" ht="29">
      <c r="A142" s="359">
        <v>80</v>
      </c>
      <c r="B142" s="28" t="s">
        <v>672</v>
      </c>
      <c r="C142" s="28">
        <v>69</v>
      </c>
      <c r="D142" s="28" t="s">
        <v>358</v>
      </c>
      <c r="E142" s="408" t="s">
        <v>357</v>
      </c>
      <c r="F142" s="29" t="s">
        <v>3</v>
      </c>
      <c r="G142" s="163">
        <v>25000</v>
      </c>
      <c r="H142" s="181">
        <v>6</v>
      </c>
      <c r="I142" s="164">
        <v>150000</v>
      </c>
      <c r="J142" s="30"/>
      <c r="K142" s="162">
        <v>0</v>
      </c>
      <c r="L142" s="161">
        <v>6</v>
      </c>
      <c r="M142" s="165">
        <v>150000</v>
      </c>
      <c r="N142" s="404">
        <v>6</v>
      </c>
      <c r="O142" s="536">
        <v>150000</v>
      </c>
    </row>
    <row r="143" spans="1:15">
      <c r="A143" s="359">
        <v>81</v>
      </c>
      <c r="B143" s="28" t="s">
        <v>673</v>
      </c>
      <c r="C143" s="28">
        <v>70</v>
      </c>
      <c r="D143" s="28" t="s">
        <v>356</v>
      </c>
      <c r="E143" s="408" t="s">
        <v>355</v>
      </c>
      <c r="F143" s="35" t="s">
        <v>99</v>
      </c>
      <c r="G143" s="180">
        <v>450</v>
      </c>
      <c r="H143" s="28">
        <v>400</v>
      </c>
      <c r="I143" s="164">
        <v>180000</v>
      </c>
      <c r="J143" s="30"/>
      <c r="K143" s="162">
        <v>0</v>
      </c>
      <c r="L143" s="161">
        <v>400</v>
      </c>
      <c r="M143" s="165">
        <v>180000</v>
      </c>
      <c r="N143" s="404">
        <v>400</v>
      </c>
      <c r="O143" s="536">
        <v>180000</v>
      </c>
    </row>
    <row r="144" spans="1:15">
      <c r="A144" s="359">
        <v>82</v>
      </c>
      <c r="B144" s="28" t="s">
        <v>674</v>
      </c>
      <c r="C144" s="28">
        <v>71</v>
      </c>
      <c r="D144" s="28" t="s">
        <v>354</v>
      </c>
      <c r="E144" s="408" t="s">
        <v>353</v>
      </c>
      <c r="F144" s="35" t="s">
        <v>99</v>
      </c>
      <c r="G144" s="180">
        <v>300</v>
      </c>
      <c r="H144" s="28">
        <v>400</v>
      </c>
      <c r="I144" s="164">
        <v>120000</v>
      </c>
      <c r="J144" s="30"/>
      <c r="K144" s="162">
        <v>0</v>
      </c>
      <c r="L144" s="161">
        <v>400</v>
      </c>
      <c r="M144" s="165">
        <v>120000</v>
      </c>
      <c r="N144" s="404">
        <v>400</v>
      </c>
      <c r="O144" s="536">
        <v>120000</v>
      </c>
    </row>
    <row r="145" spans="1:15" ht="29">
      <c r="A145" s="359">
        <v>83</v>
      </c>
      <c r="B145" s="28" t="s">
        <v>675</v>
      </c>
      <c r="C145" s="28">
        <v>207</v>
      </c>
      <c r="D145" s="28" t="s">
        <v>352</v>
      </c>
      <c r="E145" s="408" t="s">
        <v>351</v>
      </c>
      <c r="F145" s="29" t="s">
        <v>3</v>
      </c>
      <c r="G145" s="163">
        <v>4800</v>
      </c>
      <c r="H145" s="181">
        <v>20</v>
      </c>
      <c r="I145" s="164">
        <v>96000</v>
      </c>
      <c r="J145" s="30"/>
      <c r="K145" s="162">
        <v>0</v>
      </c>
      <c r="L145" s="161">
        <v>20</v>
      </c>
      <c r="M145" s="165">
        <v>96000</v>
      </c>
      <c r="N145" s="404">
        <v>20</v>
      </c>
      <c r="O145" s="536">
        <v>96000</v>
      </c>
    </row>
    <row r="146" spans="1:15" ht="43.5">
      <c r="A146" s="359">
        <v>84</v>
      </c>
      <c r="B146" s="28" t="s">
        <v>676</v>
      </c>
      <c r="C146" s="28">
        <v>208</v>
      </c>
      <c r="D146" s="28" t="s">
        <v>350</v>
      </c>
      <c r="E146" s="408" t="s">
        <v>349</v>
      </c>
      <c r="F146" s="29" t="s">
        <v>3</v>
      </c>
      <c r="G146" s="163">
        <v>4000</v>
      </c>
      <c r="H146" s="181">
        <v>60</v>
      </c>
      <c r="I146" s="164">
        <v>240000</v>
      </c>
      <c r="J146" s="30"/>
      <c r="K146" s="162">
        <v>0</v>
      </c>
      <c r="L146" s="161">
        <v>60</v>
      </c>
      <c r="M146" s="165">
        <v>240000</v>
      </c>
      <c r="N146" s="404">
        <v>60</v>
      </c>
      <c r="O146" s="536">
        <v>240000</v>
      </c>
    </row>
    <row r="147" spans="1:15" ht="43.5">
      <c r="A147" s="359">
        <v>85</v>
      </c>
      <c r="B147" s="28" t="s">
        <v>677</v>
      </c>
      <c r="C147" s="28">
        <v>209</v>
      </c>
      <c r="D147" s="28" t="s">
        <v>348</v>
      </c>
      <c r="E147" s="408" t="s">
        <v>347</v>
      </c>
      <c r="F147" s="29" t="s">
        <v>3</v>
      </c>
      <c r="G147" s="163">
        <v>1400</v>
      </c>
      <c r="H147" s="181">
        <v>215</v>
      </c>
      <c r="I147" s="164">
        <v>301000</v>
      </c>
      <c r="J147" s="30"/>
      <c r="K147" s="162">
        <v>0</v>
      </c>
      <c r="L147" s="161">
        <v>215</v>
      </c>
      <c r="M147" s="165">
        <v>301000</v>
      </c>
      <c r="N147" s="404">
        <v>215</v>
      </c>
      <c r="O147" s="536">
        <v>301000</v>
      </c>
    </row>
    <row r="148" spans="1:15" ht="29">
      <c r="A148" s="359">
        <v>86</v>
      </c>
      <c r="B148" s="28" t="s">
        <v>678</v>
      </c>
      <c r="C148" s="28">
        <v>210</v>
      </c>
      <c r="D148" s="28" t="s">
        <v>346</v>
      </c>
      <c r="E148" s="408" t="s">
        <v>345</v>
      </c>
      <c r="F148" s="29" t="s">
        <v>3</v>
      </c>
      <c r="G148" s="163">
        <v>1800</v>
      </c>
      <c r="H148" s="181">
        <v>95</v>
      </c>
      <c r="I148" s="164">
        <v>171000</v>
      </c>
      <c r="J148" s="30"/>
      <c r="K148" s="162">
        <v>0</v>
      </c>
      <c r="L148" s="161">
        <v>95</v>
      </c>
      <c r="M148" s="165">
        <v>171000</v>
      </c>
      <c r="N148" s="404">
        <v>95</v>
      </c>
      <c r="O148" s="536">
        <v>171000</v>
      </c>
    </row>
    <row r="149" spans="1:15" ht="29">
      <c r="A149" s="359">
        <v>87</v>
      </c>
      <c r="B149" s="28" t="s">
        <v>679</v>
      </c>
      <c r="C149" s="28">
        <v>72</v>
      </c>
      <c r="D149" s="28" t="s">
        <v>344</v>
      </c>
      <c r="E149" s="408" t="s">
        <v>343</v>
      </c>
      <c r="F149" s="29" t="s">
        <v>3</v>
      </c>
      <c r="G149" s="163">
        <v>160</v>
      </c>
      <c r="H149" s="181">
        <v>8</v>
      </c>
      <c r="I149" s="164">
        <v>1280</v>
      </c>
      <c r="J149" s="30"/>
      <c r="K149" s="162">
        <v>0</v>
      </c>
      <c r="L149" s="161">
        <v>8</v>
      </c>
      <c r="M149" s="165">
        <v>1280</v>
      </c>
      <c r="N149" s="404">
        <v>8</v>
      </c>
      <c r="O149" s="536">
        <v>1280</v>
      </c>
    </row>
    <row r="150" spans="1:15" ht="43.5">
      <c r="A150" s="359">
        <v>88</v>
      </c>
      <c r="B150" s="28" t="s">
        <v>680</v>
      </c>
      <c r="C150" s="28">
        <v>231</v>
      </c>
      <c r="D150" s="28" t="s">
        <v>342</v>
      </c>
      <c r="E150" s="408" t="s">
        <v>341</v>
      </c>
      <c r="F150" s="29" t="s">
        <v>3</v>
      </c>
      <c r="G150" s="163">
        <v>3700.0000000000005</v>
      </c>
      <c r="H150" s="181">
        <v>40</v>
      </c>
      <c r="I150" s="164">
        <v>148000.00000000003</v>
      </c>
      <c r="J150" s="30"/>
      <c r="K150" s="162">
        <v>0</v>
      </c>
      <c r="L150" s="161">
        <v>40</v>
      </c>
      <c r="M150" s="165">
        <v>148000.00000000003</v>
      </c>
      <c r="N150" s="404">
        <v>40</v>
      </c>
      <c r="O150" s="536">
        <v>148000.00000000003</v>
      </c>
    </row>
    <row r="151" spans="1:15" ht="29">
      <c r="A151" s="359">
        <v>89</v>
      </c>
      <c r="B151" s="28" t="s">
        <v>681</v>
      </c>
      <c r="C151" s="28">
        <v>73</v>
      </c>
      <c r="D151" s="28" t="s">
        <v>340</v>
      </c>
      <c r="E151" s="408" t="s">
        <v>339</v>
      </c>
      <c r="F151" s="29" t="s">
        <v>3</v>
      </c>
      <c r="G151" s="163">
        <v>1000</v>
      </c>
      <c r="H151" s="181">
        <v>40</v>
      </c>
      <c r="I151" s="164">
        <v>40000</v>
      </c>
      <c r="J151" s="30"/>
      <c r="K151" s="162">
        <v>0</v>
      </c>
      <c r="L151" s="161">
        <v>40</v>
      </c>
      <c r="M151" s="165">
        <v>40000</v>
      </c>
      <c r="N151" s="404">
        <v>40</v>
      </c>
      <c r="O151" s="536">
        <v>40000</v>
      </c>
    </row>
    <row r="152" spans="1:15">
      <c r="A152" s="359">
        <v>90</v>
      </c>
      <c r="B152" s="28" t="s">
        <v>682</v>
      </c>
      <c r="C152" s="28">
        <v>74</v>
      </c>
      <c r="D152" s="28" t="s">
        <v>338</v>
      </c>
      <c r="E152" s="408" t="s">
        <v>337</v>
      </c>
      <c r="F152" s="29" t="s">
        <v>3</v>
      </c>
      <c r="G152" s="163">
        <v>210</v>
      </c>
      <c r="H152" s="181">
        <v>40</v>
      </c>
      <c r="I152" s="164">
        <v>8400</v>
      </c>
      <c r="J152" s="30"/>
      <c r="K152" s="162">
        <v>0</v>
      </c>
      <c r="L152" s="161">
        <v>40</v>
      </c>
      <c r="M152" s="165">
        <v>8400</v>
      </c>
      <c r="N152" s="404">
        <v>40</v>
      </c>
      <c r="O152" s="536">
        <v>8400</v>
      </c>
    </row>
    <row r="153" spans="1:15" ht="29">
      <c r="A153" s="359">
        <v>91</v>
      </c>
      <c r="B153" s="28" t="s">
        <v>683</v>
      </c>
      <c r="C153" s="28">
        <v>75</v>
      </c>
      <c r="D153" s="28" t="s">
        <v>336</v>
      </c>
      <c r="E153" s="408" t="s">
        <v>335</v>
      </c>
      <c r="F153" s="29" t="s">
        <v>3</v>
      </c>
      <c r="G153" s="163">
        <v>600</v>
      </c>
      <c r="H153" s="181">
        <v>40</v>
      </c>
      <c r="I153" s="164">
        <v>24000</v>
      </c>
      <c r="J153" s="30"/>
      <c r="K153" s="162">
        <v>0</v>
      </c>
      <c r="L153" s="161">
        <v>40</v>
      </c>
      <c r="M153" s="165">
        <v>24000</v>
      </c>
      <c r="N153" s="404">
        <v>40</v>
      </c>
      <c r="O153" s="536">
        <v>24000</v>
      </c>
    </row>
    <row r="154" spans="1:15">
      <c r="A154" s="359">
        <v>92</v>
      </c>
      <c r="B154" s="28" t="s">
        <v>684</v>
      </c>
      <c r="C154" s="28">
        <v>211</v>
      </c>
      <c r="D154" s="28" t="s">
        <v>334</v>
      </c>
      <c r="E154" s="408" t="s">
        <v>333</v>
      </c>
      <c r="F154" s="29" t="s">
        <v>3</v>
      </c>
      <c r="G154" s="163">
        <v>3000</v>
      </c>
      <c r="H154" s="181">
        <v>5</v>
      </c>
      <c r="I154" s="164">
        <v>15000</v>
      </c>
      <c r="J154" s="30"/>
      <c r="K154" s="162">
        <v>0</v>
      </c>
      <c r="L154" s="161">
        <v>5</v>
      </c>
      <c r="M154" s="165">
        <v>15000</v>
      </c>
      <c r="N154" s="404">
        <v>5</v>
      </c>
      <c r="O154" s="536">
        <v>15000</v>
      </c>
    </row>
    <row r="155" spans="1:15" ht="29">
      <c r="A155" s="359">
        <v>93</v>
      </c>
      <c r="B155" s="28" t="s">
        <v>685</v>
      </c>
      <c r="C155" s="28">
        <v>212</v>
      </c>
      <c r="D155" s="28" t="s">
        <v>332</v>
      </c>
      <c r="E155" s="408" t="s">
        <v>331</v>
      </c>
      <c r="F155" s="29" t="s">
        <v>3</v>
      </c>
      <c r="G155" s="163">
        <v>4899.9999999999991</v>
      </c>
      <c r="H155" s="181">
        <v>10</v>
      </c>
      <c r="I155" s="164">
        <v>48999.999999999993</v>
      </c>
      <c r="J155" s="30"/>
      <c r="K155" s="162">
        <v>0</v>
      </c>
      <c r="L155" s="161">
        <v>10</v>
      </c>
      <c r="M155" s="165">
        <v>48999.999999999993</v>
      </c>
      <c r="N155" s="404">
        <v>10</v>
      </c>
      <c r="O155" s="536">
        <v>48999.999999999993</v>
      </c>
    </row>
    <row r="156" spans="1:15" ht="29">
      <c r="A156" s="359">
        <v>94</v>
      </c>
      <c r="B156" s="28" t="s">
        <v>686</v>
      </c>
      <c r="C156" s="28">
        <v>76</v>
      </c>
      <c r="D156" s="28" t="s">
        <v>330</v>
      </c>
      <c r="E156" s="408" t="s">
        <v>329</v>
      </c>
      <c r="F156" s="29" t="s">
        <v>3</v>
      </c>
      <c r="G156" s="163">
        <v>900</v>
      </c>
      <c r="H156" s="181">
        <v>15</v>
      </c>
      <c r="I156" s="164">
        <v>13500</v>
      </c>
      <c r="J156" s="30"/>
      <c r="K156" s="162">
        <v>0</v>
      </c>
      <c r="L156" s="161">
        <v>15</v>
      </c>
      <c r="M156" s="165">
        <v>13500</v>
      </c>
      <c r="N156" s="404">
        <v>15</v>
      </c>
      <c r="O156" s="536">
        <v>13500</v>
      </c>
    </row>
    <row r="157" spans="1:15">
      <c r="A157" s="359">
        <v>95</v>
      </c>
      <c r="B157" s="28" t="s">
        <v>687</v>
      </c>
      <c r="C157" s="28">
        <v>77</v>
      </c>
      <c r="D157" s="28" t="s">
        <v>328</v>
      </c>
      <c r="E157" s="408" t="s">
        <v>327</v>
      </c>
      <c r="F157" s="29" t="s">
        <v>3</v>
      </c>
      <c r="G157" s="163">
        <v>3200</v>
      </c>
      <c r="H157" s="181">
        <v>15</v>
      </c>
      <c r="I157" s="164">
        <v>48000</v>
      </c>
      <c r="J157" s="30"/>
      <c r="K157" s="162">
        <v>0</v>
      </c>
      <c r="L157" s="161">
        <v>15</v>
      </c>
      <c r="M157" s="165">
        <v>48000</v>
      </c>
      <c r="N157" s="404">
        <v>15</v>
      </c>
      <c r="O157" s="536">
        <v>48000</v>
      </c>
    </row>
    <row r="158" spans="1:15" ht="72.5">
      <c r="A158" s="359">
        <v>96</v>
      </c>
      <c r="B158" s="28" t="s">
        <v>688</v>
      </c>
      <c r="C158" s="28">
        <v>213</v>
      </c>
      <c r="D158" s="28" t="s">
        <v>326</v>
      </c>
      <c r="E158" s="408" t="s">
        <v>325</v>
      </c>
      <c r="F158" s="29" t="s">
        <v>3</v>
      </c>
      <c r="G158" s="163">
        <v>1315000</v>
      </c>
      <c r="H158" s="181">
        <v>1</v>
      </c>
      <c r="I158" s="164">
        <v>1315000</v>
      </c>
      <c r="J158" s="30"/>
      <c r="K158" s="162">
        <v>0</v>
      </c>
      <c r="L158" s="161">
        <v>1</v>
      </c>
      <c r="M158" s="165">
        <v>1315000</v>
      </c>
      <c r="N158" s="404">
        <v>1</v>
      </c>
      <c r="O158" s="536">
        <v>1315000</v>
      </c>
    </row>
    <row r="159" spans="1:15" ht="58">
      <c r="A159" s="359">
        <v>97</v>
      </c>
      <c r="B159" s="28" t="s">
        <v>689</v>
      </c>
      <c r="C159" s="28">
        <v>214</v>
      </c>
      <c r="D159" s="28" t="s">
        <v>324</v>
      </c>
      <c r="E159" s="408" t="s">
        <v>323</v>
      </c>
      <c r="F159" s="29" t="s">
        <v>3</v>
      </c>
      <c r="G159" s="163">
        <v>875000.00000000012</v>
      </c>
      <c r="H159" s="181">
        <v>1</v>
      </c>
      <c r="I159" s="164">
        <v>875000.00000000012</v>
      </c>
      <c r="J159" s="30"/>
      <c r="K159" s="162">
        <v>0</v>
      </c>
      <c r="L159" s="161">
        <v>1</v>
      </c>
      <c r="M159" s="165">
        <v>875000.00000000012</v>
      </c>
      <c r="N159" s="404">
        <v>1</v>
      </c>
      <c r="O159" s="536">
        <v>875000.00000000012</v>
      </c>
    </row>
    <row r="160" spans="1:15" ht="58">
      <c r="A160" s="359">
        <v>98</v>
      </c>
      <c r="B160" s="28" t="s">
        <v>690</v>
      </c>
      <c r="C160" s="28">
        <v>215</v>
      </c>
      <c r="D160" s="28" t="s">
        <v>322</v>
      </c>
      <c r="E160" s="408" t="s">
        <v>321</v>
      </c>
      <c r="F160" s="29" t="s">
        <v>3</v>
      </c>
      <c r="G160" s="163">
        <v>370000</v>
      </c>
      <c r="H160" s="182">
        <v>2</v>
      </c>
      <c r="I160" s="164">
        <v>740000</v>
      </c>
      <c r="J160" s="30"/>
      <c r="K160" s="162">
        <v>0</v>
      </c>
      <c r="L160" s="161">
        <v>2</v>
      </c>
      <c r="M160" s="165">
        <v>740000</v>
      </c>
      <c r="N160" s="404">
        <v>2</v>
      </c>
      <c r="O160" s="536">
        <v>740000</v>
      </c>
    </row>
    <row r="161" spans="1:15" ht="72.5">
      <c r="A161" s="359">
        <v>99</v>
      </c>
      <c r="B161" s="28" t="s">
        <v>691</v>
      </c>
      <c r="C161" s="28">
        <v>78</v>
      </c>
      <c r="D161" s="28" t="s">
        <v>320</v>
      </c>
      <c r="E161" s="408" t="s">
        <v>319</v>
      </c>
      <c r="F161" s="29" t="s">
        <v>3</v>
      </c>
      <c r="G161" s="163">
        <v>450000.00000000006</v>
      </c>
      <c r="H161" s="182">
        <v>1</v>
      </c>
      <c r="I161" s="164">
        <v>450000.00000000006</v>
      </c>
      <c r="J161" s="30"/>
      <c r="K161" s="162">
        <v>0</v>
      </c>
      <c r="L161" s="161">
        <v>1</v>
      </c>
      <c r="M161" s="165">
        <v>450000.00000000006</v>
      </c>
      <c r="N161" s="404">
        <v>1</v>
      </c>
      <c r="O161" s="536">
        <v>450000.00000000006</v>
      </c>
    </row>
    <row r="162" spans="1:15" ht="145">
      <c r="A162" s="368">
        <v>100</v>
      </c>
      <c r="B162" s="30" t="s">
        <v>644</v>
      </c>
      <c r="C162" s="28">
        <v>232</v>
      </c>
      <c r="D162" s="28" t="s">
        <v>318</v>
      </c>
      <c r="E162" s="406" t="s">
        <v>775</v>
      </c>
      <c r="F162" s="29" t="s">
        <v>3</v>
      </c>
      <c r="G162" s="163">
        <v>4000000</v>
      </c>
      <c r="H162" s="28">
        <v>1</v>
      </c>
      <c r="I162" s="164">
        <v>4000000</v>
      </c>
      <c r="J162" s="30"/>
      <c r="K162" s="162">
        <v>0</v>
      </c>
      <c r="L162" s="161">
        <v>1</v>
      </c>
      <c r="M162" s="165">
        <v>4000000</v>
      </c>
      <c r="N162" s="404">
        <v>0</v>
      </c>
      <c r="O162" s="536">
        <v>0</v>
      </c>
    </row>
    <row r="163" spans="1:15">
      <c r="A163" s="359">
        <v>101</v>
      </c>
      <c r="B163" s="28" t="s">
        <v>693</v>
      </c>
      <c r="C163" s="28">
        <v>79</v>
      </c>
      <c r="D163" s="28" t="s">
        <v>316</v>
      </c>
      <c r="E163" s="408" t="s">
        <v>315</v>
      </c>
      <c r="F163" s="35" t="s">
        <v>99</v>
      </c>
      <c r="G163" s="180">
        <v>300</v>
      </c>
      <c r="H163" s="181">
        <v>200</v>
      </c>
      <c r="I163" s="164">
        <v>60000</v>
      </c>
      <c r="J163" s="30"/>
      <c r="K163" s="162">
        <v>0</v>
      </c>
      <c r="L163" s="161">
        <v>200</v>
      </c>
      <c r="M163" s="165">
        <v>60000</v>
      </c>
      <c r="N163" s="404">
        <v>200</v>
      </c>
      <c r="O163" s="536">
        <v>60000</v>
      </c>
    </row>
    <row r="164" spans="1:15">
      <c r="A164" s="359">
        <v>102</v>
      </c>
      <c r="B164" s="28" t="s">
        <v>694</v>
      </c>
      <c r="C164" s="28">
        <v>80</v>
      </c>
      <c r="D164" s="28" t="s">
        <v>314</v>
      </c>
      <c r="E164" s="408" t="s">
        <v>313</v>
      </c>
      <c r="F164" s="35" t="s">
        <v>99</v>
      </c>
      <c r="G164" s="180">
        <v>560</v>
      </c>
      <c r="H164" s="181">
        <v>200</v>
      </c>
      <c r="I164" s="164">
        <v>112000</v>
      </c>
      <c r="J164" s="30"/>
      <c r="K164" s="162">
        <v>0</v>
      </c>
      <c r="L164" s="161">
        <v>200</v>
      </c>
      <c r="M164" s="165">
        <v>112000</v>
      </c>
      <c r="N164" s="404">
        <v>200</v>
      </c>
      <c r="O164" s="536">
        <v>112000</v>
      </c>
    </row>
    <row r="165" spans="1:15">
      <c r="A165" s="359">
        <v>103</v>
      </c>
      <c r="B165" s="28" t="s">
        <v>695</v>
      </c>
      <c r="C165" s="28">
        <v>81</v>
      </c>
      <c r="D165" s="28" t="s">
        <v>312</v>
      </c>
      <c r="E165" s="408" t="s">
        <v>311</v>
      </c>
      <c r="F165" s="35" t="s">
        <v>99</v>
      </c>
      <c r="G165" s="180">
        <v>750</v>
      </c>
      <c r="H165" s="181">
        <v>75</v>
      </c>
      <c r="I165" s="164">
        <v>56250</v>
      </c>
      <c r="J165" s="30"/>
      <c r="K165" s="162">
        <v>0</v>
      </c>
      <c r="L165" s="161">
        <v>75</v>
      </c>
      <c r="M165" s="165">
        <v>56250</v>
      </c>
      <c r="N165" s="404">
        <v>75</v>
      </c>
      <c r="O165" s="536">
        <v>56250</v>
      </c>
    </row>
    <row r="166" spans="1:15">
      <c r="A166" s="359">
        <v>104</v>
      </c>
      <c r="B166" s="28" t="s">
        <v>696</v>
      </c>
      <c r="C166" s="28">
        <v>82</v>
      </c>
      <c r="D166" s="28" t="s">
        <v>310</v>
      </c>
      <c r="E166" s="408" t="s">
        <v>309</v>
      </c>
      <c r="F166" s="35" t="s">
        <v>99</v>
      </c>
      <c r="G166" s="180">
        <v>1050</v>
      </c>
      <c r="H166" s="181">
        <v>50</v>
      </c>
      <c r="I166" s="164">
        <v>52500</v>
      </c>
      <c r="J166" s="30"/>
      <c r="K166" s="162">
        <v>0</v>
      </c>
      <c r="L166" s="161">
        <v>50</v>
      </c>
      <c r="M166" s="165">
        <v>52500</v>
      </c>
      <c r="N166" s="404">
        <v>50</v>
      </c>
      <c r="O166" s="536">
        <v>52500</v>
      </c>
    </row>
    <row r="167" spans="1:15">
      <c r="A167" s="359">
        <v>105</v>
      </c>
      <c r="B167" s="28" t="s">
        <v>697</v>
      </c>
      <c r="C167" s="28">
        <v>83</v>
      </c>
      <c r="D167" s="28" t="s">
        <v>308</v>
      </c>
      <c r="E167" s="408" t="s">
        <v>307</v>
      </c>
      <c r="F167" s="35" t="s">
        <v>99</v>
      </c>
      <c r="G167" s="180">
        <v>1500</v>
      </c>
      <c r="H167" s="181">
        <v>50</v>
      </c>
      <c r="I167" s="164">
        <v>75000</v>
      </c>
      <c r="J167" s="30"/>
      <c r="K167" s="162">
        <v>0</v>
      </c>
      <c r="L167" s="161">
        <v>50</v>
      </c>
      <c r="M167" s="165">
        <v>75000</v>
      </c>
      <c r="N167" s="404">
        <v>50</v>
      </c>
      <c r="O167" s="536">
        <v>75000</v>
      </c>
    </row>
    <row r="168" spans="1:15">
      <c r="A168" s="359">
        <v>106</v>
      </c>
      <c r="B168" s="28" t="s">
        <v>698</v>
      </c>
      <c r="C168" s="28">
        <v>84</v>
      </c>
      <c r="D168" s="28" t="s">
        <v>306</v>
      </c>
      <c r="E168" s="408" t="s">
        <v>305</v>
      </c>
      <c r="F168" s="35" t="s">
        <v>99</v>
      </c>
      <c r="G168" s="180">
        <v>1900</v>
      </c>
      <c r="H168" s="181">
        <v>100</v>
      </c>
      <c r="I168" s="164">
        <v>190000</v>
      </c>
      <c r="J168" s="30"/>
      <c r="K168" s="162">
        <v>0</v>
      </c>
      <c r="L168" s="161">
        <v>100</v>
      </c>
      <c r="M168" s="165">
        <v>190000</v>
      </c>
      <c r="N168" s="404">
        <v>100</v>
      </c>
      <c r="O168" s="536">
        <v>190000</v>
      </c>
    </row>
    <row r="169" spans="1:15">
      <c r="A169" s="359">
        <v>107</v>
      </c>
      <c r="B169" s="28" t="s">
        <v>699</v>
      </c>
      <c r="C169" s="28">
        <v>85</v>
      </c>
      <c r="D169" s="28" t="s">
        <v>304</v>
      </c>
      <c r="E169" s="408" t="s">
        <v>303</v>
      </c>
      <c r="F169" s="35" t="s">
        <v>99</v>
      </c>
      <c r="G169" s="180">
        <v>2400</v>
      </c>
      <c r="H169" s="181">
        <v>500</v>
      </c>
      <c r="I169" s="164">
        <v>1200000</v>
      </c>
      <c r="J169" s="30"/>
      <c r="K169" s="162">
        <v>0</v>
      </c>
      <c r="L169" s="161">
        <v>500</v>
      </c>
      <c r="M169" s="165">
        <v>1200000</v>
      </c>
      <c r="N169" s="404">
        <v>500</v>
      </c>
      <c r="O169" s="536">
        <v>1200000</v>
      </c>
    </row>
    <row r="170" spans="1:15">
      <c r="A170" s="359">
        <v>108</v>
      </c>
      <c r="B170" s="28" t="s">
        <v>700</v>
      </c>
      <c r="C170" s="28">
        <v>86</v>
      </c>
      <c r="D170" s="28" t="s">
        <v>302</v>
      </c>
      <c r="E170" s="408" t="s">
        <v>301</v>
      </c>
      <c r="F170" s="29" t="s">
        <v>3</v>
      </c>
      <c r="G170" s="163">
        <v>849.99999999999989</v>
      </c>
      <c r="H170" s="181">
        <v>8</v>
      </c>
      <c r="I170" s="164">
        <v>6799.9999999999991</v>
      </c>
      <c r="J170" s="30"/>
      <c r="K170" s="162">
        <v>0</v>
      </c>
      <c r="L170" s="161">
        <v>8</v>
      </c>
      <c r="M170" s="165">
        <v>6799.9999999999991</v>
      </c>
      <c r="N170" s="404">
        <v>8</v>
      </c>
      <c r="O170" s="536">
        <v>6799.9999999999991</v>
      </c>
    </row>
    <row r="171" spans="1:15">
      <c r="A171" s="359">
        <v>109</v>
      </c>
      <c r="B171" s="28" t="s">
        <v>701</v>
      </c>
      <c r="C171" s="28">
        <v>87</v>
      </c>
      <c r="D171" s="28" t="s">
        <v>300</v>
      </c>
      <c r="E171" s="408" t="s">
        <v>299</v>
      </c>
      <c r="F171" s="29" t="s">
        <v>3</v>
      </c>
      <c r="G171" s="163">
        <v>1200</v>
      </c>
      <c r="H171" s="181">
        <v>8</v>
      </c>
      <c r="I171" s="164">
        <v>9600</v>
      </c>
      <c r="J171" s="30"/>
      <c r="K171" s="162">
        <v>0</v>
      </c>
      <c r="L171" s="161">
        <v>8</v>
      </c>
      <c r="M171" s="165">
        <v>9600</v>
      </c>
      <c r="N171" s="404">
        <v>8</v>
      </c>
      <c r="O171" s="536">
        <v>9600</v>
      </c>
    </row>
    <row r="172" spans="1:15">
      <c r="A172" s="359">
        <v>110</v>
      </c>
      <c r="B172" s="28" t="s">
        <v>702</v>
      </c>
      <c r="C172" s="28">
        <v>88</v>
      </c>
      <c r="D172" s="28" t="s">
        <v>298</v>
      </c>
      <c r="E172" s="408" t="s">
        <v>297</v>
      </c>
      <c r="F172" s="29" t="s">
        <v>3</v>
      </c>
      <c r="G172" s="163">
        <v>1500</v>
      </c>
      <c r="H172" s="181">
        <v>8</v>
      </c>
      <c r="I172" s="164">
        <v>12000</v>
      </c>
      <c r="J172" s="30"/>
      <c r="K172" s="162">
        <v>0</v>
      </c>
      <c r="L172" s="161">
        <v>8</v>
      </c>
      <c r="M172" s="165">
        <v>12000</v>
      </c>
      <c r="N172" s="404">
        <v>8</v>
      </c>
      <c r="O172" s="536">
        <v>12000</v>
      </c>
    </row>
    <row r="173" spans="1:15">
      <c r="A173" s="359">
        <v>111</v>
      </c>
      <c r="B173" s="28" t="s">
        <v>703</v>
      </c>
      <c r="C173" s="28">
        <v>89</v>
      </c>
      <c r="D173" s="28" t="s">
        <v>296</v>
      </c>
      <c r="E173" s="408" t="s">
        <v>295</v>
      </c>
      <c r="F173" s="29" t="s">
        <v>3</v>
      </c>
      <c r="G173" s="163">
        <v>1900</v>
      </c>
      <c r="H173" s="181">
        <v>4</v>
      </c>
      <c r="I173" s="164">
        <v>7600</v>
      </c>
      <c r="J173" s="30"/>
      <c r="K173" s="162">
        <v>0</v>
      </c>
      <c r="L173" s="161">
        <v>4</v>
      </c>
      <c r="M173" s="165">
        <v>7600</v>
      </c>
      <c r="N173" s="404">
        <v>4</v>
      </c>
      <c r="O173" s="536">
        <v>7600</v>
      </c>
    </row>
    <row r="174" spans="1:15">
      <c r="A174" s="359">
        <v>112</v>
      </c>
      <c r="B174" s="28" t="s">
        <v>704</v>
      </c>
      <c r="C174" s="28">
        <v>90</v>
      </c>
      <c r="D174" s="28" t="s">
        <v>294</v>
      </c>
      <c r="E174" s="408" t="s">
        <v>293</v>
      </c>
      <c r="F174" s="29" t="s">
        <v>3</v>
      </c>
      <c r="G174" s="163">
        <v>2500</v>
      </c>
      <c r="H174" s="181">
        <v>4</v>
      </c>
      <c r="I174" s="164">
        <v>10000</v>
      </c>
      <c r="J174" s="30"/>
      <c r="K174" s="162">
        <v>0</v>
      </c>
      <c r="L174" s="161">
        <v>4</v>
      </c>
      <c r="M174" s="165">
        <v>10000</v>
      </c>
      <c r="N174" s="404">
        <v>4</v>
      </c>
      <c r="O174" s="536">
        <v>10000</v>
      </c>
    </row>
    <row r="175" spans="1:15">
      <c r="A175" s="359">
        <v>113</v>
      </c>
      <c r="B175" s="28" t="s">
        <v>705</v>
      </c>
      <c r="C175" s="28">
        <v>91</v>
      </c>
      <c r="D175" s="28" t="s">
        <v>292</v>
      </c>
      <c r="E175" s="408" t="s">
        <v>291</v>
      </c>
      <c r="F175" s="29" t="s">
        <v>3</v>
      </c>
      <c r="G175" s="163">
        <v>3500</v>
      </c>
      <c r="H175" s="181">
        <v>4</v>
      </c>
      <c r="I175" s="164">
        <v>14000</v>
      </c>
      <c r="J175" s="30"/>
      <c r="K175" s="162">
        <v>0</v>
      </c>
      <c r="L175" s="161">
        <v>4</v>
      </c>
      <c r="M175" s="165">
        <v>14000</v>
      </c>
      <c r="N175" s="404">
        <v>4</v>
      </c>
      <c r="O175" s="536">
        <v>14000</v>
      </c>
    </row>
    <row r="176" spans="1:15">
      <c r="A176" s="359">
        <v>114</v>
      </c>
      <c r="B176" s="28" t="s">
        <v>706</v>
      </c>
      <c r="C176" s="28">
        <v>92</v>
      </c>
      <c r="D176" s="28" t="s">
        <v>290</v>
      </c>
      <c r="E176" s="408" t="s">
        <v>289</v>
      </c>
      <c r="F176" s="29" t="s">
        <v>3</v>
      </c>
      <c r="G176" s="163">
        <v>4000</v>
      </c>
      <c r="H176" s="181">
        <v>12</v>
      </c>
      <c r="I176" s="164">
        <v>48000</v>
      </c>
      <c r="J176" s="30"/>
      <c r="K176" s="162">
        <v>0</v>
      </c>
      <c r="L176" s="161">
        <v>12</v>
      </c>
      <c r="M176" s="165">
        <v>48000</v>
      </c>
      <c r="N176" s="404">
        <v>12</v>
      </c>
      <c r="O176" s="536">
        <v>48000</v>
      </c>
    </row>
    <row r="177" spans="1:15" ht="29">
      <c r="A177" s="359">
        <v>115</v>
      </c>
      <c r="B177" s="28" t="s">
        <v>707</v>
      </c>
      <c r="C177" s="28">
        <v>93</v>
      </c>
      <c r="D177" s="28" t="s">
        <v>288</v>
      </c>
      <c r="E177" s="408" t="s">
        <v>287</v>
      </c>
      <c r="F177" s="35" t="s">
        <v>99</v>
      </c>
      <c r="G177" s="180">
        <v>1100</v>
      </c>
      <c r="H177" s="181">
        <v>100</v>
      </c>
      <c r="I177" s="164">
        <v>110000</v>
      </c>
      <c r="J177" s="30"/>
      <c r="K177" s="162">
        <v>0</v>
      </c>
      <c r="L177" s="161">
        <v>100</v>
      </c>
      <c r="M177" s="165">
        <v>110000</v>
      </c>
      <c r="N177" s="404">
        <v>100</v>
      </c>
      <c r="O177" s="536">
        <v>110000</v>
      </c>
    </row>
    <row r="178" spans="1:15" ht="29">
      <c r="A178" s="359">
        <v>116</v>
      </c>
      <c r="B178" s="28" t="s">
        <v>709</v>
      </c>
      <c r="C178" s="28">
        <v>94</v>
      </c>
      <c r="D178" s="28" t="s">
        <v>286</v>
      </c>
      <c r="E178" s="408" t="s">
        <v>285</v>
      </c>
      <c r="F178" s="35" t="s">
        <v>99</v>
      </c>
      <c r="G178" s="180">
        <v>1150</v>
      </c>
      <c r="H178" s="181">
        <v>100</v>
      </c>
      <c r="I178" s="164">
        <v>115000</v>
      </c>
      <c r="J178" s="30"/>
      <c r="K178" s="162">
        <v>0</v>
      </c>
      <c r="L178" s="161">
        <v>100</v>
      </c>
      <c r="M178" s="165">
        <v>115000</v>
      </c>
      <c r="N178" s="404">
        <v>100</v>
      </c>
      <c r="O178" s="536">
        <v>115000</v>
      </c>
    </row>
    <row r="179" spans="1:15" ht="29">
      <c r="A179" s="359">
        <v>117</v>
      </c>
      <c r="B179" s="28" t="s">
        <v>708</v>
      </c>
      <c r="C179" s="28">
        <v>95</v>
      </c>
      <c r="D179" s="28" t="s">
        <v>284</v>
      </c>
      <c r="E179" s="408" t="s">
        <v>283</v>
      </c>
      <c r="F179" s="35" t="s">
        <v>99</v>
      </c>
      <c r="G179" s="180">
        <v>125</v>
      </c>
      <c r="H179" s="181">
        <v>200</v>
      </c>
      <c r="I179" s="164">
        <v>25000</v>
      </c>
      <c r="J179" s="30"/>
      <c r="K179" s="162">
        <v>0</v>
      </c>
      <c r="L179" s="161">
        <v>200</v>
      </c>
      <c r="M179" s="165">
        <v>25000</v>
      </c>
      <c r="N179" s="404">
        <v>200</v>
      </c>
      <c r="O179" s="536">
        <v>25000</v>
      </c>
    </row>
    <row r="180" spans="1:15" ht="29">
      <c r="A180" s="359">
        <v>118</v>
      </c>
      <c r="B180" s="28" t="s">
        <v>710</v>
      </c>
      <c r="C180" s="28">
        <v>96</v>
      </c>
      <c r="D180" s="28" t="s">
        <v>282</v>
      </c>
      <c r="E180" s="408" t="s">
        <v>281</v>
      </c>
      <c r="F180" s="35" t="s">
        <v>99</v>
      </c>
      <c r="G180" s="180">
        <v>270</v>
      </c>
      <c r="H180" s="181">
        <v>700</v>
      </c>
      <c r="I180" s="164">
        <v>189000</v>
      </c>
      <c r="J180" s="30"/>
      <c r="K180" s="162">
        <v>0</v>
      </c>
      <c r="L180" s="161">
        <v>700</v>
      </c>
      <c r="M180" s="165">
        <v>189000</v>
      </c>
      <c r="N180" s="404">
        <v>700</v>
      </c>
      <c r="O180" s="536">
        <v>189000</v>
      </c>
    </row>
    <row r="181" spans="1:15" ht="29">
      <c r="A181" s="359">
        <v>119</v>
      </c>
      <c r="B181" s="28" t="s">
        <v>711</v>
      </c>
      <c r="C181" s="28">
        <v>97</v>
      </c>
      <c r="D181" s="28" t="s">
        <v>280</v>
      </c>
      <c r="E181" s="408" t="s">
        <v>279</v>
      </c>
      <c r="F181" s="35" t="s">
        <v>99</v>
      </c>
      <c r="G181" s="180">
        <v>1295</v>
      </c>
      <c r="H181" s="181">
        <v>200</v>
      </c>
      <c r="I181" s="164">
        <v>259000</v>
      </c>
      <c r="J181" s="30"/>
      <c r="K181" s="162">
        <v>0</v>
      </c>
      <c r="L181" s="161">
        <v>200</v>
      </c>
      <c r="M181" s="165">
        <v>259000</v>
      </c>
      <c r="N181" s="404">
        <v>200</v>
      </c>
      <c r="O181" s="536">
        <v>259000</v>
      </c>
    </row>
    <row r="182" spans="1:15" ht="43.5">
      <c r="A182" s="359">
        <v>120</v>
      </c>
      <c r="B182" s="28" t="s">
        <v>712</v>
      </c>
      <c r="C182" s="28">
        <v>98</v>
      </c>
      <c r="D182" s="28" t="s">
        <v>278</v>
      </c>
      <c r="E182" s="408" t="s">
        <v>277</v>
      </c>
      <c r="F182" s="35" t="s">
        <v>99</v>
      </c>
      <c r="G182" s="180">
        <v>4500</v>
      </c>
      <c r="H182" s="181">
        <v>100</v>
      </c>
      <c r="I182" s="164">
        <v>450000</v>
      </c>
      <c r="J182" s="30"/>
      <c r="K182" s="162">
        <v>0</v>
      </c>
      <c r="L182" s="161">
        <v>100</v>
      </c>
      <c r="M182" s="165">
        <v>450000</v>
      </c>
      <c r="N182" s="404">
        <v>100</v>
      </c>
      <c r="O182" s="536">
        <v>450000</v>
      </c>
    </row>
    <row r="183" spans="1:15" ht="29">
      <c r="A183" s="359">
        <v>121</v>
      </c>
      <c r="B183" s="28" t="s">
        <v>713</v>
      </c>
      <c r="C183" s="28">
        <v>99</v>
      </c>
      <c r="D183" s="28" t="s">
        <v>276</v>
      </c>
      <c r="E183" s="408" t="s">
        <v>275</v>
      </c>
      <c r="F183" s="29" t="s">
        <v>3</v>
      </c>
      <c r="G183" s="163">
        <v>400000</v>
      </c>
      <c r="H183" s="181">
        <v>7</v>
      </c>
      <c r="I183" s="164">
        <v>2800000</v>
      </c>
      <c r="J183" s="30">
        <v>2</v>
      </c>
      <c r="K183" s="162">
        <v>800000</v>
      </c>
      <c r="L183" s="161">
        <v>9</v>
      </c>
      <c r="M183" s="165">
        <v>3600000</v>
      </c>
      <c r="N183" s="404">
        <v>9</v>
      </c>
      <c r="O183" s="536">
        <v>3600000</v>
      </c>
    </row>
    <row r="184" spans="1:15">
      <c r="A184" s="359">
        <v>122</v>
      </c>
      <c r="B184" s="28" t="s">
        <v>714</v>
      </c>
      <c r="C184" s="28">
        <v>100</v>
      </c>
      <c r="D184" s="28" t="s">
        <v>274</v>
      </c>
      <c r="E184" s="408" t="s">
        <v>273</v>
      </c>
      <c r="F184" s="29" t="s">
        <v>3</v>
      </c>
      <c r="G184" s="163">
        <v>25000</v>
      </c>
      <c r="H184" s="181">
        <v>182</v>
      </c>
      <c r="I184" s="164">
        <v>4550000</v>
      </c>
      <c r="J184" s="30">
        <v>52</v>
      </c>
      <c r="K184" s="162">
        <v>1300000</v>
      </c>
      <c r="L184" s="161">
        <v>234</v>
      </c>
      <c r="M184" s="165">
        <v>5850000</v>
      </c>
      <c r="N184" s="404">
        <v>234</v>
      </c>
      <c r="O184" s="536">
        <v>5850000</v>
      </c>
    </row>
    <row r="185" spans="1:15" ht="21">
      <c r="A185" s="360"/>
      <c r="B185" s="58"/>
      <c r="C185" s="58"/>
      <c r="D185" s="58"/>
      <c r="E185" s="407" t="s">
        <v>543</v>
      </c>
      <c r="F185" s="58"/>
      <c r="G185" s="163">
        <v>25000</v>
      </c>
      <c r="H185" s="58"/>
      <c r="I185" s="58"/>
      <c r="J185" s="58"/>
      <c r="K185" s="58"/>
      <c r="L185" s="161"/>
      <c r="M185" s="165"/>
      <c r="N185" s="405">
        <v>118</v>
      </c>
      <c r="O185" s="536">
        <v>2950000</v>
      </c>
    </row>
    <row r="186" spans="1:15" ht="29">
      <c r="A186" s="359">
        <v>123</v>
      </c>
      <c r="B186" s="28" t="s">
        <v>715</v>
      </c>
      <c r="C186" s="28">
        <v>101</v>
      </c>
      <c r="D186" s="28" t="s">
        <v>272</v>
      </c>
      <c r="E186" s="408" t="s">
        <v>271</v>
      </c>
      <c r="F186" s="29" t="s">
        <v>3</v>
      </c>
      <c r="G186" s="163">
        <v>30000</v>
      </c>
      <c r="H186" s="181">
        <v>7</v>
      </c>
      <c r="I186" s="164">
        <v>210000</v>
      </c>
      <c r="J186" s="30">
        <v>2</v>
      </c>
      <c r="K186" s="162">
        <v>60000</v>
      </c>
      <c r="L186" s="161">
        <v>9</v>
      </c>
      <c r="M186" s="165">
        <v>270000</v>
      </c>
      <c r="N186" s="404">
        <v>9</v>
      </c>
      <c r="O186" s="536">
        <v>270000</v>
      </c>
    </row>
    <row r="187" spans="1:15" ht="21">
      <c r="A187" s="360"/>
      <c r="B187" s="58"/>
      <c r="C187" s="58"/>
      <c r="D187" s="58"/>
      <c r="E187" s="407" t="s">
        <v>543</v>
      </c>
      <c r="F187" s="58"/>
      <c r="G187" s="163">
        <v>30000</v>
      </c>
      <c r="H187" s="58"/>
      <c r="I187" s="58"/>
      <c r="J187" s="58"/>
      <c r="K187" s="58"/>
      <c r="L187" s="161"/>
      <c r="M187" s="165"/>
      <c r="N187" s="404">
        <v>2</v>
      </c>
      <c r="O187" s="536">
        <v>60000</v>
      </c>
    </row>
    <row r="188" spans="1:15" ht="43.5">
      <c r="A188" s="359">
        <v>124</v>
      </c>
      <c r="B188" s="28" t="s">
        <v>716</v>
      </c>
      <c r="C188" s="28">
        <v>102</v>
      </c>
      <c r="D188" s="28" t="s">
        <v>270</v>
      </c>
      <c r="E188" s="408" t="s">
        <v>269</v>
      </c>
      <c r="F188" s="29" t="s">
        <v>3</v>
      </c>
      <c r="G188" s="163">
        <v>16000</v>
      </c>
      <c r="H188" s="181">
        <v>7</v>
      </c>
      <c r="I188" s="164">
        <v>112000</v>
      </c>
      <c r="J188" s="30"/>
      <c r="K188" s="162">
        <v>0</v>
      </c>
      <c r="L188" s="161">
        <v>7</v>
      </c>
      <c r="M188" s="165">
        <v>112000</v>
      </c>
      <c r="N188" s="404">
        <v>7</v>
      </c>
      <c r="O188" s="536">
        <v>112000</v>
      </c>
    </row>
    <row r="189" spans="1:15" ht="21">
      <c r="A189" s="360"/>
      <c r="B189" s="58"/>
      <c r="C189" s="58"/>
      <c r="D189" s="58"/>
      <c r="E189" s="407" t="s">
        <v>543</v>
      </c>
      <c r="F189" s="58"/>
      <c r="G189" s="163">
        <v>16000</v>
      </c>
      <c r="H189" s="58"/>
      <c r="I189" s="58"/>
      <c r="J189" s="58"/>
      <c r="K189" s="58"/>
      <c r="L189" s="161"/>
      <c r="M189" s="165"/>
      <c r="N189" s="404">
        <v>4</v>
      </c>
      <c r="O189" s="536">
        <v>64000</v>
      </c>
    </row>
    <row r="190" spans="1:15" ht="58">
      <c r="A190" s="359">
        <v>125</v>
      </c>
      <c r="B190" s="28">
        <v>34</v>
      </c>
      <c r="C190" s="28">
        <v>103</v>
      </c>
      <c r="D190" s="28" t="s">
        <v>268</v>
      </c>
      <c r="E190" s="408" t="s">
        <v>267</v>
      </c>
      <c r="F190" s="29" t="s">
        <v>3</v>
      </c>
      <c r="G190" s="163">
        <v>10494999.999999998</v>
      </c>
      <c r="H190" s="181">
        <v>1</v>
      </c>
      <c r="I190" s="164">
        <v>10494999.999999998</v>
      </c>
      <c r="J190" s="30"/>
      <c r="K190" s="162">
        <v>0</v>
      </c>
      <c r="L190" s="161">
        <v>1</v>
      </c>
      <c r="M190" s="165">
        <v>10494999.999999998</v>
      </c>
      <c r="N190" s="404">
        <v>1</v>
      </c>
      <c r="O190" s="536">
        <v>10494999.999999998</v>
      </c>
    </row>
    <row r="191" spans="1:15">
      <c r="A191" s="369"/>
      <c r="B191" s="120"/>
      <c r="C191" s="120"/>
      <c r="D191" s="120"/>
      <c r="E191" s="128"/>
      <c r="F191" s="122"/>
      <c r="G191" s="166"/>
      <c r="H191" s="183"/>
      <c r="I191" s="167"/>
      <c r="J191" s="40"/>
      <c r="K191" s="168"/>
      <c r="L191" s="169"/>
      <c r="M191" s="170"/>
      <c r="N191" s="171"/>
      <c r="O191" s="537"/>
    </row>
    <row r="192" spans="1:15">
      <c r="A192" s="372">
        <v>241</v>
      </c>
      <c r="B192" s="96"/>
      <c r="C192" s="96"/>
      <c r="D192" s="96"/>
      <c r="E192" s="132" t="s">
        <v>33</v>
      </c>
      <c r="F192" s="133" t="s">
        <v>4</v>
      </c>
      <c r="G192" s="190">
        <v>100000</v>
      </c>
      <c r="H192" s="96"/>
      <c r="I192" s="191"/>
      <c r="J192" s="192">
        <v>1</v>
      </c>
      <c r="K192" s="193">
        <v>100000</v>
      </c>
      <c r="L192" s="194">
        <v>1</v>
      </c>
      <c r="M192" s="195">
        <v>100000</v>
      </c>
      <c r="N192" s="196">
        <v>0</v>
      </c>
      <c r="O192" s="541"/>
    </row>
    <row r="193" spans="1:15" ht="16" thickBot="1">
      <c r="A193" s="260"/>
      <c r="B193" s="311"/>
      <c r="C193" s="261"/>
      <c r="D193" s="261"/>
      <c r="E193" s="262"/>
      <c r="F193" s="262"/>
      <c r="G193" s="263"/>
      <c r="H193" s="261"/>
      <c r="I193" s="264"/>
      <c r="J193" s="261"/>
      <c r="K193" s="265"/>
      <c r="L193" s="261"/>
      <c r="M193" s="589" t="s">
        <v>616</v>
      </c>
      <c r="N193" s="590"/>
      <c r="O193" s="539">
        <f>SUM(O111:O192)</f>
        <v>49845130</v>
      </c>
    </row>
    <row r="194" spans="1:15" ht="16" thickTop="1">
      <c r="A194" s="533"/>
      <c r="B194" s="533"/>
      <c r="C194" s="533"/>
      <c r="D194" s="533"/>
      <c r="E194" s="542"/>
      <c r="F194" s="542"/>
      <c r="G194" s="543"/>
      <c r="H194" s="533"/>
      <c r="I194" s="544"/>
      <c r="J194" s="533"/>
      <c r="K194" s="545"/>
      <c r="L194" s="533"/>
      <c r="M194" s="546"/>
      <c r="N194" s="546"/>
      <c r="O194" s="547"/>
    </row>
    <row r="195" spans="1:15" ht="15.5">
      <c r="E195" s="6"/>
      <c r="F195" s="6"/>
      <c r="G195" s="410"/>
      <c r="I195" s="411"/>
      <c r="K195" s="21"/>
      <c r="M195" s="412"/>
      <c r="N195" s="412"/>
      <c r="O195" s="413"/>
    </row>
    <row r="196" spans="1:15" ht="15.5">
      <c r="B196" s="531" t="s">
        <v>807</v>
      </c>
      <c r="E196" s="71" t="s">
        <v>802</v>
      </c>
      <c r="F196" s="531"/>
      <c r="G196" s="410"/>
      <c r="H196" s="531" t="s">
        <v>759</v>
      </c>
      <c r="I196" s="411"/>
      <c r="K196" s="21"/>
      <c r="M196" s="531" t="s">
        <v>805</v>
      </c>
      <c r="N196" s="412"/>
      <c r="O196" s="413"/>
    </row>
    <row r="197" spans="1:15" ht="15.5">
      <c r="B197" s="531" t="s">
        <v>803</v>
      </c>
      <c r="E197" s="534" t="s">
        <v>803</v>
      </c>
      <c r="F197" s="531"/>
      <c r="G197" s="410"/>
      <c r="H197" t="s">
        <v>803</v>
      </c>
      <c r="I197" s="411"/>
      <c r="K197" s="21"/>
      <c r="M197" s="531" t="s">
        <v>803</v>
      </c>
      <c r="N197" s="412"/>
      <c r="O197" s="413"/>
    </row>
    <row r="198" spans="1:15" ht="26.5" thickBot="1">
      <c r="A198" s="595" t="s">
        <v>777</v>
      </c>
      <c r="B198" s="596"/>
      <c r="C198" s="597"/>
      <c r="D198" s="597"/>
      <c r="E198" s="597"/>
      <c r="F198" s="597"/>
      <c r="G198" s="597"/>
      <c r="H198" s="597"/>
      <c r="I198" s="597"/>
      <c r="J198" s="597"/>
      <c r="K198" s="597"/>
      <c r="L198" s="597"/>
      <c r="M198" s="597"/>
      <c r="N198" s="597"/>
      <c r="O198" s="598"/>
    </row>
    <row r="199" spans="1:15">
      <c r="A199" s="359">
        <v>141</v>
      </c>
      <c r="B199" s="28">
        <v>37</v>
      </c>
      <c r="C199" s="28">
        <v>221</v>
      </c>
      <c r="D199" s="28" t="s">
        <v>236</v>
      </c>
      <c r="E199" s="33" t="s">
        <v>235</v>
      </c>
      <c r="F199" s="29" t="s">
        <v>4</v>
      </c>
      <c r="G199" s="163">
        <v>1000000</v>
      </c>
      <c r="H199" s="28">
        <v>1</v>
      </c>
      <c r="I199" s="164">
        <v>1000000</v>
      </c>
      <c r="J199" s="30"/>
      <c r="K199" s="162">
        <v>0</v>
      </c>
      <c r="L199" s="161">
        <v>1</v>
      </c>
      <c r="M199" s="165">
        <v>1000000</v>
      </c>
      <c r="N199" s="31">
        <v>1</v>
      </c>
      <c r="O199" s="535">
        <v>1000000</v>
      </c>
    </row>
    <row r="200" spans="1:15">
      <c r="A200" s="359">
        <v>142</v>
      </c>
      <c r="B200" s="28">
        <v>38</v>
      </c>
      <c r="C200" s="28">
        <v>114</v>
      </c>
      <c r="D200" s="28" t="s">
        <v>234</v>
      </c>
      <c r="E200" s="33" t="s">
        <v>11</v>
      </c>
      <c r="F200" s="29" t="s">
        <v>4</v>
      </c>
      <c r="G200" s="163">
        <v>1250000</v>
      </c>
      <c r="H200" s="28">
        <v>1</v>
      </c>
      <c r="I200" s="164">
        <v>1250000</v>
      </c>
      <c r="J200" s="30"/>
      <c r="K200" s="162">
        <v>0</v>
      </c>
      <c r="L200" s="161">
        <v>1</v>
      </c>
      <c r="M200" s="165">
        <v>1250000</v>
      </c>
      <c r="N200" s="31">
        <v>1</v>
      </c>
      <c r="O200" s="536">
        <v>1250000</v>
      </c>
    </row>
    <row r="201" spans="1:15">
      <c r="A201" s="359">
        <v>143</v>
      </c>
      <c r="B201" s="28">
        <v>39</v>
      </c>
      <c r="C201" s="28">
        <v>115</v>
      </c>
      <c r="D201" s="28" t="s">
        <v>233</v>
      </c>
      <c r="E201" s="33" t="s">
        <v>232</v>
      </c>
      <c r="F201" s="29" t="s">
        <v>3</v>
      </c>
      <c r="G201" s="163">
        <v>300000</v>
      </c>
      <c r="H201" s="28">
        <v>2</v>
      </c>
      <c r="I201" s="164">
        <v>600000</v>
      </c>
      <c r="J201" s="30"/>
      <c r="K201" s="162">
        <v>0</v>
      </c>
      <c r="L201" s="161">
        <v>2</v>
      </c>
      <c r="M201" s="165">
        <v>600000</v>
      </c>
      <c r="N201" s="31">
        <v>2</v>
      </c>
      <c r="O201" s="536">
        <v>600000</v>
      </c>
    </row>
    <row r="202" spans="1:15" ht="21">
      <c r="A202" s="365"/>
      <c r="B202" s="126"/>
      <c r="C202" s="126"/>
      <c r="D202" s="126"/>
      <c r="E202" s="127" t="s">
        <v>543</v>
      </c>
      <c r="F202" s="126"/>
      <c r="G202" s="166">
        <v>300000</v>
      </c>
      <c r="H202" s="126"/>
      <c r="I202" s="126"/>
      <c r="J202" s="126"/>
      <c r="K202" s="126"/>
      <c r="L202" s="169"/>
      <c r="M202" s="170"/>
      <c r="N202" s="40">
        <v>1</v>
      </c>
      <c r="O202" s="537">
        <v>300000</v>
      </c>
    </row>
    <row r="203" spans="1:15" ht="16" thickBot="1">
      <c r="A203" s="260"/>
      <c r="B203" s="311"/>
      <c r="C203" s="261"/>
      <c r="D203" s="261"/>
      <c r="E203" s="262"/>
      <c r="F203" s="262"/>
      <c r="G203" s="263"/>
      <c r="H203" s="261"/>
      <c r="I203" s="264"/>
      <c r="J203" s="261"/>
      <c r="K203" s="265"/>
      <c r="L203" s="261"/>
      <c r="M203" s="589" t="s">
        <v>616</v>
      </c>
      <c r="N203" s="590"/>
      <c r="O203" s="539">
        <f>SUM(O199:O202)</f>
        <v>3150000</v>
      </c>
    </row>
    <row r="204" spans="1:15" ht="16" thickTop="1">
      <c r="A204" s="533"/>
      <c r="B204" s="533"/>
      <c r="C204" s="533"/>
      <c r="D204" s="533"/>
      <c r="E204" s="542"/>
      <c r="F204" s="542"/>
      <c r="G204" s="543"/>
      <c r="H204" s="533"/>
      <c r="I204" s="544"/>
      <c r="J204" s="533"/>
      <c r="K204" s="545"/>
      <c r="L204" s="533"/>
      <c r="M204" s="546"/>
      <c r="N204" s="546"/>
      <c r="O204" s="547"/>
    </row>
    <row r="205" spans="1:15" ht="15.5">
      <c r="E205" s="6"/>
      <c r="F205" s="6"/>
      <c r="G205" s="410"/>
      <c r="I205" s="411"/>
      <c r="K205" s="21"/>
      <c r="M205" s="412"/>
      <c r="N205" s="412"/>
      <c r="O205" s="413"/>
    </row>
    <row r="206" spans="1:15" ht="15.5">
      <c r="B206" s="531" t="s">
        <v>807</v>
      </c>
      <c r="E206" s="71" t="s">
        <v>802</v>
      </c>
      <c r="F206" s="531"/>
      <c r="G206" s="410"/>
      <c r="H206" s="531" t="s">
        <v>759</v>
      </c>
      <c r="I206" s="411"/>
      <c r="K206" s="21"/>
      <c r="M206" s="531" t="s">
        <v>805</v>
      </c>
      <c r="N206" s="412"/>
      <c r="O206" s="413"/>
    </row>
    <row r="207" spans="1:15" ht="15.5">
      <c r="B207" s="531" t="s">
        <v>803</v>
      </c>
      <c r="E207" s="534" t="s">
        <v>803</v>
      </c>
      <c r="F207" s="531"/>
      <c r="G207" s="410"/>
      <c r="H207" t="s">
        <v>803</v>
      </c>
      <c r="I207" s="411"/>
      <c r="K207" s="21"/>
      <c r="M207" s="531" t="s">
        <v>803</v>
      </c>
      <c r="N207" s="412"/>
      <c r="O207" s="413"/>
    </row>
    <row r="208" spans="1:15" ht="26.5" thickBot="1">
      <c r="A208" s="595" t="s">
        <v>778</v>
      </c>
      <c r="B208" s="596"/>
      <c r="C208" s="597"/>
      <c r="D208" s="597"/>
      <c r="E208" s="597"/>
      <c r="F208" s="597"/>
      <c r="G208" s="597"/>
      <c r="H208" s="597"/>
      <c r="I208" s="597"/>
      <c r="J208" s="597"/>
      <c r="K208" s="597"/>
      <c r="L208" s="597"/>
      <c r="M208" s="597"/>
      <c r="N208" s="597"/>
      <c r="O208" s="598"/>
    </row>
    <row r="209" spans="1:15">
      <c r="A209" s="359">
        <v>133</v>
      </c>
      <c r="B209" s="28">
        <v>36.200000000000003</v>
      </c>
      <c r="C209" s="28">
        <v>108</v>
      </c>
      <c r="D209" s="28" t="s">
        <v>252</v>
      </c>
      <c r="E209" s="33" t="s">
        <v>251</v>
      </c>
      <c r="F209" s="29" t="s">
        <v>4</v>
      </c>
      <c r="G209" s="163">
        <v>1425000</v>
      </c>
      <c r="H209" s="28">
        <v>1</v>
      </c>
      <c r="I209" s="164">
        <v>1425000</v>
      </c>
      <c r="J209" s="30"/>
      <c r="K209" s="162">
        <v>0</v>
      </c>
      <c r="L209" s="161">
        <v>1</v>
      </c>
      <c r="M209" s="165">
        <v>1425000</v>
      </c>
      <c r="N209" s="31">
        <v>1</v>
      </c>
      <c r="O209" s="535">
        <v>1425000</v>
      </c>
    </row>
    <row r="210" spans="1:15">
      <c r="A210" s="359">
        <v>134</v>
      </c>
      <c r="B210" s="28">
        <v>36.299999999999997</v>
      </c>
      <c r="C210" s="28">
        <v>109</v>
      </c>
      <c r="D210" s="28" t="s">
        <v>250</v>
      </c>
      <c r="E210" s="33" t="s">
        <v>249</v>
      </c>
      <c r="F210" s="29" t="s">
        <v>4</v>
      </c>
      <c r="G210" s="163">
        <v>1400000</v>
      </c>
      <c r="H210" s="28">
        <v>1</v>
      </c>
      <c r="I210" s="164">
        <v>1400000</v>
      </c>
      <c r="J210" s="30"/>
      <c r="K210" s="162">
        <v>0</v>
      </c>
      <c r="L210" s="161">
        <v>1</v>
      </c>
      <c r="M210" s="165">
        <v>1400000</v>
      </c>
      <c r="N210" s="31">
        <v>1</v>
      </c>
      <c r="O210" s="536">
        <v>1400000</v>
      </c>
    </row>
    <row r="211" spans="1:15">
      <c r="A211" s="359">
        <v>135</v>
      </c>
      <c r="B211" s="28">
        <v>36.4</v>
      </c>
      <c r="C211" s="28">
        <v>219</v>
      </c>
      <c r="D211" s="28" t="s">
        <v>248</v>
      </c>
      <c r="E211" s="33" t="s">
        <v>247</v>
      </c>
      <c r="F211" s="29" t="s">
        <v>3</v>
      </c>
      <c r="G211" s="163">
        <v>27000</v>
      </c>
      <c r="H211" s="28">
        <v>6</v>
      </c>
      <c r="I211" s="164">
        <v>162000</v>
      </c>
      <c r="J211" s="30"/>
      <c r="K211" s="162">
        <v>0</v>
      </c>
      <c r="L211" s="161">
        <v>6</v>
      </c>
      <c r="M211" s="165">
        <v>162000</v>
      </c>
      <c r="N211" s="31">
        <v>6</v>
      </c>
      <c r="O211" s="536">
        <v>162000</v>
      </c>
    </row>
    <row r="212" spans="1:15" ht="29">
      <c r="A212" s="359">
        <v>136</v>
      </c>
      <c r="B212" s="28">
        <v>36.5</v>
      </c>
      <c r="C212" s="28">
        <v>110</v>
      </c>
      <c r="D212" s="28" t="s">
        <v>246</v>
      </c>
      <c r="E212" s="33" t="s">
        <v>245</v>
      </c>
      <c r="F212" s="29" t="s">
        <v>3</v>
      </c>
      <c r="G212" s="163">
        <v>16000</v>
      </c>
      <c r="H212" s="28">
        <v>6</v>
      </c>
      <c r="I212" s="164">
        <v>96000</v>
      </c>
      <c r="J212" s="30"/>
      <c r="K212" s="162">
        <v>0</v>
      </c>
      <c r="L212" s="161">
        <v>6</v>
      </c>
      <c r="M212" s="165">
        <v>96000</v>
      </c>
      <c r="N212" s="31">
        <v>6</v>
      </c>
      <c r="O212" s="536">
        <v>96000</v>
      </c>
    </row>
    <row r="213" spans="1:15" ht="29">
      <c r="A213" s="359">
        <v>137</v>
      </c>
      <c r="B213" s="28">
        <v>36.6</v>
      </c>
      <c r="C213" s="28">
        <v>111</v>
      </c>
      <c r="D213" s="28" t="s">
        <v>244</v>
      </c>
      <c r="E213" s="33" t="s">
        <v>243</v>
      </c>
      <c r="F213" s="29" t="s">
        <v>3</v>
      </c>
      <c r="G213" s="163">
        <v>11000.000000000002</v>
      </c>
      <c r="H213" s="28">
        <v>10</v>
      </c>
      <c r="I213" s="164">
        <v>110000.00000000001</v>
      </c>
      <c r="J213" s="30"/>
      <c r="K213" s="162">
        <v>0</v>
      </c>
      <c r="L213" s="161">
        <v>10</v>
      </c>
      <c r="M213" s="165">
        <v>110000.00000000001</v>
      </c>
      <c r="N213" s="31">
        <v>10</v>
      </c>
      <c r="O213" s="536">
        <v>110000.00000000001</v>
      </c>
    </row>
    <row r="214" spans="1:15">
      <c r="A214" s="359">
        <v>138</v>
      </c>
      <c r="B214" s="28">
        <v>36.700000000000003</v>
      </c>
      <c r="C214" s="28">
        <v>112</v>
      </c>
      <c r="D214" s="28" t="s">
        <v>242</v>
      </c>
      <c r="E214" s="33" t="s">
        <v>241</v>
      </c>
      <c r="F214" s="29" t="s">
        <v>3</v>
      </c>
      <c r="G214" s="163">
        <v>22500</v>
      </c>
      <c r="H214" s="28">
        <v>10</v>
      </c>
      <c r="I214" s="164">
        <v>225000</v>
      </c>
      <c r="J214" s="30"/>
      <c r="K214" s="162">
        <v>0</v>
      </c>
      <c r="L214" s="161">
        <v>10</v>
      </c>
      <c r="M214" s="165">
        <v>225000</v>
      </c>
      <c r="N214" s="31">
        <v>10</v>
      </c>
      <c r="O214" s="536">
        <v>225000</v>
      </c>
    </row>
    <row r="215" spans="1:15" ht="29">
      <c r="A215" s="359">
        <v>139</v>
      </c>
      <c r="B215" s="28">
        <v>36.799999999999997</v>
      </c>
      <c r="C215" s="28">
        <v>113</v>
      </c>
      <c r="D215" s="28" t="s">
        <v>240</v>
      </c>
      <c r="E215" s="33" t="s">
        <v>239</v>
      </c>
      <c r="F215" s="29" t="s">
        <v>3</v>
      </c>
      <c r="G215" s="163">
        <v>2000</v>
      </c>
      <c r="H215" s="28">
        <v>150</v>
      </c>
      <c r="I215" s="164">
        <v>300000</v>
      </c>
      <c r="J215" s="30"/>
      <c r="K215" s="162">
        <v>0</v>
      </c>
      <c r="L215" s="161">
        <v>150</v>
      </c>
      <c r="M215" s="165">
        <v>300000</v>
      </c>
      <c r="N215" s="31">
        <v>150</v>
      </c>
      <c r="O215" s="536">
        <v>300000</v>
      </c>
    </row>
    <row r="216" spans="1:15">
      <c r="A216" s="359">
        <v>140</v>
      </c>
      <c r="B216" s="28">
        <v>36.9</v>
      </c>
      <c r="C216" s="28">
        <v>220</v>
      </c>
      <c r="D216" s="28" t="s">
        <v>238</v>
      </c>
      <c r="E216" s="33" t="s">
        <v>237</v>
      </c>
      <c r="F216" s="29" t="s">
        <v>0</v>
      </c>
      <c r="G216" s="163">
        <v>29000.000000000004</v>
      </c>
      <c r="H216" s="28">
        <v>6</v>
      </c>
      <c r="I216" s="164">
        <v>174000.00000000003</v>
      </c>
      <c r="J216" s="30"/>
      <c r="K216" s="162">
        <v>0</v>
      </c>
      <c r="L216" s="161">
        <v>6</v>
      </c>
      <c r="M216" s="165">
        <v>174000.00000000003</v>
      </c>
      <c r="N216" s="31">
        <v>6</v>
      </c>
      <c r="O216" s="536">
        <v>174000.00000000003</v>
      </c>
    </row>
    <row r="217" spans="1:15" ht="21">
      <c r="A217" s="365"/>
      <c r="B217" s="126"/>
      <c r="C217" s="126"/>
      <c r="D217" s="126"/>
      <c r="E217" s="127" t="s">
        <v>543</v>
      </c>
      <c r="F217" s="126"/>
      <c r="G217" s="166">
        <v>29000.000000000004</v>
      </c>
      <c r="H217" s="126"/>
      <c r="I217" s="126"/>
      <c r="J217" s="126"/>
      <c r="K217" s="126"/>
      <c r="L217" s="169"/>
      <c r="M217" s="170"/>
      <c r="N217" s="187">
        <v>7.8000000000000007</v>
      </c>
      <c r="O217" s="537">
        <v>226200.00000000006</v>
      </c>
    </row>
    <row r="218" spans="1:15" ht="16" thickBot="1">
      <c r="A218" s="260"/>
      <c r="B218" s="311"/>
      <c r="C218" s="261"/>
      <c r="D218" s="261"/>
      <c r="E218" s="262"/>
      <c r="F218" s="262"/>
      <c r="G218" s="263"/>
      <c r="H218" s="261"/>
      <c r="I218" s="264"/>
      <c r="J218" s="261"/>
      <c r="K218" s="265"/>
      <c r="L218" s="261"/>
      <c r="M218" s="589" t="s">
        <v>616</v>
      </c>
      <c r="N218" s="590"/>
      <c r="O218" s="539">
        <f>SUM(O209:O217)</f>
        <v>4118200</v>
      </c>
    </row>
    <row r="219" spans="1:15" ht="16" thickTop="1">
      <c r="A219" s="533"/>
      <c r="B219" s="533"/>
      <c r="C219" s="533"/>
      <c r="D219" s="533"/>
      <c r="E219" s="542"/>
      <c r="F219" s="542"/>
      <c r="G219" s="543"/>
      <c r="H219" s="533"/>
      <c r="I219" s="544"/>
      <c r="J219" s="533"/>
      <c r="K219" s="545"/>
      <c r="L219" s="533"/>
      <c r="M219" s="546"/>
      <c r="N219" s="546"/>
      <c r="O219" s="547"/>
    </row>
    <row r="220" spans="1:15" ht="15.5">
      <c r="E220" s="6"/>
      <c r="F220" s="6"/>
      <c r="G220" s="410"/>
      <c r="I220" s="411"/>
      <c r="K220" s="21"/>
      <c r="M220" s="412"/>
      <c r="N220" s="412"/>
      <c r="O220" s="413"/>
    </row>
    <row r="221" spans="1:15" ht="15.5">
      <c r="B221" s="531" t="s">
        <v>807</v>
      </c>
      <c r="E221" s="71" t="s">
        <v>802</v>
      </c>
      <c r="F221" s="531"/>
      <c r="G221" s="410"/>
      <c r="H221" s="531" t="s">
        <v>759</v>
      </c>
      <c r="I221" s="411"/>
      <c r="K221" s="21"/>
      <c r="M221" s="531" t="s">
        <v>805</v>
      </c>
      <c r="N221" s="412"/>
      <c r="O221" s="413"/>
    </row>
    <row r="222" spans="1:15" ht="15.5">
      <c r="B222" s="531" t="s">
        <v>803</v>
      </c>
      <c r="E222" s="534" t="s">
        <v>803</v>
      </c>
      <c r="F222" s="531"/>
      <c r="G222" s="410"/>
      <c r="H222" t="s">
        <v>803</v>
      </c>
      <c r="I222" s="411"/>
      <c r="K222" s="21"/>
      <c r="M222" s="531" t="s">
        <v>803</v>
      </c>
      <c r="N222" s="412"/>
      <c r="O222" s="413"/>
    </row>
    <row r="223" spans="1:15" ht="26.5" thickBot="1">
      <c r="A223" s="595" t="s">
        <v>582</v>
      </c>
      <c r="B223" s="596"/>
      <c r="C223" s="597"/>
      <c r="D223" s="597"/>
      <c r="E223" s="597"/>
      <c r="F223" s="597"/>
      <c r="G223" s="597"/>
      <c r="H223" s="597"/>
      <c r="I223" s="597"/>
      <c r="J223" s="597"/>
      <c r="K223" s="597"/>
      <c r="L223" s="597"/>
      <c r="M223" s="597"/>
      <c r="N223" s="597"/>
      <c r="O223" s="598"/>
    </row>
    <row r="224" spans="1:15">
      <c r="A224" s="359">
        <v>3</v>
      </c>
      <c r="B224" s="28">
        <v>1.5</v>
      </c>
      <c r="C224" s="28">
        <v>2</v>
      </c>
      <c r="D224" s="28" t="s">
        <v>507</v>
      </c>
      <c r="E224" s="33" t="s">
        <v>506</v>
      </c>
      <c r="F224" s="29" t="s">
        <v>3</v>
      </c>
      <c r="G224" s="163">
        <v>295000</v>
      </c>
      <c r="H224" s="28">
        <v>2</v>
      </c>
      <c r="I224" s="164">
        <v>590000</v>
      </c>
      <c r="J224" s="30">
        <v>1</v>
      </c>
      <c r="K224" s="162">
        <v>295000</v>
      </c>
      <c r="L224" s="161">
        <v>3</v>
      </c>
      <c r="M224" s="165">
        <v>885000</v>
      </c>
      <c r="N224" s="31">
        <v>0</v>
      </c>
      <c r="O224" s="535">
        <v>0</v>
      </c>
    </row>
    <row r="225" spans="1:15">
      <c r="A225" s="359">
        <v>9</v>
      </c>
      <c r="B225" s="28">
        <v>4</v>
      </c>
      <c r="C225" s="28">
        <v>8</v>
      </c>
      <c r="D225" s="28" t="s">
        <v>498</v>
      </c>
      <c r="E225" s="33" t="s">
        <v>424</v>
      </c>
      <c r="F225" s="29" t="s">
        <v>3</v>
      </c>
      <c r="G225" s="163">
        <v>22500</v>
      </c>
      <c r="H225" s="28">
        <v>4</v>
      </c>
      <c r="I225" s="164">
        <v>90000</v>
      </c>
      <c r="J225" s="30">
        <v>2</v>
      </c>
      <c r="K225" s="162">
        <v>45000</v>
      </c>
      <c r="L225" s="161">
        <v>6</v>
      </c>
      <c r="M225" s="165">
        <v>135000</v>
      </c>
      <c r="N225" s="31">
        <v>6</v>
      </c>
      <c r="O225" s="536">
        <v>135000</v>
      </c>
    </row>
    <row r="226" spans="1:15">
      <c r="A226" s="359">
        <v>10</v>
      </c>
      <c r="B226" s="28">
        <v>5.0999999999999996</v>
      </c>
      <c r="C226" s="28">
        <v>9</v>
      </c>
      <c r="D226" s="28" t="s">
        <v>497</v>
      </c>
      <c r="E226" s="33" t="s">
        <v>496</v>
      </c>
      <c r="F226" s="29" t="s">
        <v>3</v>
      </c>
      <c r="G226" s="163">
        <v>1195000</v>
      </c>
      <c r="H226" s="28">
        <v>4</v>
      </c>
      <c r="I226" s="164">
        <v>4780000</v>
      </c>
      <c r="J226" s="30">
        <v>2</v>
      </c>
      <c r="K226" s="162">
        <v>2390000</v>
      </c>
      <c r="L226" s="161">
        <v>6</v>
      </c>
      <c r="M226" s="165">
        <v>7170000</v>
      </c>
      <c r="N226" s="31">
        <v>6</v>
      </c>
      <c r="O226" s="536">
        <v>7170000</v>
      </c>
    </row>
    <row r="227" spans="1:15">
      <c r="A227" s="359">
        <v>11</v>
      </c>
      <c r="B227" s="28">
        <v>5.2</v>
      </c>
      <c r="C227" s="28">
        <v>10</v>
      </c>
      <c r="D227" s="28" t="s">
        <v>495</v>
      </c>
      <c r="E227" s="33" t="s">
        <v>494</v>
      </c>
      <c r="F227" s="29" t="s">
        <v>3</v>
      </c>
      <c r="G227" s="163">
        <v>4750000</v>
      </c>
      <c r="H227" s="28">
        <v>2</v>
      </c>
      <c r="I227" s="164">
        <v>9500000</v>
      </c>
      <c r="J227" s="30"/>
      <c r="K227" s="162">
        <v>0</v>
      </c>
      <c r="L227" s="161">
        <v>2</v>
      </c>
      <c r="M227" s="165">
        <v>9500000</v>
      </c>
      <c r="N227" s="31">
        <v>2</v>
      </c>
      <c r="O227" s="536">
        <v>9500000</v>
      </c>
    </row>
    <row r="228" spans="1:15" ht="13" customHeight="1">
      <c r="A228" s="360"/>
      <c r="B228" s="58"/>
      <c r="C228" s="58"/>
      <c r="D228" s="58"/>
      <c r="E228" s="60" t="s">
        <v>543</v>
      </c>
      <c r="F228" s="58"/>
      <c r="G228" s="163">
        <v>4750000</v>
      </c>
      <c r="H228" s="58"/>
      <c r="I228" s="58"/>
      <c r="J228" s="58"/>
      <c r="K228" s="58"/>
      <c r="L228" s="161"/>
      <c r="M228" s="165"/>
      <c r="N228" s="30">
        <v>2</v>
      </c>
      <c r="O228" s="536">
        <v>9500000</v>
      </c>
    </row>
    <row r="229" spans="1:15">
      <c r="A229" s="359">
        <v>12</v>
      </c>
      <c r="B229" s="28">
        <v>5.3</v>
      </c>
      <c r="C229" s="28">
        <v>11</v>
      </c>
      <c r="D229" s="28" t="s">
        <v>493</v>
      </c>
      <c r="E229" s="33" t="s">
        <v>492</v>
      </c>
      <c r="F229" s="29" t="s">
        <v>3</v>
      </c>
      <c r="G229" s="163">
        <v>3550000</v>
      </c>
      <c r="H229" s="28">
        <v>2</v>
      </c>
      <c r="I229" s="164">
        <v>7100000</v>
      </c>
      <c r="J229" s="30">
        <v>2</v>
      </c>
      <c r="K229" s="162">
        <v>7100000</v>
      </c>
      <c r="L229" s="161">
        <v>4</v>
      </c>
      <c r="M229" s="165">
        <v>14200000</v>
      </c>
      <c r="N229" s="31">
        <v>2</v>
      </c>
      <c r="O229" s="536">
        <f>N229*G229</f>
        <v>7100000</v>
      </c>
    </row>
    <row r="230" spans="1:15" ht="29">
      <c r="A230" s="359">
        <v>13</v>
      </c>
      <c r="B230" s="28">
        <v>5.4</v>
      </c>
      <c r="C230" s="28">
        <v>12</v>
      </c>
      <c r="D230" s="28" t="s">
        <v>491</v>
      </c>
      <c r="E230" s="33" t="s">
        <v>490</v>
      </c>
      <c r="F230" s="29" t="s">
        <v>3</v>
      </c>
      <c r="G230" s="163">
        <v>995000</v>
      </c>
      <c r="H230" s="28">
        <v>2</v>
      </c>
      <c r="I230" s="164">
        <v>1990000</v>
      </c>
      <c r="J230" s="30">
        <v>1</v>
      </c>
      <c r="K230" s="162">
        <v>995000</v>
      </c>
      <c r="L230" s="161">
        <v>3</v>
      </c>
      <c r="M230" s="165">
        <v>2985000</v>
      </c>
      <c r="N230" s="31">
        <v>3</v>
      </c>
      <c r="O230" s="536">
        <v>2985000</v>
      </c>
    </row>
    <row r="231" spans="1:15" ht="14.5" customHeight="1">
      <c r="A231" s="360"/>
      <c r="B231" s="58"/>
      <c r="C231" s="58"/>
      <c r="D231" s="58"/>
      <c r="E231" s="60"/>
      <c r="F231" s="58"/>
      <c r="G231" s="58"/>
      <c r="H231" s="58"/>
      <c r="I231" s="58"/>
      <c r="J231" s="58"/>
      <c r="K231" s="58"/>
      <c r="L231" s="161"/>
      <c r="M231" s="58"/>
      <c r="N231" s="30"/>
      <c r="O231" s="536">
        <v>0</v>
      </c>
    </row>
    <row r="232" spans="1:15" ht="29">
      <c r="A232" s="359">
        <v>16</v>
      </c>
      <c r="B232" s="28">
        <v>7</v>
      </c>
      <c r="C232" s="28">
        <v>239</v>
      </c>
      <c r="D232" s="28" t="s">
        <v>486</v>
      </c>
      <c r="E232" s="33" t="s">
        <v>485</v>
      </c>
      <c r="F232" s="29" t="s">
        <v>3</v>
      </c>
      <c r="G232" s="163">
        <v>115000</v>
      </c>
      <c r="H232" s="28">
        <v>7</v>
      </c>
      <c r="I232" s="164">
        <v>805000</v>
      </c>
      <c r="J232" s="30">
        <v>2</v>
      </c>
      <c r="K232" s="162">
        <v>230000</v>
      </c>
      <c r="L232" s="161">
        <v>9</v>
      </c>
      <c r="M232" s="165">
        <v>1035000</v>
      </c>
      <c r="N232" s="31">
        <v>9</v>
      </c>
      <c r="O232" s="536">
        <v>1035000</v>
      </c>
    </row>
    <row r="233" spans="1:15" ht="18" customHeight="1">
      <c r="A233" s="360"/>
      <c r="B233" s="58"/>
      <c r="C233" s="58"/>
      <c r="D233" s="58"/>
      <c r="E233" s="60" t="s">
        <v>543</v>
      </c>
      <c r="F233" s="58"/>
      <c r="G233" s="163">
        <v>115000</v>
      </c>
      <c r="H233" s="58"/>
      <c r="I233" s="58"/>
      <c r="J233" s="58"/>
      <c r="K233" s="58"/>
      <c r="L233" s="161"/>
      <c r="M233" s="165"/>
      <c r="N233" s="30">
        <v>5</v>
      </c>
      <c r="O233" s="536">
        <v>575000</v>
      </c>
    </row>
    <row r="234" spans="1:15">
      <c r="A234" s="359">
        <v>21</v>
      </c>
      <c r="B234" s="28">
        <v>12</v>
      </c>
      <c r="C234" s="28">
        <v>18</v>
      </c>
      <c r="D234" s="28" t="s">
        <v>477</v>
      </c>
      <c r="E234" s="33" t="s">
        <v>476</v>
      </c>
      <c r="F234" s="29" t="s">
        <v>3</v>
      </c>
      <c r="G234" s="163">
        <v>37500</v>
      </c>
      <c r="H234" s="28">
        <v>4</v>
      </c>
      <c r="I234" s="164">
        <v>150000</v>
      </c>
      <c r="J234" s="30">
        <v>2</v>
      </c>
      <c r="K234" s="162">
        <v>75000</v>
      </c>
      <c r="L234" s="161">
        <v>6</v>
      </c>
      <c r="M234" s="165">
        <v>225000</v>
      </c>
      <c r="N234" s="31">
        <v>6</v>
      </c>
      <c r="O234" s="536">
        <v>225000</v>
      </c>
    </row>
    <row r="235" spans="1:15">
      <c r="A235" s="359">
        <v>22</v>
      </c>
      <c r="B235" s="28">
        <v>13</v>
      </c>
      <c r="C235" s="28">
        <v>19</v>
      </c>
      <c r="D235" s="28" t="s">
        <v>475</v>
      </c>
      <c r="E235" s="33" t="s">
        <v>474</v>
      </c>
      <c r="F235" s="29" t="s">
        <v>3</v>
      </c>
      <c r="G235" s="163">
        <v>385000</v>
      </c>
      <c r="H235" s="28">
        <v>4</v>
      </c>
      <c r="I235" s="164">
        <v>1540000</v>
      </c>
      <c r="J235" s="30">
        <v>2</v>
      </c>
      <c r="K235" s="162">
        <v>770000</v>
      </c>
      <c r="L235" s="161">
        <v>6</v>
      </c>
      <c r="M235" s="165">
        <v>2310000</v>
      </c>
      <c r="N235" s="31">
        <v>6</v>
      </c>
      <c r="O235" s="536">
        <v>2310000</v>
      </c>
    </row>
    <row r="236" spans="1:15" ht="14.5" customHeight="1">
      <c r="A236" s="360"/>
      <c r="B236" s="58"/>
      <c r="C236" s="58"/>
      <c r="D236" s="58"/>
      <c r="E236" s="60" t="s">
        <v>543</v>
      </c>
      <c r="F236" s="58"/>
      <c r="G236" s="163">
        <v>385000</v>
      </c>
      <c r="H236" s="58"/>
      <c r="I236" s="58"/>
      <c r="J236" s="58"/>
      <c r="K236" s="58"/>
      <c r="L236" s="161"/>
      <c r="M236" s="165"/>
      <c r="N236" s="30">
        <v>3</v>
      </c>
      <c r="O236" s="536">
        <v>1155000</v>
      </c>
    </row>
    <row r="237" spans="1:15">
      <c r="A237" s="359">
        <v>23</v>
      </c>
      <c r="B237" s="28">
        <v>14</v>
      </c>
      <c r="C237" s="28">
        <v>20</v>
      </c>
      <c r="D237" s="28" t="s">
        <v>473</v>
      </c>
      <c r="E237" s="33" t="s">
        <v>472</v>
      </c>
      <c r="F237" s="29" t="s">
        <v>3</v>
      </c>
      <c r="G237" s="163">
        <v>368750</v>
      </c>
      <c r="H237" s="28">
        <v>2</v>
      </c>
      <c r="I237" s="164">
        <v>737500</v>
      </c>
      <c r="J237" s="30"/>
      <c r="K237" s="162">
        <v>0</v>
      </c>
      <c r="L237" s="161">
        <v>2</v>
      </c>
      <c r="M237" s="165">
        <v>737500</v>
      </c>
      <c r="N237" s="31">
        <v>2</v>
      </c>
      <c r="O237" s="536">
        <v>737500</v>
      </c>
    </row>
    <row r="238" spans="1:15" ht="13" customHeight="1">
      <c r="A238" s="360"/>
      <c r="B238" s="58"/>
      <c r="C238" s="58"/>
      <c r="D238" s="58"/>
      <c r="E238" s="60" t="s">
        <v>543</v>
      </c>
      <c r="F238" s="58"/>
      <c r="G238" s="163">
        <v>368750</v>
      </c>
      <c r="H238" s="58"/>
      <c r="I238" s="58"/>
      <c r="J238" s="58"/>
      <c r="K238" s="58"/>
      <c r="L238" s="161"/>
      <c r="M238" s="165"/>
      <c r="N238" s="30">
        <v>2</v>
      </c>
      <c r="O238" s="536">
        <v>737500</v>
      </c>
    </row>
    <row r="239" spans="1:15">
      <c r="A239" s="359">
        <v>24</v>
      </c>
      <c r="B239" s="28">
        <v>16</v>
      </c>
      <c r="C239" s="28">
        <v>21</v>
      </c>
      <c r="D239" s="28" t="s">
        <v>471</v>
      </c>
      <c r="E239" s="33" t="s">
        <v>470</v>
      </c>
      <c r="F239" s="29" t="s">
        <v>3</v>
      </c>
      <c r="G239" s="163">
        <v>8000000</v>
      </c>
      <c r="H239" s="28">
        <v>1</v>
      </c>
      <c r="I239" s="164">
        <v>8000000</v>
      </c>
      <c r="J239" s="30"/>
      <c r="K239" s="162">
        <v>0</v>
      </c>
      <c r="L239" s="161">
        <v>1</v>
      </c>
      <c r="M239" s="165">
        <v>8000000</v>
      </c>
      <c r="N239" s="31">
        <v>1</v>
      </c>
      <c r="O239" s="536">
        <v>8000000</v>
      </c>
    </row>
    <row r="240" spans="1:15">
      <c r="A240" s="359">
        <v>25</v>
      </c>
      <c r="B240" s="28">
        <v>16.100000000000001</v>
      </c>
      <c r="C240" s="28">
        <v>22</v>
      </c>
      <c r="D240" s="28" t="s">
        <v>469</v>
      </c>
      <c r="E240" s="33" t="s">
        <v>468</v>
      </c>
      <c r="F240" s="29" t="s">
        <v>3</v>
      </c>
      <c r="G240" s="163">
        <v>1295000</v>
      </c>
      <c r="H240" s="28">
        <v>4</v>
      </c>
      <c r="I240" s="164">
        <v>5180000</v>
      </c>
      <c r="J240" s="30">
        <v>2</v>
      </c>
      <c r="K240" s="162">
        <v>2590000</v>
      </c>
      <c r="L240" s="161">
        <v>6</v>
      </c>
      <c r="M240" s="165">
        <v>7770000</v>
      </c>
      <c r="N240" s="31">
        <v>6</v>
      </c>
      <c r="O240" s="536">
        <v>7770000</v>
      </c>
    </row>
    <row r="241" spans="1:15" ht="29">
      <c r="A241" s="359">
        <v>26</v>
      </c>
      <c r="B241" s="28">
        <v>16.2</v>
      </c>
      <c r="C241" s="28">
        <v>23</v>
      </c>
      <c r="D241" s="28" t="s">
        <v>467</v>
      </c>
      <c r="E241" s="33" t="s">
        <v>466</v>
      </c>
      <c r="F241" s="29" t="s">
        <v>3</v>
      </c>
      <c r="G241" s="163">
        <v>495000.00000000006</v>
      </c>
      <c r="H241" s="28">
        <v>2</v>
      </c>
      <c r="I241" s="164">
        <v>990000.00000000012</v>
      </c>
      <c r="J241" s="30"/>
      <c r="K241" s="162">
        <v>0</v>
      </c>
      <c r="L241" s="161">
        <v>2</v>
      </c>
      <c r="M241" s="165">
        <v>990000.00000000012</v>
      </c>
      <c r="N241" s="31">
        <v>2</v>
      </c>
      <c r="O241" s="536">
        <v>990000.00000000012</v>
      </c>
    </row>
    <row r="242" spans="1:15">
      <c r="A242" s="359">
        <v>28</v>
      </c>
      <c r="B242" s="28">
        <v>16.5</v>
      </c>
      <c r="C242" s="28">
        <v>25</v>
      </c>
      <c r="D242" s="28" t="s">
        <v>463</v>
      </c>
      <c r="E242" s="33" t="s">
        <v>462</v>
      </c>
      <c r="F242" s="29" t="s">
        <v>3</v>
      </c>
      <c r="G242" s="163">
        <v>255000</v>
      </c>
      <c r="H242" s="28">
        <v>1</v>
      </c>
      <c r="I242" s="164">
        <v>255000</v>
      </c>
      <c r="J242" s="30"/>
      <c r="K242" s="162">
        <v>0</v>
      </c>
      <c r="L242" s="161">
        <v>1</v>
      </c>
      <c r="M242" s="165">
        <v>255000</v>
      </c>
      <c r="N242" s="31">
        <v>1</v>
      </c>
      <c r="O242" s="536">
        <v>255000</v>
      </c>
    </row>
    <row r="243" spans="1:15">
      <c r="A243" s="359">
        <v>29</v>
      </c>
      <c r="B243" s="28">
        <v>16.600000000000001</v>
      </c>
      <c r="C243" s="28">
        <v>26</v>
      </c>
      <c r="D243" s="28" t="s">
        <v>461</v>
      </c>
      <c r="E243" s="33" t="s">
        <v>460</v>
      </c>
      <c r="F243" s="29" t="s">
        <v>3</v>
      </c>
      <c r="G243" s="163">
        <v>245000</v>
      </c>
      <c r="H243" s="28">
        <v>1</v>
      </c>
      <c r="I243" s="164">
        <v>245000</v>
      </c>
      <c r="J243" s="30"/>
      <c r="K243" s="162">
        <v>0</v>
      </c>
      <c r="L243" s="161">
        <v>1</v>
      </c>
      <c r="M243" s="165">
        <v>245000</v>
      </c>
      <c r="N243" s="31">
        <v>1</v>
      </c>
      <c r="O243" s="536">
        <v>245000</v>
      </c>
    </row>
    <row r="244" spans="1:15">
      <c r="A244" s="359">
        <v>30</v>
      </c>
      <c r="B244" s="28">
        <v>16.7</v>
      </c>
      <c r="C244" s="28">
        <v>27</v>
      </c>
      <c r="D244" s="28" t="s">
        <v>459</v>
      </c>
      <c r="E244" s="33" t="s">
        <v>458</v>
      </c>
      <c r="F244" s="29" t="s">
        <v>3</v>
      </c>
      <c r="G244" s="163">
        <v>15000</v>
      </c>
      <c r="H244" s="28">
        <v>4</v>
      </c>
      <c r="I244" s="164">
        <v>60000</v>
      </c>
      <c r="J244" s="30">
        <v>2</v>
      </c>
      <c r="K244" s="162">
        <v>30000</v>
      </c>
      <c r="L244" s="161">
        <v>6</v>
      </c>
      <c r="M244" s="165">
        <v>90000</v>
      </c>
      <c r="N244" s="31">
        <v>6</v>
      </c>
      <c r="O244" s="536">
        <v>90000</v>
      </c>
    </row>
    <row r="245" spans="1:15">
      <c r="A245" s="359">
        <v>31</v>
      </c>
      <c r="B245" s="28">
        <v>16.8</v>
      </c>
      <c r="C245" s="28">
        <v>28</v>
      </c>
      <c r="D245" s="28" t="s">
        <v>457</v>
      </c>
      <c r="E245" s="33" t="s">
        <v>456</v>
      </c>
      <c r="F245" s="29" t="s">
        <v>3</v>
      </c>
      <c r="G245" s="163">
        <v>1195000</v>
      </c>
      <c r="H245" s="28">
        <v>1</v>
      </c>
      <c r="I245" s="164">
        <v>1195000</v>
      </c>
      <c r="J245" s="30"/>
      <c r="K245" s="162">
        <v>0</v>
      </c>
      <c r="L245" s="161">
        <v>1</v>
      </c>
      <c r="M245" s="165">
        <v>1195000</v>
      </c>
      <c r="N245" s="31">
        <v>1</v>
      </c>
      <c r="O245" s="536">
        <v>1195000</v>
      </c>
    </row>
    <row r="246" spans="1:15">
      <c r="A246" s="359">
        <v>32</v>
      </c>
      <c r="B246" s="28">
        <v>17.100000000000001</v>
      </c>
      <c r="C246" s="28">
        <v>29</v>
      </c>
      <c r="D246" s="28" t="s">
        <v>455</v>
      </c>
      <c r="E246" s="33" t="s">
        <v>454</v>
      </c>
      <c r="F246" s="29" t="s">
        <v>3</v>
      </c>
      <c r="G246" s="163">
        <v>145000</v>
      </c>
      <c r="H246" s="28">
        <v>1</v>
      </c>
      <c r="I246" s="164">
        <v>145000</v>
      </c>
      <c r="J246" s="30"/>
      <c r="K246" s="162">
        <v>0</v>
      </c>
      <c r="L246" s="161">
        <v>1</v>
      </c>
      <c r="M246" s="165">
        <v>145000</v>
      </c>
      <c r="N246" s="31">
        <v>1</v>
      </c>
      <c r="O246" s="536">
        <v>145000</v>
      </c>
    </row>
    <row r="247" spans="1:15">
      <c r="A247" s="359">
        <v>33</v>
      </c>
      <c r="B247" s="28">
        <v>17.2</v>
      </c>
      <c r="C247" s="28">
        <v>30</v>
      </c>
      <c r="D247" s="28" t="s">
        <v>453</v>
      </c>
      <c r="E247" s="33" t="s">
        <v>452</v>
      </c>
      <c r="F247" s="29" t="s">
        <v>3</v>
      </c>
      <c r="G247" s="163">
        <v>245000</v>
      </c>
      <c r="H247" s="28">
        <v>1</v>
      </c>
      <c r="I247" s="164">
        <v>245000</v>
      </c>
      <c r="J247" s="30"/>
      <c r="K247" s="162">
        <v>0</v>
      </c>
      <c r="L247" s="161">
        <v>1</v>
      </c>
      <c r="M247" s="165">
        <v>245000</v>
      </c>
      <c r="N247" s="31">
        <v>1</v>
      </c>
      <c r="O247" s="536">
        <v>245000</v>
      </c>
    </row>
    <row r="248" spans="1:15">
      <c r="A248" s="359">
        <v>34</v>
      </c>
      <c r="B248" s="28">
        <v>17.3</v>
      </c>
      <c r="C248" s="28">
        <v>31</v>
      </c>
      <c r="D248" s="28" t="s">
        <v>451</v>
      </c>
      <c r="E248" s="33" t="s">
        <v>450</v>
      </c>
      <c r="F248" s="29" t="s">
        <v>3</v>
      </c>
      <c r="G248" s="163">
        <v>50000</v>
      </c>
      <c r="H248" s="28">
        <v>1</v>
      </c>
      <c r="I248" s="164">
        <v>50000</v>
      </c>
      <c r="J248" s="30"/>
      <c r="K248" s="162">
        <v>0</v>
      </c>
      <c r="L248" s="161">
        <v>1</v>
      </c>
      <c r="M248" s="165">
        <v>50000</v>
      </c>
      <c r="N248" s="31">
        <v>1</v>
      </c>
      <c r="O248" s="536">
        <v>50000</v>
      </c>
    </row>
    <row r="249" spans="1:15">
      <c r="A249" s="359">
        <v>35</v>
      </c>
      <c r="B249" s="28">
        <v>17.5</v>
      </c>
      <c r="C249" s="28">
        <v>32</v>
      </c>
      <c r="D249" s="28" t="s">
        <v>449</v>
      </c>
      <c r="E249" s="33" t="s">
        <v>448</v>
      </c>
      <c r="F249" s="29" t="s">
        <v>3</v>
      </c>
      <c r="G249" s="163">
        <v>1495000</v>
      </c>
      <c r="H249" s="28">
        <v>1</v>
      </c>
      <c r="I249" s="164">
        <v>1495000</v>
      </c>
      <c r="J249" s="30"/>
      <c r="K249" s="162">
        <v>0</v>
      </c>
      <c r="L249" s="161">
        <v>1</v>
      </c>
      <c r="M249" s="165">
        <v>1495000</v>
      </c>
      <c r="N249" s="31">
        <v>1</v>
      </c>
      <c r="O249" s="536">
        <v>1495000</v>
      </c>
    </row>
    <row r="250" spans="1:15" ht="19" customHeight="1">
      <c r="A250" s="359">
        <v>36</v>
      </c>
      <c r="B250" s="28" t="s">
        <v>647</v>
      </c>
      <c r="C250" s="28">
        <v>200</v>
      </c>
      <c r="D250" s="28" t="s">
        <v>447</v>
      </c>
      <c r="E250" s="33" t="s">
        <v>446</v>
      </c>
      <c r="F250" s="29" t="s">
        <v>3</v>
      </c>
      <c r="G250" s="163">
        <v>40000</v>
      </c>
      <c r="H250" s="28">
        <v>1</v>
      </c>
      <c r="I250" s="164">
        <v>40000</v>
      </c>
      <c r="J250" s="30"/>
      <c r="K250" s="162">
        <v>0</v>
      </c>
      <c r="L250" s="161">
        <v>1</v>
      </c>
      <c r="M250" s="165">
        <v>40000</v>
      </c>
      <c r="N250" s="31">
        <v>1</v>
      </c>
      <c r="O250" s="536">
        <v>40000</v>
      </c>
    </row>
    <row r="251" spans="1:15">
      <c r="A251" s="359">
        <v>37</v>
      </c>
      <c r="B251" s="28">
        <v>17.8</v>
      </c>
      <c r="C251" s="28">
        <v>33</v>
      </c>
      <c r="D251" s="28" t="s">
        <v>445</v>
      </c>
      <c r="E251" s="33" t="s">
        <v>444</v>
      </c>
      <c r="F251" s="29" t="s">
        <v>3</v>
      </c>
      <c r="G251" s="163">
        <v>245000</v>
      </c>
      <c r="H251" s="28">
        <v>1</v>
      </c>
      <c r="I251" s="164">
        <v>245000</v>
      </c>
      <c r="J251" s="30"/>
      <c r="K251" s="162">
        <v>0</v>
      </c>
      <c r="L251" s="161">
        <v>1</v>
      </c>
      <c r="M251" s="165">
        <v>245000</v>
      </c>
      <c r="N251" s="31">
        <v>1</v>
      </c>
      <c r="O251" s="536">
        <v>245000</v>
      </c>
    </row>
    <row r="252" spans="1:15">
      <c r="A252" s="359">
        <v>47</v>
      </c>
      <c r="B252" s="28">
        <v>4</v>
      </c>
      <c r="C252" s="28">
        <v>41</v>
      </c>
      <c r="D252" s="28" t="s">
        <v>425</v>
      </c>
      <c r="E252" s="33" t="s">
        <v>424</v>
      </c>
      <c r="F252" s="29" t="s">
        <v>3</v>
      </c>
      <c r="G252" s="163">
        <v>22500</v>
      </c>
      <c r="H252" s="28">
        <v>3</v>
      </c>
      <c r="I252" s="164">
        <v>67500</v>
      </c>
      <c r="J252" s="30"/>
      <c r="K252" s="162">
        <v>0</v>
      </c>
      <c r="L252" s="161">
        <v>3</v>
      </c>
      <c r="M252" s="165">
        <v>67500</v>
      </c>
      <c r="N252" s="31">
        <v>3</v>
      </c>
      <c r="O252" s="536">
        <v>67500</v>
      </c>
    </row>
    <row r="253" spans="1:15">
      <c r="A253" s="359">
        <v>50</v>
      </c>
      <c r="B253" s="28">
        <v>15</v>
      </c>
      <c r="C253" s="28">
        <v>44</v>
      </c>
      <c r="D253" s="28" t="s">
        <v>419</v>
      </c>
      <c r="E253" s="33" t="s">
        <v>418</v>
      </c>
      <c r="F253" s="29" t="s">
        <v>3</v>
      </c>
      <c r="G253" s="163">
        <v>165000</v>
      </c>
      <c r="H253" s="28">
        <v>3</v>
      </c>
      <c r="I253" s="164">
        <v>495000</v>
      </c>
      <c r="J253" s="30"/>
      <c r="K253" s="162">
        <v>0</v>
      </c>
      <c r="L253" s="161">
        <v>3</v>
      </c>
      <c r="M253" s="165">
        <v>495000</v>
      </c>
      <c r="N253" s="31">
        <v>3</v>
      </c>
      <c r="O253" s="536">
        <v>495000</v>
      </c>
    </row>
    <row r="254" spans="1:15" ht="29">
      <c r="A254" s="359">
        <v>53</v>
      </c>
      <c r="B254" s="28">
        <v>12</v>
      </c>
      <c r="C254" s="28">
        <v>47</v>
      </c>
      <c r="D254" s="28" t="s">
        <v>413</v>
      </c>
      <c r="E254" s="33" t="s">
        <v>412</v>
      </c>
      <c r="F254" s="29" t="s">
        <v>3</v>
      </c>
      <c r="G254" s="163">
        <v>37500</v>
      </c>
      <c r="H254" s="28">
        <v>5</v>
      </c>
      <c r="I254" s="164">
        <v>187500</v>
      </c>
      <c r="J254" s="30"/>
      <c r="K254" s="162">
        <v>0</v>
      </c>
      <c r="L254" s="161">
        <v>5</v>
      </c>
      <c r="M254" s="165">
        <v>187500</v>
      </c>
      <c r="N254" s="31">
        <v>5</v>
      </c>
      <c r="O254" s="536">
        <v>187500</v>
      </c>
    </row>
    <row r="255" spans="1:15" ht="16" customHeight="1" thickBot="1">
      <c r="A255" s="360"/>
      <c r="B255" s="58"/>
      <c r="C255" s="58"/>
      <c r="D255" s="58"/>
      <c r="E255" s="127" t="s">
        <v>543</v>
      </c>
      <c r="F255" s="58"/>
      <c r="G255" s="58"/>
      <c r="H255" s="58"/>
      <c r="I255" s="58"/>
      <c r="J255" s="58"/>
      <c r="K255" s="58"/>
      <c r="L255" s="161"/>
      <c r="M255" s="58"/>
      <c r="N255" s="30">
        <v>1</v>
      </c>
      <c r="O255" s="549">
        <v>37500</v>
      </c>
    </row>
    <row r="256" spans="1:15">
      <c r="A256" s="359">
        <v>242</v>
      </c>
      <c r="B256" s="28"/>
      <c r="C256" s="43"/>
      <c r="D256" s="43"/>
      <c r="E256" s="61" t="s">
        <v>32</v>
      </c>
      <c r="F256" s="62" t="s">
        <v>3</v>
      </c>
      <c r="G256" s="197">
        <v>1195000</v>
      </c>
      <c r="H256" s="30">
        <v>0</v>
      </c>
      <c r="I256" s="164">
        <v>0</v>
      </c>
      <c r="J256" s="30">
        <v>6</v>
      </c>
      <c r="K256" s="162">
        <v>7170000</v>
      </c>
      <c r="L256" s="159">
        <v>6</v>
      </c>
      <c r="M256" s="165">
        <v>7170000</v>
      </c>
      <c r="N256" s="31">
        <v>6</v>
      </c>
      <c r="O256" s="536">
        <v>7170000</v>
      </c>
    </row>
    <row r="257" spans="1:15" ht="16" thickBot="1">
      <c r="A257" s="260"/>
      <c r="B257" s="311"/>
      <c r="C257" s="261"/>
      <c r="D257" s="261"/>
      <c r="E257" s="262"/>
      <c r="F257" s="262"/>
      <c r="G257" s="263"/>
      <c r="H257" s="261"/>
      <c r="I257" s="264"/>
      <c r="J257" s="261"/>
      <c r="K257" s="265"/>
      <c r="L257" s="261"/>
      <c r="M257" s="589" t="s">
        <v>616</v>
      </c>
      <c r="N257" s="590"/>
      <c r="O257" s="539">
        <v>71887500</v>
      </c>
    </row>
    <row r="258" spans="1:15" ht="16" thickTop="1">
      <c r="A258" s="533"/>
      <c r="B258" s="533"/>
      <c r="C258" s="533"/>
      <c r="D258" s="533"/>
      <c r="E258" s="542"/>
      <c r="F258" s="542"/>
      <c r="G258" s="543"/>
      <c r="H258" s="533"/>
      <c r="I258" s="544"/>
      <c r="J258" s="533"/>
      <c r="K258" s="545"/>
      <c r="L258" s="533"/>
      <c r="M258" s="546"/>
      <c r="N258" s="546"/>
      <c r="O258" s="547"/>
    </row>
    <row r="259" spans="1:15" ht="15.5">
      <c r="E259" s="6"/>
      <c r="F259" s="6"/>
      <c r="G259" s="410"/>
      <c r="I259" s="411"/>
      <c r="K259" s="21"/>
      <c r="M259" s="412"/>
      <c r="N259" s="412"/>
      <c r="O259" s="413"/>
    </row>
    <row r="260" spans="1:15" ht="15.5">
      <c r="B260" s="531" t="s">
        <v>807</v>
      </c>
      <c r="E260" s="71" t="s">
        <v>802</v>
      </c>
      <c r="F260" s="531"/>
      <c r="G260" s="410"/>
      <c r="H260" s="531" t="s">
        <v>759</v>
      </c>
      <c r="I260" s="411"/>
      <c r="K260" s="21"/>
      <c r="M260" s="531" t="s">
        <v>805</v>
      </c>
      <c r="N260" s="412"/>
      <c r="O260" s="413"/>
    </row>
    <row r="261" spans="1:15" ht="15.5">
      <c r="B261" s="531" t="s">
        <v>803</v>
      </c>
      <c r="E261" s="534" t="s">
        <v>803</v>
      </c>
      <c r="F261" s="531"/>
      <c r="G261" s="410"/>
      <c r="H261" t="s">
        <v>803</v>
      </c>
      <c r="I261" s="411"/>
      <c r="K261" s="21"/>
      <c r="M261" s="531" t="s">
        <v>803</v>
      </c>
      <c r="N261" s="412"/>
      <c r="O261" s="413"/>
    </row>
    <row r="262" spans="1:15" ht="26.5" thickBot="1">
      <c r="A262" s="595" t="s">
        <v>779</v>
      </c>
      <c r="B262" s="596"/>
      <c r="C262" s="597"/>
      <c r="D262" s="597"/>
      <c r="E262" s="597"/>
      <c r="F262" s="597"/>
      <c r="G262" s="597"/>
      <c r="H262" s="597"/>
      <c r="I262" s="597"/>
      <c r="J262" s="597"/>
      <c r="K262" s="597"/>
      <c r="L262" s="597"/>
      <c r="M262" s="597"/>
      <c r="N262" s="597"/>
      <c r="O262" s="598"/>
    </row>
    <row r="263" spans="1:15">
      <c r="A263" s="359">
        <v>6</v>
      </c>
      <c r="B263" s="28">
        <v>3</v>
      </c>
      <c r="C263" s="28">
        <v>5</v>
      </c>
      <c r="D263" s="28" t="s">
        <v>501</v>
      </c>
      <c r="E263" s="33" t="s">
        <v>432</v>
      </c>
      <c r="F263" s="29" t="s">
        <v>3</v>
      </c>
      <c r="G263" s="163">
        <v>465000</v>
      </c>
      <c r="H263" s="28">
        <v>4</v>
      </c>
      <c r="I263" s="164">
        <v>1860000</v>
      </c>
      <c r="J263" s="30">
        <v>2</v>
      </c>
      <c r="K263" s="162">
        <v>930000</v>
      </c>
      <c r="L263" s="161">
        <v>6</v>
      </c>
      <c r="M263" s="165">
        <v>2790000</v>
      </c>
      <c r="N263" s="31">
        <v>6</v>
      </c>
      <c r="O263" s="535">
        <v>2790000</v>
      </c>
    </row>
    <row r="264" spans="1:15">
      <c r="A264" s="359">
        <v>7</v>
      </c>
      <c r="B264" s="28">
        <v>3.1</v>
      </c>
      <c r="C264" s="28">
        <v>6</v>
      </c>
      <c r="D264" s="28" t="s">
        <v>500</v>
      </c>
      <c r="E264" s="33" t="s">
        <v>430</v>
      </c>
      <c r="F264" s="29" t="s">
        <v>3</v>
      </c>
      <c r="G264" s="163">
        <v>1495000</v>
      </c>
      <c r="H264" s="28">
        <v>4</v>
      </c>
      <c r="I264" s="164">
        <v>5980000</v>
      </c>
      <c r="J264" s="30">
        <v>2</v>
      </c>
      <c r="K264" s="162">
        <v>2990000</v>
      </c>
      <c r="L264" s="161">
        <v>6</v>
      </c>
      <c r="M264" s="165">
        <v>8970000</v>
      </c>
      <c r="N264" s="31">
        <v>6</v>
      </c>
      <c r="O264" s="536">
        <v>8970000</v>
      </c>
    </row>
    <row r="265" spans="1:15">
      <c r="A265" s="359">
        <v>8</v>
      </c>
      <c r="B265" s="28">
        <v>3.2</v>
      </c>
      <c r="C265" s="28">
        <v>7</v>
      </c>
      <c r="D265" s="28" t="s">
        <v>499</v>
      </c>
      <c r="E265" s="33" t="s">
        <v>426</v>
      </c>
      <c r="F265" s="29" t="s">
        <v>3</v>
      </c>
      <c r="G265" s="163">
        <v>345000</v>
      </c>
      <c r="H265" s="28">
        <v>4</v>
      </c>
      <c r="I265" s="164">
        <v>1380000</v>
      </c>
      <c r="J265" s="30">
        <v>2</v>
      </c>
      <c r="K265" s="162">
        <v>690000</v>
      </c>
      <c r="L265" s="161">
        <v>6</v>
      </c>
      <c r="M265" s="165">
        <v>2070000</v>
      </c>
      <c r="N265" s="31">
        <v>6</v>
      </c>
      <c r="O265" s="536">
        <v>2070000</v>
      </c>
    </row>
    <row r="266" spans="1:15" ht="21">
      <c r="A266" s="360"/>
      <c r="B266" s="58"/>
      <c r="C266" s="58"/>
      <c r="D266" s="58"/>
      <c r="E266" s="60" t="s">
        <v>543</v>
      </c>
      <c r="F266" s="58"/>
      <c r="G266" s="163">
        <v>345000</v>
      </c>
      <c r="H266" s="58"/>
      <c r="I266" s="58"/>
      <c r="J266" s="58"/>
      <c r="K266" s="58"/>
      <c r="L266" s="161"/>
      <c r="M266" s="165"/>
      <c r="N266" s="30">
        <v>4</v>
      </c>
      <c r="O266" s="536">
        <v>1380000</v>
      </c>
    </row>
    <row r="267" spans="1:15">
      <c r="A267" s="359">
        <v>43</v>
      </c>
      <c r="B267" s="28">
        <v>3</v>
      </c>
      <c r="C267" s="28">
        <v>37</v>
      </c>
      <c r="D267" s="28" t="s">
        <v>433</v>
      </c>
      <c r="E267" s="33" t="s">
        <v>432</v>
      </c>
      <c r="F267" s="29" t="s">
        <v>3</v>
      </c>
      <c r="G267" s="163">
        <v>395000</v>
      </c>
      <c r="H267" s="28">
        <v>3</v>
      </c>
      <c r="I267" s="164">
        <v>1185000</v>
      </c>
      <c r="J267" s="30"/>
      <c r="K267" s="162">
        <v>0</v>
      </c>
      <c r="L267" s="161">
        <v>3</v>
      </c>
      <c r="M267" s="165">
        <v>1185000</v>
      </c>
      <c r="N267" s="31">
        <v>3</v>
      </c>
      <c r="O267" s="536">
        <v>1185000</v>
      </c>
    </row>
    <row r="268" spans="1:15">
      <c r="A268" s="359">
        <v>44</v>
      </c>
      <c r="B268" s="28">
        <v>3.1</v>
      </c>
      <c r="C268" s="28">
        <v>38</v>
      </c>
      <c r="D268" s="28" t="s">
        <v>431</v>
      </c>
      <c r="E268" s="33" t="s">
        <v>430</v>
      </c>
      <c r="F268" s="29" t="s">
        <v>3</v>
      </c>
      <c r="G268" s="163">
        <v>1495000</v>
      </c>
      <c r="H268" s="28">
        <v>2</v>
      </c>
      <c r="I268" s="164">
        <v>2990000</v>
      </c>
      <c r="J268" s="30"/>
      <c r="K268" s="162">
        <v>0</v>
      </c>
      <c r="L268" s="161">
        <v>2</v>
      </c>
      <c r="M268" s="165">
        <v>2990000</v>
      </c>
      <c r="N268" s="31">
        <v>2</v>
      </c>
      <c r="O268" s="536">
        <v>2990000</v>
      </c>
    </row>
    <row r="269" spans="1:15">
      <c r="A269" s="359">
        <v>45</v>
      </c>
      <c r="B269" s="28">
        <v>3.1</v>
      </c>
      <c r="C269" s="28">
        <v>39</v>
      </c>
      <c r="D269" s="28" t="s">
        <v>429</v>
      </c>
      <c r="E269" s="33" t="s">
        <v>428</v>
      </c>
      <c r="F269" s="29" t="s">
        <v>3</v>
      </c>
      <c r="G269" s="163">
        <v>1195000</v>
      </c>
      <c r="H269" s="28">
        <v>1</v>
      </c>
      <c r="I269" s="164">
        <v>1195000</v>
      </c>
      <c r="J269" s="30"/>
      <c r="K269" s="162">
        <v>0</v>
      </c>
      <c r="L269" s="161">
        <v>1</v>
      </c>
      <c r="M269" s="165">
        <v>1195000</v>
      </c>
      <c r="N269" s="31">
        <v>1</v>
      </c>
      <c r="O269" s="536">
        <v>1195000</v>
      </c>
    </row>
    <row r="270" spans="1:15">
      <c r="A270" s="359">
        <v>46</v>
      </c>
      <c r="B270" s="28">
        <v>3.2</v>
      </c>
      <c r="C270" s="28">
        <v>40</v>
      </c>
      <c r="D270" s="28" t="s">
        <v>427</v>
      </c>
      <c r="E270" s="33" t="s">
        <v>426</v>
      </c>
      <c r="F270" s="29" t="s">
        <v>3</v>
      </c>
      <c r="G270" s="163">
        <v>345000</v>
      </c>
      <c r="H270" s="28">
        <v>3</v>
      </c>
      <c r="I270" s="164">
        <v>1035000</v>
      </c>
      <c r="J270" s="30"/>
      <c r="K270" s="162">
        <v>0</v>
      </c>
      <c r="L270" s="161">
        <v>3</v>
      </c>
      <c r="M270" s="165">
        <v>1035000</v>
      </c>
      <c r="N270" s="31">
        <v>3</v>
      </c>
      <c r="O270" s="536">
        <v>1035000</v>
      </c>
    </row>
    <row r="271" spans="1:15" ht="21">
      <c r="A271" s="360"/>
      <c r="B271" s="58"/>
      <c r="C271" s="58"/>
      <c r="D271" s="58"/>
      <c r="E271" s="60" t="s">
        <v>543</v>
      </c>
      <c r="F271" s="58"/>
      <c r="G271" s="163">
        <v>345000</v>
      </c>
      <c r="H271" s="58"/>
      <c r="I271" s="58"/>
      <c r="J271" s="58"/>
      <c r="K271" s="58"/>
      <c r="L271" s="161"/>
      <c r="M271" s="165"/>
      <c r="N271" s="30">
        <v>3</v>
      </c>
      <c r="O271" s="536">
        <v>1035000</v>
      </c>
    </row>
    <row r="272" spans="1:15" ht="29">
      <c r="A272" s="359">
        <v>126</v>
      </c>
      <c r="B272" s="28">
        <v>35.1</v>
      </c>
      <c r="C272" s="28">
        <v>104</v>
      </c>
      <c r="D272" s="28" t="s">
        <v>266</v>
      </c>
      <c r="E272" s="34" t="s">
        <v>265</v>
      </c>
      <c r="F272" s="29" t="s">
        <v>3</v>
      </c>
      <c r="G272" s="163">
        <v>150000</v>
      </c>
      <c r="H272" s="181">
        <v>6</v>
      </c>
      <c r="I272" s="164">
        <v>900000</v>
      </c>
      <c r="J272" s="30"/>
      <c r="K272" s="162">
        <v>0</v>
      </c>
      <c r="L272" s="161">
        <v>6</v>
      </c>
      <c r="M272" s="165">
        <v>900000</v>
      </c>
      <c r="N272" s="31">
        <v>6</v>
      </c>
      <c r="O272" s="536">
        <v>900000</v>
      </c>
    </row>
    <row r="273" spans="1:15" ht="21">
      <c r="A273" s="360"/>
      <c r="B273" s="58"/>
      <c r="C273" s="58"/>
      <c r="D273" s="58"/>
      <c r="E273" s="60" t="s">
        <v>543</v>
      </c>
      <c r="F273" s="58"/>
      <c r="G273" s="163">
        <v>150000</v>
      </c>
      <c r="H273" s="58"/>
      <c r="I273" s="58"/>
      <c r="J273" s="58"/>
      <c r="K273" s="58"/>
      <c r="L273" s="161"/>
      <c r="M273" s="165"/>
      <c r="N273" s="30">
        <v>1</v>
      </c>
      <c r="O273" s="536">
        <v>150000</v>
      </c>
    </row>
    <row r="274" spans="1:15" ht="29">
      <c r="A274" s="359">
        <v>127</v>
      </c>
      <c r="B274" s="28">
        <v>35.200000000000003</v>
      </c>
      <c r="C274" s="28">
        <v>105</v>
      </c>
      <c r="D274" s="28" t="s">
        <v>264</v>
      </c>
      <c r="E274" s="34" t="s">
        <v>263</v>
      </c>
      <c r="F274" s="29" t="s">
        <v>3</v>
      </c>
      <c r="G274" s="163">
        <v>210000</v>
      </c>
      <c r="H274" s="181">
        <v>2</v>
      </c>
      <c r="I274" s="164">
        <v>420000</v>
      </c>
      <c r="J274" s="30"/>
      <c r="K274" s="162">
        <v>0</v>
      </c>
      <c r="L274" s="161">
        <v>2</v>
      </c>
      <c r="M274" s="165">
        <v>420000</v>
      </c>
      <c r="N274" s="31">
        <v>2</v>
      </c>
      <c r="O274" s="536">
        <v>420000</v>
      </c>
    </row>
    <row r="275" spans="1:15" ht="21">
      <c r="A275" s="360"/>
      <c r="B275" s="58"/>
      <c r="C275" s="58"/>
      <c r="D275" s="58"/>
      <c r="E275" s="60" t="s">
        <v>543</v>
      </c>
      <c r="F275" s="58"/>
      <c r="G275" s="163">
        <v>210000</v>
      </c>
      <c r="H275" s="58"/>
      <c r="I275" s="58"/>
      <c r="J275" s="58"/>
      <c r="K275" s="58"/>
      <c r="L275" s="161"/>
      <c r="M275" s="165"/>
      <c r="N275" s="30">
        <v>4</v>
      </c>
      <c r="O275" s="536">
        <v>840000</v>
      </c>
    </row>
    <row r="276" spans="1:15">
      <c r="A276" s="359">
        <v>128</v>
      </c>
      <c r="B276" s="28">
        <v>35.299999999999997</v>
      </c>
      <c r="C276" s="28">
        <v>106</v>
      </c>
      <c r="D276" s="28" t="s">
        <v>262</v>
      </c>
      <c r="E276" s="34" t="s">
        <v>261</v>
      </c>
      <c r="F276" s="29" t="s">
        <v>3</v>
      </c>
      <c r="G276" s="163">
        <v>7000</v>
      </c>
      <c r="H276" s="181">
        <v>6</v>
      </c>
      <c r="I276" s="164">
        <v>42000</v>
      </c>
      <c r="J276" s="30"/>
      <c r="K276" s="162">
        <v>0</v>
      </c>
      <c r="L276" s="161">
        <v>6</v>
      </c>
      <c r="M276" s="165">
        <v>42000</v>
      </c>
      <c r="N276" s="31">
        <v>6</v>
      </c>
      <c r="O276" s="536">
        <v>42000</v>
      </c>
    </row>
    <row r="277" spans="1:15" ht="21">
      <c r="A277" s="360"/>
      <c r="B277" s="58"/>
      <c r="C277" s="58"/>
      <c r="D277" s="58"/>
      <c r="E277" s="60" t="s">
        <v>543</v>
      </c>
      <c r="F277" s="58"/>
      <c r="G277" s="163">
        <v>7000</v>
      </c>
      <c r="H277" s="58"/>
      <c r="I277" s="58"/>
      <c r="J277" s="58"/>
      <c r="K277" s="58"/>
      <c r="L277" s="161"/>
      <c r="M277" s="165"/>
      <c r="N277" s="30">
        <v>1</v>
      </c>
      <c r="O277" s="536">
        <v>7000</v>
      </c>
    </row>
    <row r="278" spans="1:15">
      <c r="A278" s="359">
        <v>129</v>
      </c>
      <c r="B278" s="28">
        <v>35.4</v>
      </c>
      <c r="C278" s="28">
        <v>107</v>
      </c>
      <c r="D278" s="28" t="s">
        <v>260</v>
      </c>
      <c r="E278" s="34" t="s">
        <v>259</v>
      </c>
      <c r="F278" s="29" t="s">
        <v>3</v>
      </c>
      <c r="G278" s="163">
        <v>8500</v>
      </c>
      <c r="H278" s="181">
        <v>2</v>
      </c>
      <c r="I278" s="164">
        <v>17000</v>
      </c>
      <c r="J278" s="30"/>
      <c r="K278" s="162">
        <v>0</v>
      </c>
      <c r="L278" s="161">
        <v>2</v>
      </c>
      <c r="M278" s="165">
        <v>17000</v>
      </c>
      <c r="N278" s="31">
        <v>2</v>
      </c>
      <c r="O278" s="536">
        <v>17000</v>
      </c>
    </row>
    <row r="279" spans="1:15" ht="21">
      <c r="A279" s="360"/>
      <c r="B279" s="58"/>
      <c r="C279" s="58"/>
      <c r="D279" s="58"/>
      <c r="E279" s="60" t="s">
        <v>543</v>
      </c>
      <c r="F279" s="58"/>
      <c r="G279" s="163">
        <v>8500</v>
      </c>
      <c r="H279" s="58"/>
      <c r="I279" s="58"/>
      <c r="J279" s="58"/>
      <c r="K279" s="58"/>
      <c r="L279" s="161"/>
      <c r="M279" s="165"/>
      <c r="N279" s="30">
        <v>4</v>
      </c>
      <c r="O279" s="536">
        <v>34000</v>
      </c>
    </row>
    <row r="280" spans="1:15">
      <c r="A280" s="359">
        <v>130</v>
      </c>
      <c r="B280" s="28">
        <v>35.5</v>
      </c>
      <c r="C280" s="28">
        <v>216</v>
      </c>
      <c r="D280" s="28" t="s">
        <v>258</v>
      </c>
      <c r="E280" s="34" t="s">
        <v>257</v>
      </c>
      <c r="F280" s="29" t="s">
        <v>3</v>
      </c>
      <c r="G280" s="163">
        <v>1200000</v>
      </c>
      <c r="H280" s="181">
        <v>1</v>
      </c>
      <c r="I280" s="164">
        <v>1200000</v>
      </c>
      <c r="J280" s="30"/>
      <c r="K280" s="162">
        <v>0</v>
      </c>
      <c r="L280" s="161">
        <v>1</v>
      </c>
      <c r="M280" s="165">
        <v>1200000</v>
      </c>
      <c r="N280" s="31">
        <v>1</v>
      </c>
      <c r="O280" s="536">
        <v>1200000</v>
      </c>
    </row>
    <row r="281" spans="1:15">
      <c r="A281" s="359">
        <v>131</v>
      </c>
      <c r="B281" s="28">
        <v>35.6</v>
      </c>
      <c r="C281" s="28">
        <v>217</v>
      </c>
      <c r="D281" s="28" t="s">
        <v>256</v>
      </c>
      <c r="E281" s="34" t="s">
        <v>255</v>
      </c>
      <c r="F281" s="29" t="s">
        <v>3</v>
      </c>
      <c r="G281" s="163">
        <v>1000000</v>
      </c>
      <c r="H281" s="181">
        <v>2</v>
      </c>
      <c r="I281" s="164">
        <v>2000000</v>
      </c>
      <c r="J281" s="30"/>
      <c r="K281" s="162">
        <v>0</v>
      </c>
      <c r="L281" s="161">
        <v>2</v>
      </c>
      <c r="M281" s="165">
        <v>2000000</v>
      </c>
      <c r="N281" s="31">
        <v>2</v>
      </c>
      <c r="O281" s="536">
        <v>2000000</v>
      </c>
    </row>
    <row r="282" spans="1:15" ht="21">
      <c r="A282" s="360"/>
      <c r="B282" s="58"/>
      <c r="C282" s="58"/>
      <c r="D282" s="58"/>
      <c r="E282" s="60" t="s">
        <v>543</v>
      </c>
      <c r="F282" s="58"/>
      <c r="G282" s="163">
        <v>1000000</v>
      </c>
      <c r="H282" s="58"/>
      <c r="I282" s="58"/>
      <c r="J282" s="58"/>
      <c r="K282" s="58"/>
      <c r="L282" s="161"/>
      <c r="M282" s="165"/>
      <c r="N282" s="30">
        <v>2</v>
      </c>
      <c r="O282" s="536">
        <v>2000000</v>
      </c>
    </row>
    <row r="283" spans="1:15">
      <c r="A283" s="359">
        <v>132</v>
      </c>
      <c r="B283" s="28">
        <v>35.700000000000003</v>
      </c>
      <c r="C283" s="28">
        <v>218</v>
      </c>
      <c r="D283" s="28" t="s">
        <v>254</v>
      </c>
      <c r="E283" s="34" t="s">
        <v>253</v>
      </c>
      <c r="F283" s="29" t="s">
        <v>3</v>
      </c>
      <c r="G283" s="163">
        <v>900000.00000000012</v>
      </c>
      <c r="H283" s="181">
        <v>1</v>
      </c>
      <c r="I283" s="164">
        <v>900000.00000000012</v>
      </c>
      <c r="J283" s="30"/>
      <c r="K283" s="162">
        <v>0</v>
      </c>
      <c r="L283" s="161">
        <v>1</v>
      </c>
      <c r="M283" s="165">
        <v>900000.00000000012</v>
      </c>
      <c r="N283" s="31">
        <v>1</v>
      </c>
      <c r="O283" s="536">
        <v>900000.00000000012</v>
      </c>
    </row>
    <row r="284" spans="1:15" ht="21">
      <c r="A284" s="365"/>
      <c r="B284" s="126"/>
      <c r="C284" s="126"/>
      <c r="D284" s="126"/>
      <c r="E284" s="127" t="s">
        <v>543</v>
      </c>
      <c r="F284" s="126"/>
      <c r="G284" s="166">
        <v>900000.00000000012</v>
      </c>
      <c r="H284" s="126"/>
      <c r="I284" s="126"/>
      <c r="J284" s="126"/>
      <c r="K284" s="126"/>
      <c r="L284" s="169"/>
      <c r="M284" s="170"/>
      <c r="N284" s="40">
        <v>2</v>
      </c>
      <c r="O284" s="537">
        <v>1800000.0000000002</v>
      </c>
    </row>
    <row r="285" spans="1:15" ht="16" thickBot="1">
      <c r="A285" s="260"/>
      <c r="B285" s="311"/>
      <c r="C285" s="261"/>
      <c r="D285" s="261"/>
      <c r="E285" s="262"/>
      <c r="F285" s="262"/>
      <c r="G285" s="263"/>
      <c r="H285" s="261"/>
      <c r="I285" s="264"/>
      <c r="J285" s="261"/>
      <c r="K285" s="265"/>
      <c r="L285" s="261"/>
      <c r="M285" s="589" t="s">
        <v>616</v>
      </c>
      <c r="N285" s="590"/>
      <c r="O285" s="539">
        <f>SUM(O263:O284)</f>
        <v>32960000</v>
      </c>
    </row>
    <row r="286" spans="1:15" ht="16" thickTop="1">
      <c r="A286" s="533"/>
      <c r="B286" s="533"/>
      <c r="C286" s="533"/>
      <c r="D286" s="533"/>
      <c r="E286" s="542"/>
      <c r="F286" s="542"/>
      <c r="G286" s="543"/>
      <c r="H286" s="533"/>
      <c r="I286" s="544"/>
      <c r="J286" s="533"/>
      <c r="K286" s="545"/>
      <c r="L286" s="533"/>
      <c r="M286" s="546"/>
      <c r="N286" s="546"/>
      <c r="O286" s="547"/>
    </row>
    <row r="287" spans="1:15" ht="15.5">
      <c r="E287" s="6"/>
      <c r="F287" s="6"/>
      <c r="G287" s="410"/>
      <c r="I287" s="411"/>
      <c r="K287" s="21"/>
      <c r="M287" s="412"/>
      <c r="N287" s="412"/>
      <c r="O287" s="413"/>
    </row>
    <row r="288" spans="1:15" ht="15.5">
      <c r="B288" s="531" t="s">
        <v>807</v>
      </c>
      <c r="E288" s="71" t="s">
        <v>802</v>
      </c>
      <c r="F288" s="531"/>
      <c r="G288" s="410"/>
      <c r="H288" s="531" t="s">
        <v>759</v>
      </c>
      <c r="I288" s="411"/>
      <c r="K288" s="21"/>
      <c r="M288" s="531" t="s">
        <v>805</v>
      </c>
      <c r="N288" s="412"/>
      <c r="O288" s="413"/>
    </row>
    <row r="289" spans="1:15" ht="15.5">
      <c r="B289" s="531" t="s">
        <v>803</v>
      </c>
      <c r="E289" s="534" t="s">
        <v>803</v>
      </c>
      <c r="F289" s="531"/>
      <c r="G289" s="410"/>
      <c r="H289" t="s">
        <v>803</v>
      </c>
      <c r="I289" s="411"/>
      <c r="K289" s="21"/>
      <c r="M289" s="531" t="s">
        <v>803</v>
      </c>
      <c r="N289" s="412"/>
      <c r="O289" s="413"/>
    </row>
    <row r="290" spans="1:15" ht="26.5" thickBot="1">
      <c r="A290" s="595" t="s">
        <v>780</v>
      </c>
      <c r="B290" s="596"/>
      <c r="C290" s="597"/>
      <c r="D290" s="597"/>
      <c r="E290" s="597"/>
      <c r="F290" s="597"/>
      <c r="G290" s="597"/>
      <c r="H290" s="597"/>
      <c r="I290" s="597"/>
      <c r="J290" s="597"/>
      <c r="K290" s="597"/>
      <c r="L290" s="597"/>
      <c r="M290" s="597"/>
      <c r="N290" s="597"/>
      <c r="O290" s="598"/>
    </row>
    <row r="291" spans="1:15">
      <c r="A291" s="359">
        <v>184</v>
      </c>
      <c r="B291" s="28">
        <v>75</v>
      </c>
      <c r="C291" s="28">
        <v>225</v>
      </c>
      <c r="D291" s="28" t="s">
        <v>149</v>
      </c>
      <c r="E291" s="33" t="s">
        <v>148</v>
      </c>
      <c r="F291" s="29" t="s">
        <v>3</v>
      </c>
      <c r="G291" s="163">
        <v>270</v>
      </c>
      <c r="H291" s="28">
        <v>25</v>
      </c>
      <c r="I291" s="164">
        <v>6750</v>
      </c>
      <c r="J291" s="30"/>
      <c r="K291" s="162">
        <v>0</v>
      </c>
      <c r="L291" s="161">
        <v>25</v>
      </c>
      <c r="M291" s="165">
        <v>6750</v>
      </c>
      <c r="N291" s="31">
        <v>25</v>
      </c>
      <c r="O291" s="535">
        <v>6750</v>
      </c>
    </row>
    <row r="292" spans="1:15" ht="21">
      <c r="A292" s="360"/>
      <c r="B292" s="58"/>
      <c r="C292" s="58"/>
      <c r="D292" s="58"/>
      <c r="E292" s="60" t="s">
        <v>543</v>
      </c>
      <c r="F292" s="58"/>
      <c r="G292" s="163">
        <v>270</v>
      </c>
      <c r="H292" s="58"/>
      <c r="I292" s="58"/>
      <c r="J292" s="58"/>
      <c r="K292" s="58"/>
      <c r="L292" s="161"/>
      <c r="M292" s="165"/>
      <c r="N292" s="176">
        <v>19</v>
      </c>
      <c r="O292" s="536">
        <v>5130</v>
      </c>
    </row>
    <row r="293" spans="1:15" ht="29">
      <c r="A293" s="359">
        <v>185</v>
      </c>
      <c r="B293" s="28">
        <v>76</v>
      </c>
      <c r="C293" s="28">
        <v>151</v>
      </c>
      <c r="D293" s="28" t="s">
        <v>147</v>
      </c>
      <c r="E293" s="33" t="s">
        <v>146</v>
      </c>
      <c r="F293" s="29" t="s">
        <v>3</v>
      </c>
      <c r="G293" s="163">
        <v>5400</v>
      </c>
      <c r="H293" s="28">
        <v>4</v>
      </c>
      <c r="I293" s="164">
        <v>21600</v>
      </c>
      <c r="J293" s="30"/>
      <c r="K293" s="162">
        <v>0</v>
      </c>
      <c r="L293" s="161">
        <v>4</v>
      </c>
      <c r="M293" s="165">
        <v>21600</v>
      </c>
      <c r="N293" s="31">
        <v>4</v>
      </c>
      <c r="O293" s="536">
        <v>21600</v>
      </c>
    </row>
    <row r="294" spans="1:15" ht="21">
      <c r="A294" s="360"/>
      <c r="B294" s="58"/>
      <c r="C294" s="58"/>
      <c r="D294" s="58"/>
      <c r="E294" s="58"/>
      <c r="F294" s="58"/>
      <c r="G294" s="58"/>
      <c r="H294" s="58"/>
      <c r="I294" s="58"/>
      <c r="J294" s="58"/>
      <c r="K294" s="58"/>
      <c r="L294" s="161"/>
      <c r="M294" s="58"/>
      <c r="N294" s="58"/>
      <c r="O294" s="538"/>
    </row>
    <row r="295" spans="1:15">
      <c r="A295" s="359">
        <v>186</v>
      </c>
      <c r="B295" s="28">
        <v>77</v>
      </c>
      <c r="C295" s="28">
        <v>152</v>
      </c>
      <c r="D295" s="28" t="s">
        <v>145</v>
      </c>
      <c r="E295" s="33" t="s">
        <v>144</v>
      </c>
      <c r="F295" s="29" t="s">
        <v>3</v>
      </c>
      <c r="G295" s="163">
        <v>6300</v>
      </c>
      <c r="H295" s="28">
        <v>9</v>
      </c>
      <c r="I295" s="164">
        <v>56700</v>
      </c>
      <c r="J295" s="30"/>
      <c r="K295" s="162">
        <v>0</v>
      </c>
      <c r="L295" s="161">
        <v>9</v>
      </c>
      <c r="M295" s="165">
        <v>56700</v>
      </c>
      <c r="N295" s="31">
        <v>9</v>
      </c>
      <c r="O295" s="536">
        <v>56700</v>
      </c>
    </row>
    <row r="296" spans="1:15" ht="21">
      <c r="A296" s="360"/>
      <c r="B296" s="58"/>
      <c r="C296" s="58"/>
      <c r="D296" s="58"/>
      <c r="E296" s="58"/>
      <c r="F296" s="58"/>
      <c r="G296" s="58"/>
      <c r="H296" s="58"/>
      <c r="I296" s="58"/>
      <c r="J296" s="58"/>
      <c r="K296" s="58"/>
      <c r="L296" s="161"/>
      <c r="M296" s="58"/>
      <c r="N296" s="58"/>
      <c r="O296" s="538"/>
    </row>
    <row r="297" spans="1:15">
      <c r="A297" s="359">
        <v>187</v>
      </c>
      <c r="B297" s="28">
        <v>78</v>
      </c>
      <c r="C297" s="28">
        <v>153</v>
      </c>
      <c r="D297" s="28" t="s">
        <v>143</v>
      </c>
      <c r="E297" s="33" t="s">
        <v>142</v>
      </c>
      <c r="F297" s="29" t="s">
        <v>3</v>
      </c>
      <c r="G297" s="163">
        <v>3600</v>
      </c>
      <c r="H297" s="28">
        <v>16</v>
      </c>
      <c r="I297" s="164">
        <v>57600</v>
      </c>
      <c r="J297" s="30"/>
      <c r="K297" s="162">
        <v>0</v>
      </c>
      <c r="L297" s="161">
        <v>16</v>
      </c>
      <c r="M297" s="165">
        <v>57600</v>
      </c>
      <c r="N297" s="31">
        <v>15</v>
      </c>
      <c r="O297" s="536">
        <v>54000</v>
      </c>
    </row>
    <row r="298" spans="1:15" ht="21">
      <c r="A298" s="360"/>
      <c r="B298" s="58"/>
      <c r="C298" s="58"/>
      <c r="D298" s="58"/>
      <c r="E298" s="58"/>
      <c r="F298" s="58"/>
      <c r="G298" s="58"/>
      <c r="H298" s="58"/>
      <c r="I298" s="58"/>
      <c r="J298" s="58"/>
      <c r="K298" s="58"/>
      <c r="L298" s="161"/>
      <c r="M298" s="58"/>
      <c r="N298" s="58"/>
      <c r="O298" s="538"/>
    </row>
    <row r="299" spans="1:15">
      <c r="A299" s="359">
        <v>188</v>
      </c>
      <c r="B299" s="28">
        <v>79</v>
      </c>
      <c r="C299" s="28">
        <v>154</v>
      </c>
      <c r="D299" s="28" t="s">
        <v>141</v>
      </c>
      <c r="E299" s="33" t="s">
        <v>140</v>
      </c>
      <c r="F299" s="29" t="s">
        <v>3</v>
      </c>
      <c r="G299" s="163">
        <v>1100</v>
      </c>
      <c r="H299" s="28">
        <v>21</v>
      </c>
      <c r="I299" s="164">
        <v>23100</v>
      </c>
      <c r="J299" s="30"/>
      <c r="K299" s="162">
        <v>0</v>
      </c>
      <c r="L299" s="161">
        <v>21</v>
      </c>
      <c r="M299" s="165">
        <v>23100</v>
      </c>
      <c r="N299" s="31">
        <v>21</v>
      </c>
      <c r="O299" s="536">
        <v>23100</v>
      </c>
    </row>
    <row r="300" spans="1:15" ht="21">
      <c r="A300" s="360"/>
      <c r="B300" s="58"/>
      <c r="C300" s="58"/>
      <c r="D300" s="58"/>
      <c r="E300" s="58"/>
      <c r="F300" s="58"/>
      <c r="G300" s="58"/>
      <c r="H300" s="58"/>
      <c r="I300" s="58"/>
      <c r="J300" s="58"/>
      <c r="K300" s="58"/>
      <c r="L300" s="161"/>
      <c r="M300" s="58"/>
      <c r="N300" s="58"/>
      <c r="O300" s="538"/>
    </row>
    <row r="301" spans="1:15" ht="29">
      <c r="A301" s="359">
        <v>189</v>
      </c>
      <c r="B301" s="28">
        <v>80</v>
      </c>
      <c r="C301" s="28">
        <v>155</v>
      </c>
      <c r="D301" s="28" t="s">
        <v>139</v>
      </c>
      <c r="E301" s="33" t="s">
        <v>138</v>
      </c>
      <c r="F301" s="29" t="s">
        <v>3</v>
      </c>
      <c r="G301" s="163">
        <v>630</v>
      </c>
      <c r="H301" s="28">
        <v>25</v>
      </c>
      <c r="I301" s="164">
        <v>15750</v>
      </c>
      <c r="J301" s="30"/>
      <c r="K301" s="162">
        <v>0</v>
      </c>
      <c r="L301" s="161">
        <v>25</v>
      </c>
      <c r="M301" s="165">
        <v>15750</v>
      </c>
      <c r="N301" s="31">
        <v>15</v>
      </c>
      <c r="O301" s="536">
        <v>9450</v>
      </c>
    </row>
    <row r="302" spans="1:15" ht="21">
      <c r="A302" s="360"/>
      <c r="B302" s="58"/>
      <c r="C302" s="58"/>
      <c r="D302" s="58"/>
      <c r="E302" s="58"/>
      <c r="F302" s="58"/>
      <c r="G302" s="58"/>
      <c r="H302" s="58"/>
      <c r="I302" s="58"/>
      <c r="J302" s="58"/>
      <c r="K302" s="58"/>
      <c r="L302" s="161"/>
      <c r="M302" s="58"/>
      <c r="N302" s="58"/>
      <c r="O302" s="538"/>
    </row>
    <row r="303" spans="1:15" ht="29">
      <c r="A303" s="359">
        <v>190</v>
      </c>
      <c r="B303" s="28">
        <v>81</v>
      </c>
      <c r="C303" s="28">
        <v>156</v>
      </c>
      <c r="D303" s="28" t="s">
        <v>137</v>
      </c>
      <c r="E303" s="33" t="s">
        <v>136</v>
      </c>
      <c r="F303" s="29" t="s">
        <v>3</v>
      </c>
      <c r="G303" s="163">
        <v>540</v>
      </c>
      <c r="H303" s="28">
        <v>36</v>
      </c>
      <c r="I303" s="164">
        <v>19440</v>
      </c>
      <c r="J303" s="30"/>
      <c r="K303" s="162">
        <v>0</v>
      </c>
      <c r="L303" s="161">
        <v>36</v>
      </c>
      <c r="M303" s="165">
        <v>19440</v>
      </c>
      <c r="N303" s="31">
        <v>21</v>
      </c>
      <c r="O303" s="536">
        <v>11340</v>
      </c>
    </row>
    <row r="304" spans="1:15" ht="21">
      <c r="A304" s="360"/>
      <c r="B304" s="58"/>
      <c r="C304" s="58"/>
      <c r="D304" s="58"/>
      <c r="E304" s="58"/>
      <c r="F304" s="58"/>
      <c r="G304" s="58"/>
      <c r="H304" s="58"/>
      <c r="I304" s="58"/>
      <c r="J304" s="58"/>
      <c r="K304" s="58"/>
      <c r="L304" s="161"/>
      <c r="M304" s="58"/>
      <c r="N304" s="58"/>
      <c r="O304" s="538"/>
    </row>
    <row r="305" spans="1:15" ht="29">
      <c r="A305" s="359">
        <v>191</v>
      </c>
      <c r="B305" s="28">
        <v>82</v>
      </c>
      <c r="C305" s="28">
        <v>156</v>
      </c>
      <c r="D305" s="28" t="s">
        <v>135</v>
      </c>
      <c r="E305" s="33" t="s">
        <v>134</v>
      </c>
      <c r="F305" s="29" t="s">
        <v>3</v>
      </c>
      <c r="G305" s="163">
        <v>540</v>
      </c>
      <c r="H305" s="28">
        <v>25</v>
      </c>
      <c r="I305" s="164">
        <v>13500</v>
      </c>
      <c r="J305" s="30"/>
      <c r="K305" s="162">
        <v>0</v>
      </c>
      <c r="L305" s="161">
        <v>25</v>
      </c>
      <c r="M305" s="165">
        <v>13500</v>
      </c>
      <c r="N305" s="31">
        <v>14</v>
      </c>
      <c r="O305" s="536">
        <v>7560</v>
      </c>
    </row>
    <row r="306" spans="1:15" ht="21">
      <c r="A306" s="360"/>
      <c r="B306" s="58"/>
      <c r="C306" s="58"/>
      <c r="D306" s="58"/>
      <c r="E306" s="58"/>
      <c r="F306" s="58"/>
      <c r="G306" s="58"/>
      <c r="H306" s="58"/>
      <c r="I306" s="58"/>
      <c r="J306" s="58"/>
      <c r="K306" s="58"/>
      <c r="L306" s="161"/>
      <c r="M306" s="58"/>
      <c r="N306" s="58"/>
      <c r="O306" s="538"/>
    </row>
    <row r="307" spans="1:15">
      <c r="A307" s="359">
        <v>192</v>
      </c>
      <c r="B307" s="28" t="s">
        <v>719</v>
      </c>
      <c r="C307" s="28">
        <v>158</v>
      </c>
      <c r="D307" s="28" t="s">
        <v>133</v>
      </c>
      <c r="E307" s="33" t="s">
        <v>132</v>
      </c>
      <c r="F307" s="29" t="s">
        <v>3</v>
      </c>
      <c r="G307" s="163">
        <v>720</v>
      </c>
      <c r="H307" s="28">
        <v>25</v>
      </c>
      <c r="I307" s="164">
        <v>18000</v>
      </c>
      <c r="J307" s="30"/>
      <c r="K307" s="162">
        <v>0</v>
      </c>
      <c r="L307" s="161">
        <v>25</v>
      </c>
      <c r="M307" s="165">
        <v>18000</v>
      </c>
      <c r="N307" s="31">
        <v>15</v>
      </c>
      <c r="O307" s="536">
        <v>10800</v>
      </c>
    </row>
    <row r="308" spans="1:15" ht="21">
      <c r="A308" s="360"/>
      <c r="B308" s="58"/>
      <c r="C308" s="58"/>
      <c r="D308" s="58"/>
      <c r="E308" s="58"/>
      <c r="F308" s="58"/>
      <c r="G308" s="58"/>
      <c r="H308" s="58"/>
      <c r="I308" s="58"/>
      <c r="J308" s="58"/>
      <c r="K308" s="58"/>
      <c r="L308" s="161"/>
      <c r="M308" s="58"/>
      <c r="N308" s="58"/>
      <c r="O308" s="538"/>
    </row>
    <row r="309" spans="1:15" ht="29">
      <c r="A309" s="359">
        <v>193</v>
      </c>
      <c r="B309" s="28">
        <v>84</v>
      </c>
      <c r="C309" s="28">
        <v>159</v>
      </c>
      <c r="D309" s="28" t="s">
        <v>131</v>
      </c>
      <c r="E309" s="33" t="s">
        <v>130</v>
      </c>
      <c r="F309" s="29" t="s">
        <v>3</v>
      </c>
      <c r="G309" s="163">
        <v>3600</v>
      </c>
      <c r="H309" s="28">
        <v>12</v>
      </c>
      <c r="I309" s="164">
        <v>43200</v>
      </c>
      <c r="J309" s="30"/>
      <c r="K309" s="162">
        <v>0</v>
      </c>
      <c r="L309" s="161">
        <v>12</v>
      </c>
      <c r="M309" s="165">
        <v>43200</v>
      </c>
      <c r="N309" s="31">
        <v>9</v>
      </c>
      <c r="O309" s="536">
        <v>32400</v>
      </c>
    </row>
    <row r="310" spans="1:15" ht="21">
      <c r="A310" s="360"/>
      <c r="B310" s="58"/>
      <c r="C310" s="58"/>
      <c r="D310" s="58"/>
      <c r="E310" s="60"/>
      <c r="F310" s="58"/>
      <c r="G310" s="163"/>
      <c r="H310" s="58"/>
      <c r="I310" s="58"/>
      <c r="J310" s="58"/>
      <c r="K310" s="58"/>
      <c r="L310" s="161"/>
      <c r="M310" s="165"/>
      <c r="N310" s="30"/>
      <c r="O310" s="536"/>
    </row>
    <row r="311" spans="1:15" ht="29">
      <c r="A311" s="359">
        <v>194</v>
      </c>
      <c r="B311" s="28">
        <v>85</v>
      </c>
      <c r="C311" s="28">
        <v>160</v>
      </c>
      <c r="D311" s="28" t="s">
        <v>129</v>
      </c>
      <c r="E311" s="33" t="s">
        <v>128</v>
      </c>
      <c r="F311" s="35" t="s">
        <v>99</v>
      </c>
      <c r="G311" s="180">
        <v>270</v>
      </c>
      <c r="H311" s="28">
        <v>55</v>
      </c>
      <c r="I311" s="164">
        <v>14850</v>
      </c>
      <c r="J311" s="30"/>
      <c r="K311" s="162">
        <v>0</v>
      </c>
      <c r="L311" s="161">
        <v>55</v>
      </c>
      <c r="M311" s="165">
        <v>14850</v>
      </c>
      <c r="N311" s="31">
        <v>55</v>
      </c>
      <c r="O311" s="536">
        <v>14850</v>
      </c>
    </row>
    <row r="312" spans="1:15" ht="21">
      <c r="A312" s="360"/>
      <c r="B312" s="58"/>
      <c r="C312" s="58"/>
      <c r="D312" s="58"/>
      <c r="E312" s="60" t="s">
        <v>543</v>
      </c>
      <c r="F312" s="58"/>
      <c r="G312" s="180">
        <v>270</v>
      </c>
      <c r="H312" s="58"/>
      <c r="I312" s="58"/>
      <c r="J312" s="58"/>
      <c r="K312" s="58"/>
      <c r="L312" s="161"/>
      <c r="M312" s="165"/>
      <c r="N312" s="176">
        <v>53.234000000000009</v>
      </c>
      <c r="O312" s="536">
        <v>14373.180000000002</v>
      </c>
    </row>
    <row r="313" spans="1:15" ht="29">
      <c r="A313" s="359">
        <v>195</v>
      </c>
      <c r="B313" s="28">
        <v>85</v>
      </c>
      <c r="C313" s="28">
        <v>161</v>
      </c>
      <c r="D313" s="28" t="s">
        <v>127</v>
      </c>
      <c r="E313" s="33" t="s">
        <v>126</v>
      </c>
      <c r="F313" s="35" t="s">
        <v>99</v>
      </c>
      <c r="G313" s="180">
        <v>360</v>
      </c>
      <c r="H313" s="28">
        <v>115</v>
      </c>
      <c r="I313" s="164">
        <v>41400</v>
      </c>
      <c r="J313" s="30"/>
      <c r="K313" s="162">
        <v>0</v>
      </c>
      <c r="L313" s="161">
        <v>115</v>
      </c>
      <c r="M313" s="165">
        <v>41400</v>
      </c>
      <c r="N313" s="31">
        <v>115</v>
      </c>
      <c r="O313" s="536">
        <v>41400</v>
      </c>
    </row>
    <row r="314" spans="1:15" ht="21">
      <c r="A314" s="360"/>
      <c r="B314" s="58"/>
      <c r="C314" s="58"/>
      <c r="D314" s="58"/>
      <c r="E314" s="60" t="s">
        <v>543</v>
      </c>
      <c r="F314" s="58"/>
      <c r="G314" s="180">
        <v>360</v>
      </c>
      <c r="H314" s="58"/>
      <c r="I314" s="58"/>
      <c r="J314" s="58"/>
      <c r="K314" s="58"/>
      <c r="L314" s="161"/>
      <c r="M314" s="165"/>
      <c r="N314" s="176">
        <v>14.706500000000005</v>
      </c>
      <c r="O314" s="536">
        <v>5294.340000000002</v>
      </c>
    </row>
    <row r="315" spans="1:15" ht="29">
      <c r="A315" s="359">
        <v>196</v>
      </c>
      <c r="B315" s="28">
        <v>85</v>
      </c>
      <c r="C315" s="28">
        <v>162</v>
      </c>
      <c r="D315" s="28" t="s">
        <v>125</v>
      </c>
      <c r="E315" s="33" t="s">
        <v>124</v>
      </c>
      <c r="F315" s="35" t="s">
        <v>99</v>
      </c>
      <c r="G315" s="180">
        <v>450</v>
      </c>
      <c r="H315" s="28">
        <v>143</v>
      </c>
      <c r="I315" s="164">
        <v>64350</v>
      </c>
      <c r="J315" s="30"/>
      <c r="K315" s="162">
        <v>0</v>
      </c>
      <c r="L315" s="161">
        <v>143</v>
      </c>
      <c r="M315" s="165">
        <v>64350</v>
      </c>
      <c r="N315" s="31">
        <v>115.5</v>
      </c>
      <c r="O315" s="536">
        <v>51975</v>
      </c>
    </row>
    <row r="316" spans="1:15" ht="21">
      <c r="A316" s="360"/>
      <c r="B316" s="58"/>
      <c r="C316" s="58"/>
      <c r="D316" s="58"/>
      <c r="E316" s="58"/>
      <c r="F316" s="58"/>
      <c r="G316" s="58"/>
      <c r="H316" s="58"/>
      <c r="I316" s="58"/>
      <c r="J316" s="58"/>
      <c r="K316" s="58"/>
      <c r="L316" s="161"/>
      <c r="M316" s="58"/>
      <c r="N316" s="58"/>
      <c r="O316" s="538"/>
    </row>
    <row r="317" spans="1:15">
      <c r="A317" s="359">
        <v>197</v>
      </c>
      <c r="B317" s="28">
        <v>86</v>
      </c>
      <c r="C317" s="28">
        <v>163</v>
      </c>
      <c r="D317" s="28" t="s">
        <v>123</v>
      </c>
      <c r="E317" s="33" t="s">
        <v>122</v>
      </c>
      <c r="F317" s="29" t="s">
        <v>3</v>
      </c>
      <c r="G317" s="163">
        <v>1440</v>
      </c>
      <c r="H317" s="28">
        <v>15</v>
      </c>
      <c r="I317" s="164">
        <v>21600</v>
      </c>
      <c r="J317" s="30"/>
      <c r="K317" s="162">
        <v>0</v>
      </c>
      <c r="L317" s="161">
        <v>15</v>
      </c>
      <c r="M317" s="165">
        <v>21600</v>
      </c>
      <c r="N317" s="31">
        <v>15</v>
      </c>
      <c r="O317" s="536">
        <v>21600</v>
      </c>
    </row>
    <row r="318" spans="1:15" ht="21">
      <c r="A318" s="360"/>
      <c r="B318" s="58"/>
      <c r="C318" s="58"/>
      <c r="D318" s="58"/>
      <c r="E318" s="60" t="s">
        <v>543</v>
      </c>
      <c r="F318" s="58"/>
      <c r="G318" s="163">
        <v>1440</v>
      </c>
      <c r="H318" s="58"/>
      <c r="I318" s="58"/>
      <c r="J318" s="58"/>
      <c r="K318" s="58"/>
      <c r="L318" s="161"/>
      <c r="M318" s="165"/>
      <c r="N318" s="30">
        <v>5</v>
      </c>
      <c r="O318" s="536">
        <v>7200</v>
      </c>
    </row>
    <row r="319" spans="1:15" ht="29">
      <c r="A319" s="359">
        <v>198</v>
      </c>
      <c r="B319" s="28">
        <v>87</v>
      </c>
      <c r="C319" s="28">
        <v>164</v>
      </c>
      <c r="D319" s="28" t="s">
        <v>121</v>
      </c>
      <c r="E319" s="33" t="s">
        <v>120</v>
      </c>
      <c r="F319" s="35" t="s">
        <v>99</v>
      </c>
      <c r="G319" s="180">
        <v>450</v>
      </c>
      <c r="H319" s="28">
        <v>145</v>
      </c>
      <c r="I319" s="164">
        <v>65250</v>
      </c>
      <c r="J319" s="30"/>
      <c r="K319" s="162">
        <v>0</v>
      </c>
      <c r="L319" s="161">
        <v>145</v>
      </c>
      <c r="M319" s="165">
        <v>65250</v>
      </c>
      <c r="N319" s="31">
        <v>84</v>
      </c>
      <c r="O319" s="536">
        <v>37800</v>
      </c>
    </row>
    <row r="320" spans="1:15" ht="21">
      <c r="A320" s="360"/>
      <c r="B320" s="58"/>
      <c r="C320" s="58"/>
      <c r="D320" s="58"/>
      <c r="E320" s="58"/>
      <c r="F320" s="58"/>
      <c r="G320" s="58"/>
      <c r="H320" s="58"/>
      <c r="I320" s="58"/>
      <c r="J320" s="58"/>
      <c r="K320" s="58"/>
      <c r="L320" s="161"/>
      <c r="M320" s="58"/>
      <c r="N320" s="58"/>
      <c r="O320" s="538"/>
    </row>
    <row r="321" spans="1:15" ht="29">
      <c r="A321" s="359">
        <v>199</v>
      </c>
      <c r="B321" s="28">
        <v>87</v>
      </c>
      <c r="C321" s="28">
        <v>165</v>
      </c>
      <c r="D321" s="28" t="s">
        <v>119</v>
      </c>
      <c r="E321" s="33" t="s">
        <v>118</v>
      </c>
      <c r="F321" s="35" t="s">
        <v>99</v>
      </c>
      <c r="G321" s="180">
        <v>540</v>
      </c>
      <c r="H321" s="28">
        <v>145</v>
      </c>
      <c r="I321" s="164">
        <v>78300</v>
      </c>
      <c r="J321" s="30"/>
      <c r="K321" s="162">
        <v>0</v>
      </c>
      <c r="L321" s="161">
        <v>145</v>
      </c>
      <c r="M321" s="165">
        <v>78300</v>
      </c>
      <c r="N321" s="31">
        <v>68.25</v>
      </c>
      <c r="O321" s="536">
        <v>36855</v>
      </c>
    </row>
    <row r="322" spans="1:15" ht="21">
      <c r="A322" s="360"/>
      <c r="B322" s="58"/>
      <c r="C322" s="58"/>
      <c r="D322" s="58"/>
      <c r="E322" s="58"/>
      <c r="F322" s="58"/>
      <c r="G322" s="58"/>
      <c r="H322" s="58"/>
      <c r="I322" s="58"/>
      <c r="J322" s="58"/>
      <c r="K322" s="58"/>
      <c r="L322" s="161"/>
      <c r="M322" s="58"/>
      <c r="N322" s="58"/>
      <c r="O322" s="538"/>
    </row>
    <row r="323" spans="1:15" ht="72.5">
      <c r="A323" s="359">
        <v>200</v>
      </c>
      <c r="B323" s="28">
        <v>90</v>
      </c>
      <c r="C323" s="28">
        <v>226</v>
      </c>
      <c r="D323" s="28" t="s">
        <v>117</v>
      </c>
      <c r="E323" s="33" t="s">
        <v>116</v>
      </c>
      <c r="F323" s="29" t="s">
        <v>3</v>
      </c>
      <c r="G323" s="163">
        <v>630</v>
      </c>
      <c r="H323" s="28">
        <v>5</v>
      </c>
      <c r="I323" s="164">
        <v>3150</v>
      </c>
      <c r="J323" s="30"/>
      <c r="K323" s="162">
        <v>0</v>
      </c>
      <c r="L323" s="161">
        <v>5</v>
      </c>
      <c r="M323" s="165">
        <v>3150</v>
      </c>
      <c r="N323" s="31">
        <v>5</v>
      </c>
      <c r="O323" s="536">
        <v>3150</v>
      </c>
    </row>
    <row r="324" spans="1:15" ht="21">
      <c r="A324" s="360"/>
      <c r="B324" s="58"/>
      <c r="C324" s="58"/>
      <c r="D324" s="58"/>
      <c r="E324" s="60" t="s">
        <v>543</v>
      </c>
      <c r="F324" s="58"/>
      <c r="G324" s="163">
        <v>630</v>
      </c>
      <c r="H324" s="58"/>
      <c r="I324" s="58"/>
      <c r="J324" s="58"/>
      <c r="K324" s="58"/>
      <c r="L324" s="161"/>
      <c r="M324" s="165"/>
      <c r="N324" s="30">
        <v>1</v>
      </c>
      <c r="O324" s="536">
        <v>630</v>
      </c>
    </row>
    <row r="325" spans="1:15">
      <c r="A325" s="359">
        <v>201</v>
      </c>
      <c r="B325" s="28" t="s">
        <v>720</v>
      </c>
      <c r="C325" s="28">
        <v>166</v>
      </c>
      <c r="D325" s="28" t="s">
        <v>115</v>
      </c>
      <c r="E325" s="33" t="s">
        <v>114</v>
      </c>
      <c r="F325" s="29" t="s">
        <v>3</v>
      </c>
      <c r="G325" s="163">
        <v>2700</v>
      </c>
      <c r="H325" s="28">
        <v>4</v>
      </c>
      <c r="I325" s="164">
        <v>10800</v>
      </c>
      <c r="J325" s="30"/>
      <c r="K325" s="162">
        <v>0</v>
      </c>
      <c r="L325" s="161">
        <v>4</v>
      </c>
      <c r="M325" s="165">
        <v>10800</v>
      </c>
      <c r="N325" s="31">
        <v>0</v>
      </c>
      <c r="O325" s="536">
        <v>0</v>
      </c>
    </row>
    <row r="326" spans="1:15" ht="21">
      <c r="A326" s="360"/>
      <c r="B326" s="58"/>
      <c r="C326" s="58"/>
      <c r="D326" s="58"/>
      <c r="E326" s="58"/>
      <c r="F326" s="58"/>
      <c r="G326" s="58"/>
      <c r="H326" s="58"/>
      <c r="I326" s="58"/>
      <c r="J326" s="58"/>
      <c r="K326" s="58"/>
      <c r="L326" s="161"/>
      <c r="M326" s="58"/>
      <c r="N326" s="58"/>
      <c r="O326" s="538"/>
    </row>
    <row r="327" spans="1:15" ht="29">
      <c r="A327" s="359">
        <v>202</v>
      </c>
      <c r="B327" s="28" t="s">
        <v>721</v>
      </c>
      <c r="C327" s="28">
        <v>227</v>
      </c>
      <c r="D327" s="28" t="s">
        <v>113</v>
      </c>
      <c r="E327" s="33" t="s">
        <v>112</v>
      </c>
      <c r="F327" s="29" t="s">
        <v>3</v>
      </c>
      <c r="G327" s="163">
        <v>3600</v>
      </c>
      <c r="H327" s="28">
        <v>10</v>
      </c>
      <c r="I327" s="164">
        <v>36000</v>
      </c>
      <c r="J327" s="30"/>
      <c r="K327" s="162">
        <v>0</v>
      </c>
      <c r="L327" s="161">
        <v>10</v>
      </c>
      <c r="M327" s="165">
        <v>36000</v>
      </c>
      <c r="N327" s="31">
        <v>0</v>
      </c>
      <c r="O327" s="536">
        <v>0</v>
      </c>
    </row>
    <row r="328" spans="1:15" ht="21">
      <c r="A328" s="365"/>
      <c r="B328" s="126"/>
      <c r="C328" s="126"/>
      <c r="D328" s="126"/>
      <c r="E328" s="126"/>
      <c r="F328" s="126"/>
      <c r="G328" s="126"/>
      <c r="H328" s="126"/>
      <c r="I328" s="126"/>
      <c r="J328" s="126"/>
      <c r="K328" s="126"/>
      <c r="L328" s="169"/>
      <c r="M328" s="126"/>
      <c r="N328" s="126"/>
      <c r="O328" s="550"/>
    </row>
    <row r="329" spans="1:15" ht="16" thickBot="1">
      <c r="A329" s="260"/>
      <c r="B329" s="311"/>
      <c r="C329" s="261"/>
      <c r="D329" s="261"/>
      <c r="E329" s="262"/>
      <c r="F329" s="262"/>
      <c r="G329" s="263"/>
      <c r="H329" s="261"/>
      <c r="I329" s="264"/>
      <c r="J329" s="261"/>
      <c r="K329" s="265"/>
      <c r="L329" s="261"/>
      <c r="M329" s="589" t="s">
        <v>616</v>
      </c>
      <c r="N329" s="590"/>
      <c r="O329" s="539">
        <f>SUM(O291:O328)</f>
        <v>473957.52</v>
      </c>
    </row>
    <row r="330" spans="1:15" ht="16" thickTop="1">
      <c r="A330" s="533"/>
      <c r="B330" s="533"/>
      <c r="C330" s="533"/>
      <c r="D330" s="533"/>
      <c r="E330" s="542"/>
      <c r="F330" s="542"/>
      <c r="G330" s="543"/>
      <c r="H330" s="533"/>
      <c r="I330" s="544"/>
      <c r="J330" s="533"/>
      <c r="K330" s="545"/>
      <c r="L330" s="533"/>
      <c r="M330" s="546"/>
      <c r="N330" s="546"/>
      <c r="O330" s="547"/>
    </row>
    <row r="331" spans="1:15" ht="15.5">
      <c r="E331" s="6"/>
      <c r="F331" s="6"/>
      <c r="G331" s="410"/>
      <c r="I331" s="411"/>
      <c r="K331" s="21"/>
      <c r="M331" s="412"/>
      <c r="N331" s="412"/>
      <c r="O331" s="413"/>
    </row>
    <row r="332" spans="1:15" ht="15.5">
      <c r="B332" s="531" t="s">
        <v>807</v>
      </c>
      <c r="E332" s="71" t="s">
        <v>802</v>
      </c>
      <c r="F332" s="531"/>
      <c r="G332" s="410"/>
      <c r="H332" s="531" t="s">
        <v>759</v>
      </c>
      <c r="I332" s="411"/>
      <c r="K332" s="21"/>
      <c r="M332" s="531" t="s">
        <v>805</v>
      </c>
      <c r="N332" s="412"/>
      <c r="O332" s="413"/>
    </row>
    <row r="333" spans="1:15" ht="15.5">
      <c r="B333" s="531" t="s">
        <v>803</v>
      </c>
      <c r="E333" s="534" t="s">
        <v>803</v>
      </c>
      <c r="F333" s="531"/>
      <c r="G333" s="410"/>
      <c r="H333" t="s">
        <v>803</v>
      </c>
      <c r="I333" s="411"/>
      <c r="K333" s="21"/>
      <c r="M333" s="531" t="s">
        <v>803</v>
      </c>
      <c r="N333" s="412"/>
      <c r="O333" s="413"/>
    </row>
    <row r="334" spans="1:15" ht="26.5" thickBot="1">
      <c r="A334" s="595" t="s">
        <v>781</v>
      </c>
      <c r="B334" s="596"/>
      <c r="C334" s="597"/>
      <c r="D334" s="597"/>
      <c r="E334" s="597"/>
      <c r="F334" s="597"/>
      <c r="G334" s="597"/>
      <c r="H334" s="597"/>
      <c r="I334" s="597"/>
      <c r="J334" s="597"/>
      <c r="K334" s="597"/>
      <c r="L334" s="597"/>
      <c r="M334" s="597"/>
      <c r="N334" s="597"/>
      <c r="O334" s="598"/>
    </row>
    <row r="335" spans="1:15" ht="29">
      <c r="A335" s="359">
        <v>52</v>
      </c>
      <c r="B335" s="28">
        <v>88.6</v>
      </c>
      <c r="C335" s="28">
        <v>46</v>
      </c>
      <c r="D335" s="28" t="s">
        <v>415</v>
      </c>
      <c r="E335" s="33" t="s">
        <v>414</v>
      </c>
      <c r="F335" s="29" t="s">
        <v>3</v>
      </c>
      <c r="G335" s="163">
        <v>49500</v>
      </c>
      <c r="H335" s="28">
        <v>3</v>
      </c>
      <c r="I335" s="164">
        <v>148500</v>
      </c>
      <c r="J335" s="30"/>
      <c r="K335" s="162">
        <v>0</v>
      </c>
      <c r="L335" s="161">
        <v>3</v>
      </c>
      <c r="M335" s="165">
        <v>148500</v>
      </c>
      <c r="N335" s="31">
        <v>3</v>
      </c>
      <c r="O335" s="535">
        <v>148500</v>
      </c>
    </row>
    <row r="336" spans="1:15" ht="29">
      <c r="A336" s="359">
        <v>203</v>
      </c>
      <c r="B336" s="28">
        <v>88.1</v>
      </c>
      <c r="C336" s="28">
        <v>167</v>
      </c>
      <c r="D336" s="28" t="s">
        <v>111</v>
      </c>
      <c r="E336" s="33" t="s">
        <v>110</v>
      </c>
      <c r="F336" s="35" t="s">
        <v>99</v>
      </c>
      <c r="G336" s="180">
        <v>1750</v>
      </c>
      <c r="H336" s="28">
        <v>700</v>
      </c>
      <c r="I336" s="164">
        <v>1225000</v>
      </c>
      <c r="J336" s="30"/>
      <c r="K336" s="162">
        <v>0</v>
      </c>
      <c r="L336" s="161">
        <v>700</v>
      </c>
      <c r="M336" s="165">
        <v>1225000</v>
      </c>
      <c r="N336" s="31">
        <v>700</v>
      </c>
      <c r="O336" s="536">
        <v>1225000</v>
      </c>
    </row>
    <row r="337" spans="1:15" ht="21">
      <c r="A337" s="360"/>
      <c r="B337" s="58"/>
      <c r="C337" s="58"/>
      <c r="D337" s="58"/>
      <c r="E337" s="60" t="s">
        <v>543</v>
      </c>
      <c r="F337" s="58"/>
      <c r="G337" s="180">
        <v>1750</v>
      </c>
      <c r="H337" s="58"/>
      <c r="I337" s="58"/>
      <c r="J337" s="58"/>
      <c r="K337" s="58"/>
      <c r="L337" s="161"/>
      <c r="M337" s="165"/>
      <c r="N337" s="176">
        <v>133</v>
      </c>
      <c r="O337" s="536">
        <v>232750</v>
      </c>
    </row>
    <row r="338" spans="1:15" ht="29">
      <c r="A338" s="359">
        <v>204</v>
      </c>
      <c r="B338" s="28">
        <v>88.1</v>
      </c>
      <c r="C338" s="28">
        <v>168</v>
      </c>
      <c r="D338" s="28" t="s">
        <v>109</v>
      </c>
      <c r="E338" s="33" t="s">
        <v>108</v>
      </c>
      <c r="F338" s="35" t="s">
        <v>99</v>
      </c>
      <c r="G338" s="180">
        <v>2250</v>
      </c>
      <c r="H338" s="28">
        <v>200</v>
      </c>
      <c r="I338" s="164">
        <v>450000</v>
      </c>
      <c r="J338" s="30"/>
      <c r="K338" s="162">
        <v>0</v>
      </c>
      <c r="L338" s="161">
        <v>200</v>
      </c>
      <c r="M338" s="165">
        <v>450000</v>
      </c>
      <c r="N338" s="31">
        <v>200</v>
      </c>
      <c r="O338" s="536">
        <v>450000</v>
      </c>
    </row>
    <row r="339" spans="1:15" ht="21">
      <c r="A339" s="360"/>
      <c r="B339" s="58"/>
      <c r="C339" s="58"/>
      <c r="D339" s="58"/>
      <c r="E339" s="60" t="s">
        <v>543</v>
      </c>
      <c r="F339" s="58"/>
      <c r="G339" s="180">
        <v>2250</v>
      </c>
      <c r="H339" s="58"/>
      <c r="I339" s="58"/>
      <c r="J339" s="58"/>
      <c r="K339" s="58"/>
      <c r="L339" s="161"/>
      <c r="M339" s="165"/>
      <c r="N339" s="30">
        <v>27</v>
      </c>
      <c r="O339" s="536">
        <v>60750</v>
      </c>
    </row>
    <row r="340" spans="1:15" ht="29">
      <c r="A340" s="359">
        <v>205</v>
      </c>
      <c r="B340" s="28">
        <v>88.1</v>
      </c>
      <c r="C340" s="28">
        <v>169</v>
      </c>
      <c r="D340" s="28" t="s">
        <v>107</v>
      </c>
      <c r="E340" s="33" t="s">
        <v>106</v>
      </c>
      <c r="F340" s="35" t="s">
        <v>99</v>
      </c>
      <c r="G340" s="180">
        <v>2950</v>
      </c>
      <c r="H340" s="28">
        <v>550</v>
      </c>
      <c r="I340" s="164">
        <v>1622500</v>
      </c>
      <c r="J340" s="30"/>
      <c r="K340" s="162">
        <v>0</v>
      </c>
      <c r="L340" s="161">
        <v>550</v>
      </c>
      <c r="M340" s="165">
        <v>1622500</v>
      </c>
      <c r="N340" s="31">
        <v>550</v>
      </c>
      <c r="O340" s="536">
        <v>1622500</v>
      </c>
    </row>
    <row r="341" spans="1:15" ht="21">
      <c r="A341" s="360"/>
      <c r="B341" s="58"/>
      <c r="C341" s="58"/>
      <c r="D341" s="58"/>
      <c r="E341" s="60" t="s">
        <v>543</v>
      </c>
      <c r="F341" s="58"/>
      <c r="G341" s="180">
        <v>2950</v>
      </c>
      <c r="H341" s="58"/>
      <c r="I341" s="58"/>
      <c r="J341" s="58"/>
      <c r="K341" s="58"/>
      <c r="L341" s="161"/>
      <c r="M341" s="165"/>
      <c r="N341" s="30">
        <v>14</v>
      </c>
      <c r="O341" s="536">
        <v>41300</v>
      </c>
    </row>
    <row r="342" spans="1:15" ht="29">
      <c r="A342" s="359">
        <v>206</v>
      </c>
      <c r="B342" s="28">
        <v>88.1</v>
      </c>
      <c r="C342" s="28">
        <v>170</v>
      </c>
      <c r="D342" s="28" t="s">
        <v>105</v>
      </c>
      <c r="E342" s="33" t="s">
        <v>104</v>
      </c>
      <c r="F342" s="35" t="s">
        <v>99</v>
      </c>
      <c r="G342" s="180">
        <v>650.00000000000011</v>
      </c>
      <c r="H342" s="28">
        <v>320</v>
      </c>
      <c r="I342" s="164">
        <v>208000.00000000003</v>
      </c>
      <c r="J342" s="30"/>
      <c r="K342" s="162">
        <v>0</v>
      </c>
      <c r="L342" s="161">
        <v>320</v>
      </c>
      <c r="M342" s="165">
        <v>208000.00000000003</v>
      </c>
      <c r="N342" s="31">
        <v>320</v>
      </c>
      <c r="O342" s="536">
        <v>208000.00000000003</v>
      </c>
    </row>
    <row r="343" spans="1:15" ht="21">
      <c r="A343" s="360"/>
      <c r="B343" s="58"/>
      <c r="C343" s="58"/>
      <c r="D343" s="58"/>
      <c r="E343" s="60" t="s">
        <v>543</v>
      </c>
      <c r="F343" s="58"/>
      <c r="G343" s="180">
        <v>650.00000000000011</v>
      </c>
      <c r="H343" s="58"/>
      <c r="I343" s="58"/>
      <c r="J343" s="58"/>
      <c r="K343" s="58"/>
      <c r="L343" s="161"/>
      <c r="M343" s="165"/>
      <c r="N343" s="30">
        <v>224</v>
      </c>
      <c r="O343" s="536">
        <v>145600.00000000003</v>
      </c>
    </row>
    <row r="344" spans="1:15" ht="29">
      <c r="A344" s="359">
        <v>207</v>
      </c>
      <c r="B344" s="28">
        <v>88.1</v>
      </c>
      <c r="C344" s="28">
        <v>171</v>
      </c>
      <c r="D344" s="28" t="s">
        <v>103</v>
      </c>
      <c r="E344" s="33" t="s">
        <v>102</v>
      </c>
      <c r="F344" s="35" t="s">
        <v>99</v>
      </c>
      <c r="G344" s="180">
        <v>950</v>
      </c>
      <c r="H344" s="28">
        <v>525</v>
      </c>
      <c r="I344" s="164">
        <v>498750</v>
      </c>
      <c r="J344" s="30"/>
      <c r="K344" s="162">
        <v>0</v>
      </c>
      <c r="L344" s="161">
        <v>525</v>
      </c>
      <c r="M344" s="165">
        <v>498750</v>
      </c>
      <c r="N344" s="31">
        <v>525</v>
      </c>
      <c r="O344" s="536">
        <v>498750</v>
      </c>
    </row>
    <row r="345" spans="1:15" ht="21">
      <c r="A345" s="360"/>
      <c r="B345" s="58"/>
      <c r="C345" s="58"/>
      <c r="D345" s="58"/>
      <c r="E345" s="60" t="s">
        <v>543</v>
      </c>
      <c r="F345" s="58"/>
      <c r="G345" s="180">
        <v>950</v>
      </c>
      <c r="H345" s="58"/>
      <c r="I345" s="58"/>
      <c r="J345" s="58"/>
      <c r="K345" s="58"/>
      <c r="L345" s="161"/>
      <c r="M345" s="165"/>
      <c r="N345" s="30">
        <v>232</v>
      </c>
      <c r="O345" s="536">
        <v>220400</v>
      </c>
    </row>
    <row r="346" spans="1:15" ht="29">
      <c r="A346" s="359">
        <v>208</v>
      </c>
      <c r="B346" s="28">
        <v>88.1</v>
      </c>
      <c r="C346" s="28">
        <v>172</v>
      </c>
      <c r="D346" s="28" t="s">
        <v>101</v>
      </c>
      <c r="E346" s="33" t="s">
        <v>100</v>
      </c>
      <c r="F346" s="35" t="s">
        <v>99</v>
      </c>
      <c r="G346" s="180">
        <v>1450</v>
      </c>
      <c r="H346" s="28">
        <v>530</v>
      </c>
      <c r="I346" s="164">
        <v>768500</v>
      </c>
      <c r="J346" s="30"/>
      <c r="K346" s="162">
        <v>0</v>
      </c>
      <c r="L346" s="161">
        <v>530</v>
      </c>
      <c r="M346" s="165">
        <v>768500</v>
      </c>
      <c r="N346" s="31">
        <v>530</v>
      </c>
      <c r="O346" s="536">
        <v>768500</v>
      </c>
    </row>
    <row r="347" spans="1:15" ht="21">
      <c r="A347" s="360"/>
      <c r="B347" s="58"/>
      <c r="C347" s="58"/>
      <c r="D347" s="58"/>
      <c r="E347" s="60" t="s">
        <v>543</v>
      </c>
      <c r="F347" s="58"/>
      <c r="G347" s="180">
        <v>1450</v>
      </c>
      <c r="H347" s="58"/>
      <c r="I347" s="58"/>
      <c r="J347" s="58"/>
      <c r="K347" s="58"/>
      <c r="L347" s="161"/>
      <c r="M347" s="165"/>
      <c r="N347" s="30">
        <v>65</v>
      </c>
      <c r="O347" s="536">
        <v>94250</v>
      </c>
    </row>
    <row r="348" spans="1:15">
      <c r="A348" s="359">
        <v>209</v>
      </c>
      <c r="B348" s="28">
        <v>88.2</v>
      </c>
      <c r="C348" s="28">
        <v>228</v>
      </c>
      <c r="D348" s="28" t="s">
        <v>98</v>
      </c>
      <c r="E348" s="33" t="s">
        <v>97</v>
      </c>
      <c r="F348" s="29" t="s">
        <v>3</v>
      </c>
      <c r="G348" s="163">
        <v>1500</v>
      </c>
      <c r="H348" s="28">
        <v>40</v>
      </c>
      <c r="I348" s="164">
        <v>60000</v>
      </c>
      <c r="J348" s="30"/>
      <c r="K348" s="162">
        <v>0</v>
      </c>
      <c r="L348" s="161">
        <v>40</v>
      </c>
      <c r="M348" s="165">
        <v>60000</v>
      </c>
      <c r="N348" s="31">
        <v>31</v>
      </c>
      <c r="O348" s="536">
        <v>46500</v>
      </c>
    </row>
    <row r="349" spans="1:15" ht="21">
      <c r="A349" s="360"/>
      <c r="B349" s="58"/>
      <c r="C349" s="58"/>
      <c r="D349" s="58"/>
      <c r="E349" s="58"/>
      <c r="F349" s="58"/>
      <c r="G349" s="58"/>
      <c r="H349" s="58"/>
      <c r="I349" s="58"/>
      <c r="J349" s="58"/>
      <c r="K349" s="58"/>
      <c r="L349" s="161"/>
      <c r="M349" s="58"/>
      <c r="N349" s="58"/>
      <c r="O349" s="538"/>
    </row>
    <row r="350" spans="1:15">
      <c r="A350" s="359">
        <v>210</v>
      </c>
      <c r="B350" s="28">
        <v>88.2</v>
      </c>
      <c r="C350" s="28">
        <v>229</v>
      </c>
      <c r="D350" s="28" t="s">
        <v>96</v>
      </c>
      <c r="E350" s="33" t="s">
        <v>95</v>
      </c>
      <c r="F350" s="29" t="s">
        <v>3</v>
      </c>
      <c r="G350" s="163">
        <v>2500</v>
      </c>
      <c r="H350" s="28">
        <v>15</v>
      </c>
      <c r="I350" s="164">
        <v>37500</v>
      </c>
      <c r="J350" s="30"/>
      <c r="K350" s="162">
        <v>0</v>
      </c>
      <c r="L350" s="161">
        <v>15</v>
      </c>
      <c r="M350" s="165">
        <v>37500</v>
      </c>
      <c r="N350" s="31">
        <v>14</v>
      </c>
      <c r="O350" s="536">
        <v>35000</v>
      </c>
    </row>
    <row r="351" spans="1:15" ht="21">
      <c r="A351" s="360"/>
      <c r="B351" s="58"/>
      <c r="C351" s="58"/>
      <c r="D351" s="58"/>
      <c r="E351" s="58"/>
      <c r="F351" s="58"/>
      <c r="G351" s="58"/>
      <c r="H351" s="58"/>
      <c r="I351" s="58"/>
      <c r="J351" s="58"/>
      <c r="K351" s="58"/>
      <c r="L351" s="161"/>
      <c r="M351" s="58"/>
      <c r="N351" s="58"/>
      <c r="O351" s="538"/>
    </row>
    <row r="352" spans="1:15">
      <c r="A352" s="359">
        <v>211</v>
      </c>
      <c r="B352" s="28">
        <v>88.2</v>
      </c>
      <c r="C352" s="28">
        <v>173</v>
      </c>
      <c r="D352" s="28" t="s">
        <v>94</v>
      </c>
      <c r="E352" s="33" t="s">
        <v>93</v>
      </c>
      <c r="F352" s="29" t="s">
        <v>3</v>
      </c>
      <c r="G352" s="163">
        <v>3500</v>
      </c>
      <c r="H352" s="28">
        <v>3</v>
      </c>
      <c r="I352" s="164">
        <v>10500</v>
      </c>
      <c r="J352" s="30">
        <v>2</v>
      </c>
      <c r="K352" s="162">
        <v>7000</v>
      </c>
      <c r="L352" s="161">
        <v>5</v>
      </c>
      <c r="M352" s="165">
        <v>17500</v>
      </c>
      <c r="N352" s="31">
        <v>5</v>
      </c>
      <c r="O352" s="536">
        <v>17500</v>
      </c>
    </row>
    <row r="353" spans="1:15" ht="21">
      <c r="A353" s="360"/>
      <c r="B353" s="58"/>
      <c r="C353" s="58"/>
      <c r="D353" s="58"/>
      <c r="E353" s="60" t="s">
        <v>543</v>
      </c>
      <c r="F353" s="58"/>
      <c r="G353" s="163">
        <v>3500</v>
      </c>
      <c r="H353" s="58"/>
      <c r="I353" s="58"/>
      <c r="J353" s="58"/>
      <c r="K353" s="58"/>
      <c r="L353" s="161"/>
      <c r="M353" s="165"/>
      <c r="N353" s="30">
        <v>4</v>
      </c>
      <c r="O353" s="536">
        <v>14000</v>
      </c>
    </row>
    <row r="354" spans="1:15">
      <c r="A354" s="359">
        <v>212</v>
      </c>
      <c r="B354" s="28">
        <v>88.2</v>
      </c>
      <c r="C354" s="28">
        <v>174</v>
      </c>
      <c r="D354" s="28" t="s">
        <v>92</v>
      </c>
      <c r="E354" s="33" t="s">
        <v>91</v>
      </c>
      <c r="F354" s="29" t="s">
        <v>3</v>
      </c>
      <c r="G354" s="163">
        <v>4500</v>
      </c>
      <c r="H354" s="28">
        <v>2</v>
      </c>
      <c r="I354" s="164">
        <v>9000</v>
      </c>
      <c r="J354" s="30">
        <v>3</v>
      </c>
      <c r="K354" s="162">
        <v>13500</v>
      </c>
      <c r="L354" s="161">
        <v>5</v>
      </c>
      <c r="M354" s="165">
        <v>22500</v>
      </c>
      <c r="N354" s="31">
        <v>4</v>
      </c>
      <c r="O354" s="536">
        <v>18000</v>
      </c>
    </row>
    <row r="355" spans="1:15" ht="21">
      <c r="A355" s="360"/>
      <c r="B355" s="58"/>
      <c r="C355" s="58"/>
      <c r="D355" s="58"/>
      <c r="E355" s="58"/>
      <c r="F355" s="58"/>
      <c r="G355" s="58"/>
      <c r="H355" s="58"/>
      <c r="I355" s="58"/>
      <c r="J355" s="58"/>
      <c r="K355" s="58"/>
      <c r="L355" s="161"/>
      <c r="M355" s="58"/>
      <c r="N355" s="58"/>
      <c r="O355" s="538"/>
    </row>
    <row r="356" spans="1:15">
      <c r="A356" s="359">
        <v>213</v>
      </c>
      <c r="B356" s="28">
        <v>88.2</v>
      </c>
      <c r="C356" s="28">
        <v>175</v>
      </c>
      <c r="D356" s="28" t="s">
        <v>90</v>
      </c>
      <c r="E356" s="33" t="s">
        <v>89</v>
      </c>
      <c r="F356" s="29" t="s">
        <v>3</v>
      </c>
      <c r="G356" s="163">
        <v>5500.0000000000009</v>
      </c>
      <c r="H356" s="28">
        <v>2</v>
      </c>
      <c r="I356" s="164">
        <v>11000.000000000002</v>
      </c>
      <c r="J356" s="30">
        <v>1</v>
      </c>
      <c r="K356" s="162">
        <v>5500.0000000000009</v>
      </c>
      <c r="L356" s="161">
        <v>3</v>
      </c>
      <c r="M356" s="165">
        <v>16500.000000000004</v>
      </c>
      <c r="N356" s="31">
        <v>3</v>
      </c>
      <c r="O356" s="536">
        <v>16500.000000000004</v>
      </c>
    </row>
    <row r="357" spans="1:15" ht="21">
      <c r="A357" s="360"/>
      <c r="B357" s="58"/>
      <c r="C357" s="58"/>
      <c r="D357" s="58"/>
      <c r="E357" s="60" t="s">
        <v>543</v>
      </c>
      <c r="F357" s="58"/>
      <c r="G357" s="163">
        <v>5500.0000000000009</v>
      </c>
      <c r="H357" s="58"/>
      <c r="I357" s="58"/>
      <c r="J357" s="58"/>
      <c r="K357" s="58"/>
      <c r="L357" s="161"/>
      <c r="M357" s="165"/>
      <c r="N357" s="30">
        <v>7</v>
      </c>
      <c r="O357" s="536">
        <v>38500.000000000007</v>
      </c>
    </row>
    <row r="358" spans="1:15" ht="29">
      <c r="A358" s="359">
        <v>214</v>
      </c>
      <c r="B358" s="28">
        <v>88.3</v>
      </c>
      <c r="C358" s="28">
        <v>176</v>
      </c>
      <c r="D358" s="28" t="s">
        <v>88</v>
      </c>
      <c r="E358" s="33" t="s">
        <v>87</v>
      </c>
      <c r="F358" s="29" t="s">
        <v>3</v>
      </c>
      <c r="G358" s="163">
        <v>2850</v>
      </c>
      <c r="H358" s="28">
        <v>189</v>
      </c>
      <c r="I358" s="164">
        <v>538650</v>
      </c>
      <c r="J358" s="30"/>
      <c r="K358" s="162">
        <v>0</v>
      </c>
      <c r="L358" s="161">
        <v>189</v>
      </c>
      <c r="M358" s="165">
        <v>538650</v>
      </c>
      <c r="N358" s="31">
        <v>189</v>
      </c>
      <c r="O358" s="536">
        <v>538650</v>
      </c>
    </row>
    <row r="359" spans="1:15" ht="21">
      <c r="A359" s="360"/>
      <c r="B359" s="58"/>
      <c r="C359" s="58"/>
      <c r="D359" s="58"/>
      <c r="E359" s="60" t="s">
        <v>543</v>
      </c>
      <c r="F359" s="58"/>
      <c r="G359" s="163">
        <v>2850</v>
      </c>
      <c r="H359" s="58"/>
      <c r="I359" s="58"/>
      <c r="J359" s="58"/>
      <c r="K359" s="58"/>
      <c r="L359" s="161"/>
      <c r="M359" s="165"/>
      <c r="N359" s="30">
        <v>17</v>
      </c>
      <c r="O359" s="536">
        <v>48450</v>
      </c>
    </row>
    <row r="360" spans="1:15">
      <c r="A360" s="359">
        <v>215</v>
      </c>
      <c r="B360" s="28">
        <v>88.4</v>
      </c>
      <c r="C360" s="28">
        <v>177</v>
      </c>
      <c r="D360" s="28" t="s">
        <v>86</v>
      </c>
      <c r="E360" s="33" t="s">
        <v>85</v>
      </c>
      <c r="F360" s="29" t="s">
        <v>3</v>
      </c>
      <c r="G360" s="163">
        <v>25000</v>
      </c>
      <c r="H360" s="28">
        <v>2</v>
      </c>
      <c r="I360" s="164">
        <v>50000</v>
      </c>
      <c r="J360" s="30"/>
      <c r="K360" s="162">
        <v>0</v>
      </c>
      <c r="L360" s="161">
        <v>2</v>
      </c>
      <c r="M360" s="165">
        <v>50000</v>
      </c>
      <c r="N360" s="31">
        <v>0</v>
      </c>
      <c r="O360" s="536">
        <v>0</v>
      </c>
    </row>
    <row r="361" spans="1:15" ht="21">
      <c r="A361" s="360"/>
      <c r="B361" s="58"/>
      <c r="C361" s="58"/>
      <c r="D361" s="58"/>
      <c r="E361" s="58"/>
      <c r="F361" s="58"/>
      <c r="G361" s="58"/>
      <c r="H361" s="58"/>
      <c r="I361" s="58"/>
      <c r="J361" s="58"/>
      <c r="K361" s="58"/>
      <c r="L361" s="161"/>
      <c r="M361" s="58"/>
      <c r="N361" s="58"/>
      <c r="O361" s="538"/>
    </row>
    <row r="362" spans="1:15">
      <c r="A362" s="359">
        <v>216</v>
      </c>
      <c r="B362" s="28">
        <v>88.4</v>
      </c>
      <c r="C362" s="28">
        <v>178</v>
      </c>
      <c r="D362" s="28" t="s">
        <v>84</v>
      </c>
      <c r="E362" s="33" t="s">
        <v>83</v>
      </c>
      <c r="F362" s="29" t="s">
        <v>3</v>
      </c>
      <c r="G362" s="163">
        <v>30000</v>
      </c>
      <c r="H362" s="28">
        <v>4</v>
      </c>
      <c r="I362" s="164">
        <v>120000</v>
      </c>
      <c r="J362" s="30"/>
      <c r="K362" s="162">
        <v>0</v>
      </c>
      <c r="L362" s="161">
        <v>4</v>
      </c>
      <c r="M362" s="165">
        <v>120000</v>
      </c>
      <c r="N362" s="31">
        <v>4</v>
      </c>
      <c r="O362" s="536">
        <v>120000</v>
      </c>
    </row>
    <row r="363" spans="1:15" ht="21">
      <c r="A363" s="360"/>
      <c r="B363" s="58"/>
      <c r="C363" s="58"/>
      <c r="D363" s="58"/>
      <c r="E363" s="60" t="s">
        <v>543</v>
      </c>
      <c r="F363" s="58"/>
      <c r="G363" s="163">
        <v>30000</v>
      </c>
      <c r="H363" s="58"/>
      <c r="I363" s="58"/>
      <c r="J363" s="58"/>
      <c r="K363" s="58"/>
      <c r="L363" s="161"/>
      <c r="M363" s="165"/>
      <c r="N363" s="30">
        <v>1</v>
      </c>
      <c r="O363" s="536">
        <v>30000</v>
      </c>
    </row>
    <row r="364" spans="1:15">
      <c r="A364" s="359">
        <v>217</v>
      </c>
      <c r="B364" s="28">
        <v>88.4</v>
      </c>
      <c r="C364" s="28">
        <v>179</v>
      </c>
      <c r="D364" s="28" t="s">
        <v>82</v>
      </c>
      <c r="E364" s="33" t="s">
        <v>81</v>
      </c>
      <c r="F364" s="29" t="s">
        <v>3</v>
      </c>
      <c r="G364" s="163">
        <v>40000</v>
      </c>
      <c r="H364" s="28">
        <v>5</v>
      </c>
      <c r="I364" s="164">
        <v>200000</v>
      </c>
      <c r="J364" s="30">
        <v>1</v>
      </c>
      <c r="K364" s="162">
        <v>40000</v>
      </c>
      <c r="L364" s="161">
        <v>6</v>
      </c>
      <c r="M364" s="165">
        <v>240000</v>
      </c>
      <c r="N364" s="31">
        <v>0</v>
      </c>
      <c r="O364" s="536">
        <v>0</v>
      </c>
    </row>
    <row r="365" spans="1:15" ht="21">
      <c r="A365" s="360"/>
      <c r="B365" s="58"/>
      <c r="C365" s="58"/>
      <c r="D365" s="58"/>
      <c r="E365" s="58"/>
      <c r="F365" s="58"/>
      <c r="G365" s="58"/>
      <c r="H365" s="58"/>
      <c r="I365" s="58"/>
      <c r="J365" s="58"/>
      <c r="K365" s="58"/>
      <c r="L365" s="161"/>
      <c r="M365" s="58"/>
      <c r="N365" s="58"/>
      <c r="O365" s="538"/>
    </row>
    <row r="366" spans="1:15">
      <c r="A366" s="359">
        <v>218</v>
      </c>
      <c r="B366" s="28">
        <v>88.4</v>
      </c>
      <c r="C366" s="28">
        <v>180</v>
      </c>
      <c r="D366" s="28" t="s">
        <v>80</v>
      </c>
      <c r="E366" s="33" t="s">
        <v>79</v>
      </c>
      <c r="F366" s="29" t="s">
        <v>3</v>
      </c>
      <c r="G366" s="163">
        <v>50000</v>
      </c>
      <c r="H366" s="28">
        <v>1</v>
      </c>
      <c r="I366" s="164">
        <v>50000</v>
      </c>
      <c r="J366" s="30"/>
      <c r="K366" s="162">
        <v>0</v>
      </c>
      <c r="L366" s="161">
        <v>1</v>
      </c>
      <c r="M366" s="165">
        <v>50000</v>
      </c>
      <c r="N366" s="31">
        <v>1</v>
      </c>
      <c r="O366" s="536">
        <v>50000</v>
      </c>
    </row>
    <row r="367" spans="1:15" ht="21">
      <c r="A367" s="360"/>
      <c r="B367" s="58"/>
      <c r="C367" s="58"/>
      <c r="D367" s="58"/>
      <c r="E367" s="58"/>
      <c r="F367" s="58"/>
      <c r="G367" s="58"/>
      <c r="H367" s="58"/>
      <c r="I367" s="58"/>
      <c r="J367" s="58"/>
      <c r="K367" s="58"/>
      <c r="L367" s="161"/>
      <c r="M367" s="58"/>
      <c r="N367" s="58"/>
      <c r="O367" s="538"/>
    </row>
    <row r="368" spans="1:15">
      <c r="A368" s="359">
        <v>219</v>
      </c>
      <c r="B368" s="28">
        <v>88.5</v>
      </c>
      <c r="C368" s="28">
        <v>181</v>
      </c>
      <c r="D368" s="28" t="s">
        <v>78</v>
      </c>
      <c r="E368" s="33" t="s">
        <v>77</v>
      </c>
      <c r="F368" s="29" t="s">
        <v>3</v>
      </c>
      <c r="G368" s="163">
        <v>2250</v>
      </c>
      <c r="H368" s="28">
        <v>27</v>
      </c>
      <c r="I368" s="164">
        <v>60750</v>
      </c>
      <c r="J368" s="30"/>
      <c r="K368" s="162">
        <v>0</v>
      </c>
      <c r="L368" s="161">
        <v>27</v>
      </c>
      <c r="M368" s="165">
        <v>60750</v>
      </c>
      <c r="N368" s="31">
        <v>27</v>
      </c>
      <c r="O368" s="536">
        <v>60750</v>
      </c>
    </row>
    <row r="369" spans="1:15" ht="21">
      <c r="A369" s="360"/>
      <c r="B369" s="58"/>
      <c r="C369" s="58"/>
      <c r="D369" s="58"/>
      <c r="E369" s="60" t="s">
        <v>543</v>
      </c>
      <c r="F369" s="58"/>
      <c r="G369" s="163">
        <v>2250</v>
      </c>
      <c r="H369" s="58"/>
      <c r="I369" s="58"/>
      <c r="J369" s="58"/>
      <c r="K369" s="58"/>
      <c r="L369" s="161"/>
      <c r="M369" s="165"/>
      <c r="N369" s="30">
        <v>16</v>
      </c>
      <c r="O369" s="536">
        <v>36000</v>
      </c>
    </row>
    <row r="370" spans="1:15">
      <c r="A370" s="359">
        <v>220</v>
      </c>
      <c r="B370" s="28">
        <v>88.5</v>
      </c>
      <c r="C370" s="28">
        <v>182</v>
      </c>
      <c r="D370" s="28" t="s">
        <v>76</v>
      </c>
      <c r="E370" s="33" t="s">
        <v>75</v>
      </c>
      <c r="F370" s="29" t="s">
        <v>3</v>
      </c>
      <c r="G370" s="163">
        <v>1250</v>
      </c>
      <c r="H370" s="28">
        <v>27</v>
      </c>
      <c r="I370" s="164">
        <v>33750</v>
      </c>
      <c r="J370" s="30"/>
      <c r="K370" s="162">
        <v>0</v>
      </c>
      <c r="L370" s="161">
        <v>27</v>
      </c>
      <c r="M370" s="165">
        <v>33750</v>
      </c>
      <c r="N370" s="31">
        <v>27</v>
      </c>
      <c r="O370" s="536">
        <v>33750</v>
      </c>
    </row>
    <row r="371" spans="1:15" ht="21">
      <c r="A371" s="360"/>
      <c r="B371" s="58"/>
      <c r="C371" s="58"/>
      <c r="D371" s="58"/>
      <c r="E371" s="58"/>
      <c r="F371" s="58"/>
      <c r="G371" s="58"/>
      <c r="H371" s="58"/>
      <c r="I371" s="58"/>
      <c r="J371" s="58"/>
      <c r="K371" s="58"/>
      <c r="L371" s="161"/>
      <c r="M371" s="58"/>
      <c r="N371" s="58"/>
      <c r="O371" s="538"/>
    </row>
    <row r="372" spans="1:15">
      <c r="A372" s="359">
        <v>221</v>
      </c>
      <c r="B372" s="28">
        <v>88.5</v>
      </c>
      <c r="C372" s="28">
        <v>183</v>
      </c>
      <c r="D372" s="28" t="s">
        <v>74</v>
      </c>
      <c r="E372" s="33" t="s">
        <v>73</v>
      </c>
      <c r="F372" s="29" t="s">
        <v>3</v>
      </c>
      <c r="G372" s="163">
        <v>1650</v>
      </c>
      <c r="H372" s="28">
        <v>27</v>
      </c>
      <c r="I372" s="164">
        <v>44550</v>
      </c>
      <c r="J372" s="30"/>
      <c r="K372" s="162">
        <v>0</v>
      </c>
      <c r="L372" s="161">
        <v>27</v>
      </c>
      <c r="M372" s="165">
        <v>44550</v>
      </c>
      <c r="N372" s="31">
        <v>18</v>
      </c>
      <c r="O372" s="536">
        <v>29700</v>
      </c>
    </row>
    <row r="373" spans="1:15" ht="21">
      <c r="A373" s="360"/>
      <c r="B373" s="58"/>
      <c r="C373" s="58"/>
      <c r="D373" s="58"/>
      <c r="E373" s="58"/>
      <c r="F373" s="58"/>
      <c r="G373" s="58"/>
      <c r="H373" s="58"/>
      <c r="I373" s="58"/>
      <c r="J373" s="58"/>
      <c r="K373" s="58"/>
      <c r="L373" s="161"/>
      <c r="M373" s="58"/>
      <c r="N373" s="58"/>
      <c r="O373" s="538"/>
    </row>
    <row r="374" spans="1:15">
      <c r="A374" s="359">
        <v>222</v>
      </c>
      <c r="B374" s="28">
        <v>88.5</v>
      </c>
      <c r="C374" s="28">
        <v>184</v>
      </c>
      <c r="D374" s="28" t="s">
        <v>72</v>
      </c>
      <c r="E374" s="33" t="s">
        <v>71</v>
      </c>
      <c r="F374" s="29" t="s">
        <v>3</v>
      </c>
      <c r="G374" s="163">
        <v>3450</v>
      </c>
      <c r="H374" s="28">
        <v>27</v>
      </c>
      <c r="I374" s="164">
        <v>93150</v>
      </c>
      <c r="J374" s="30"/>
      <c r="K374" s="162">
        <v>0</v>
      </c>
      <c r="L374" s="161">
        <v>27</v>
      </c>
      <c r="M374" s="165">
        <v>93150</v>
      </c>
      <c r="N374" s="31">
        <v>27</v>
      </c>
      <c r="O374" s="536">
        <v>93150</v>
      </c>
    </row>
    <row r="375" spans="1:15" ht="21">
      <c r="A375" s="360"/>
      <c r="B375" s="58"/>
      <c r="C375" s="58"/>
      <c r="D375" s="58"/>
      <c r="E375" s="60" t="s">
        <v>543</v>
      </c>
      <c r="F375" s="58"/>
      <c r="G375" s="163">
        <v>3450</v>
      </c>
      <c r="H375" s="58"/>
      <c r="I375" s="58"/>
      <c r="J375" s="58"/>
      <c r="K375" s="58"/>
      <c r="L375" s="161"/>
      <c r="M375" s="165"/>
      <c r="N375" s="30">
        <v>19</v>
      </c>
      <c r="O375" s="536">
        <v>65550</v>
      </c>
    </row>
    <row r="376" spans="1:15">
      <c r="A376" s="359">
        <v>223</v>
      </c>
      <c r="B376" s="28">
        <v>88.5</v>
      </c>
      <c r="C376" s="28">
        <v>185</v>
      </c>
      <c r="D376" s="28" t="s">
        <v>70</v>
      </c>
      <c r="E376" s="33" t="s">
        <v>69</v>
      </c>
      <c r="F376" s="29" t="s">
        <v>3</v>
      </c>
      <c r="G376" s="163">
        <v>750</v>
      </c>
      <c r="H376" s="28">
        <v>27</v>
      </c>
      <c r="I376" s="164">
        <v>20250</v>
      </c>
      <c r="J376" s="30"/>
      <c r="K376" s="162">
        <v>0</v>
      </c>
      <c r="L376" s="161">
        <v>27</v>
      </c>
      <c r="M376" s="165">
        <v>20250</v>
      </c>
      <c r="N376" s="31">
        <v>27</v>
      </c>
      <c r="O376" s="536">
        <v>20250</v>
      </c>
    </row>
    <row r="377" spans="1:15" ht="21">
      <c r="A377" s="360"/>
      <c r="B377" s="58"/>
      <c r="C377" s="58"/>
      <c r="D377" s="58"/>
      <c r="E377" s="58"/>
      <c r="F377" s="58"/>
      <c r="G377" s="58"/>
      <c r="H377" s="58"/>
      <c r="I377" s="58"/>
      <c r="J377" s="58"/>
      <c r="K377" s="58"/>
      <c r="L377" s="161"/>
      <c r="M377" s="58"/>
      <c r="N377" s="58"/>
      <c r="O377" s="538"/>
    </row>
    <row r="378" spans="1:15">
      <c r="A378" s="359">
        <v>224</v>
      </c>
      <c r="B378" s="28">
        <v>88.5</v>
      </c>
      <c r="C378" s="28">
        <v>186</v>
      </c>
      <c r="D378" s="28" t="s">
        <v>68</v>
      </c>
      <c r="E378" s="33" t="s">
        <v>67</v>
      </c>
      <c r="F378" s="29" t="s">
        <v>3</v>
      </c>
      <c r="G378" s="163">
        <v>750</v>
      </c>
      <c r="H378" s="28">
        <v>27</v>
      </c>
      <c r="I378" s="164">
        <v>20250</v>
      </c>
      <c r="J378" s="30"/>
      <c r="K378" s="162">
        <v>0</v>
      </c>
      <c r="L378" s="161">
        <v>27</v>
      </c>
      <c r="M378" s="165">
        <v>20250</v>
      </c>
      <c r="N378" s="31">
        <v>27</v>
      </c>
      <c r="O378" s="536">
        <v>20250</v>
      </c>
    </row>
    <row r="379" spans="1:15" ht="21">
      <c r="A379" s="360"/>
      <c r="B379" s="58"/>
      <c r="C379" s="58"/>
      <c r="D379" s="58"/>
      <c r="E379" s="58"/>
      <c r="F379" s="58"/>
      <c r="G379" s="58"/>
      <c r="H379" s="58"/>
      <c r="I379" s="58"/>
      <c r="J379" s="58"/>
      <c r="K379" s="58"/>
      <c r="L379" s="161"/>
      <c r="M379" s="58"/>
      <c r="N379" s="58"/>
      <c r="O379" s="538"/>
    </row>
    <row r="380" spans="1:15">
      <c r="A380" s="359">
        <v>225</v>
      </c>
      <c r="B380" s="28">
        <v>88.5</v>
      </c>
      <c r="C380" s="28">
        <v>187</v>
      </c>
      <c r="D380" s="28" t="s">
        <v>66</v>
      </c>
      <c r="E380" s="33" t="s">
        <v>65</v>
      </c>
      <c r="F380" s="29" t="s">
        <v>3</v>
      </c>
      <c r="G380" s="163">
        <v>750</v>
      </c>
      <c r="H380" s="28">
        <v>15</v>
      </c>
      <c r="I380" s="164">
        <v>11250</v>
      </c>
      <c r="J380" s="30"/>
      <c r="K380" s="162">
        <v>0</v>
      </c>
      <c r="L380" s="161">
        <v>15</v>
      </c>
      <c r="M380" s="165">
        <v>11250</v>
      </c>
      <c r="N380" s="31">
        <v>15</v>
      </c>
      <c r="O380" s="536">
        <v>11250</v>
      </c>
    </row>
    <row r="381" spans="1:15" ht="21">
      <c r="A381" s="360"/>
      <c r="B381" s="58"/>
      <c r="C381" s="58"/>
      <c r="D381" s="58"/>
      <c r="E381" s="58"/>
      <c r="F381" s="58"/>
      <c r="G381" s="58"/>
      <c r="H381" s="58"/>
      <c r="I381" s="58"/>
      <c r="J381" s="58"/>
      <c r="K381" s="58"/>
      <c r="L381" s="161"/>
      <c r="M381" s="58"/>
      <c r="N381" s="58"/>
      <c r="O381" s="538"/>
    </row>
    <row r="382" spans="1:15">
      <c r="A382" s="359">
        <v>226</v>
      </c>
      <c r="B382" s="28">
        <v>88.5</v>
      </c>
      <c r="C382" s="28">
        <v>188</v>
      </c>
      <c r="D382" s="28" t="s">
        <v>64</v>
      </c>
      <c r="E382" s="33" t="s">
        <v>63</v>
      </c>
      <c r="F382" s="29" t="s">
        <v>3</v>
      </c>
      <c r="G382" s="163">
        <v>550</v>
      </c>
      <c r="H382" s="28">
        <v>27</v>
      </c>
      <c r="I382" s="164">
        <v>14850</v>
      </c>
      <c r="J382" s="30">
        <v>58</v>
      </c>
      <c r="K382" s="162">
        <v>31900</v>
      </c>
      <c r="L382" s="161">
        <v>85</v>
      </c>
      <c r="M382" s="165">
        <v>46750</v>
      </c>
      <c r="N382" s="31">
        <v>85</v>
      </c>
      <c r="O382" s="536">
        <v>46750</v>
      </c>
    </row>
    <row r="383" spans="1:15" ht="21">
      <c r="A383" s="360"/>
      <c r="B383" s="58"/>
      <c r="C383" s="58"/>
      <c r="D383" s="58"/>
      <c r="E383" s="60" t="s">
        <v>543</v>
      </c>
      <c r="F383" s="58"/>
      <c r="G383" s="163">
        <v>550</v>
      </c>
      <c r="H383" s="58"/>
      <c r="I383" s="58"/>
      <c r="J383" s="58"/>
      <c r="K383" s="58"/>
      <c r="L383" s="161"/>
      <c r="M383" s="165"/>
      <c r="N383" s="30">
        <v>30</v>
      </c>
      <c r="O383" s="536">
        <v>16500</v>
      </c>
    </row>
    <row r="384" spans="1:15" ht="29">
      <c r="A384" s="359">
        <v>227</v>
      </c>
      <c r="B384" s="28">
        <v>88.6</v>
      </c>
      <c r="C384" s="28">
        <v>189</v>
      </c>
      <c r="D384" s="28" t="s">
        <v>62</v>
      </c>
      <c r="E384" s="33" t="s">
        <v>61</v>
      </c>
      <c r="F384" s="29" t="s">
        <v>3</v>
      </c>
      <c r="G384" s="163">
        <v>35000</v>
      </c>
      <c r="H384" s="28">
        <v>27</v>
      </c>
      <c r="I384" s="164">
        <v>945000</v>
      </c>
      <c r="J384" s="30"/>
      <c r="K384" s="162">
        <v>0</v>
      </c>
      <c r="L384" s="161">
        <v>27</v>
      </c>
      <c r="M384" s="165">
        <v>945000</v>
      </c>
      <c r="N384" s="31">
        <v>27</v>
      </c>
      <c r="O384" s="536">
        <v>945000</v>
      </c>
    </row>
    <row r="385" spans="1:15" ht="21">
      <c r="A385" s="360"/>
      <c r="B385" s="58"/>
      <c r="C385" s="58"/>
      <c r="D385" s="58"/>
      <c r="E385" s="60" t="s">
        <v>543</v>
      </c>
      <c r="F385" s="58"/>
      <c r="G385" s="163">
        <v>35000</v>
      </c>
      <c r="H385" s="58"/>
      <c r="I385" s="58"/>
      <c r="J385" s="58"/>
      <c r="K385" s="58"/>
      <c r="L385" s="161"/>
      <c r="M385" s="165"/>
      <c r="N385" s="30">
        <v>4</v>
      </c>
      <c r="O385" s="536">
        <v>140000</v>
      </c>
    </row>
    <row r="386" spans="1:15">
      <c r="A386" s="359">
        <v>228</v>
      </c>
      <c r="B386" s="28" t="s">
        <v>722</v>
      </c>
      <c r="C386" s="28">
        <v>190</v>
      </c>
      <c r="D386" s="28" t="s">
        <v>60</v>
      </c>
      <c r="E386" s="33" t="s">
        <v>59</v>
      </c>
      <c r="F386" s="29" t="s">
        <v>3</v>
      </c>
      <c r="G386" s="163">
        <v>9500</v>
      </c>
      <c r="H386" s="28">
        <v>1</v>
      </c>
      <c r="I386" s="164">
        <v>9500</v>
      </c>
      <c r="J386" s="30"/>
      <c r="K386" s="162">
        <v>0</v>
      </c>
      <c r="L386" s="161">
        <v>1</v>
      </c>
      <c r="M386" s="165">
        <v>9500</v>
      </c>
      <c r="N386" s="31">
        <v>0</v>
      </c>
      <c r="O386" s="536">
        <v>0</v>
      </c>
    </row>
    <row r="387" spans="1:15" ht="21">
      <c r="A387" s="360"/>
      <c r="B387" s="58"/>
      <c r="C387" s="58"/>
      <c r="D387" s="58"/>
      <c r="E387" s="58"/>
      <c r="F387" s="58"/>
      <c r="G387" s="58"/>
      <c r="H387" s="58"/>
      <c r="I387" s="58"/>
      <c r="J387" s="58"/>
      <c r="K387" s="58"/>
      <c r="L387" s="161"/>
      <c r="M387" s="58"/>
      <c r="N387" s="58"/>
      <c r="O387" s="538"/>
    </row>
    <row r="388" spans="1:15">
      <c r="A388" s="359">
        <v>229</v>
      </c>
      <c r="B388" s="28" t="s">
        <v>722</v>
      </c>
      <c r="C388" s="28">
        <v>191</v>
      </c>
      <c r="D388" s="28" t="s">
        <v>58</v>
      </c>
      <c r="E388" s="33" t="s">
        <v>57</v>
      </c>
      <c r="F388" s="29" t="s">
        <v>3</v>
      </c>
      <c r="G388" s="163">
        <v>14500.000000000002</v>
      </c>
      <c r="H388" s="28">
        <v>3</v>
      </c>
      <c r="I388" s="164">
        <v>43500.000000000007</v>
      </c>
      <c r="J388" s="30"/>
      <c r="K388" s="162">
        <v>0</v>
      </c>
      <c r="L388" s="161">
        <v>3</v>
      </c>
      <c r="M388" s="165">
        <v>43500.000000000007</v>
      </c>
      <c r="N388" s="31">
        <v>3</v>
      </c>
      <c r="O388" s="536">
        <v>43500.000000000007</v>
      </c>
    </row>
    <row r="389" spans="1:15" ht="21">
      <c r="A389" s="360"/>
      <c r="B389" s="58"/>
      <c r="C389" s="58"/>
      <c r="D389" s="58"/>
      <c r="E389" s="60" t="s">
        <v>543</v>
      </c>
      <c r="F389" s="58"/>
      <c r="G389" s="163">
        <v>14500.000000000002</v>
      </c>
      <c r="H389" s="58"/>
      <c r="I389" s="58"/>
      <c r="J389" s="58"/>
      <c r="K389" s="58"/>
      <c r="L389" s="161"/>
      <c r="M389" s="165"/>
      <c r="N389" s="30">
        <v>2</v>
      </c>
      <c r="O389" s="536">
        <v>29000.000000000004</v>
      </c>
    </row>
    <row r="390" spans="1:15">
      <c r="A390" s="359">
        <v>230</v>
      </c>
      <c r="B390" s="28" t="s">
        <v>722</v>
      </c>
      <c r="C390" s="28">
        <v>192</v>
      </c>
      <c r="D390" s="28" t="s">
        <v>56</v>
      </c>
      <c r="E390" s="33" t="s">
        <v>55</v>
      </c>
      <c r="F390" s="29" t="s">
        <v>3</v>
      </c>
      <c r="G390" s="163">
        <v>22500</v>
      </c>
      <c r="H390" s="28">
        <v>1</v>
      </c>
      <c r="I390" s="164">
        <v>22500</v>
      </c>
      <c r="J390" s="30">
        <v>5</v>
      </c>
      <c r="K390" s="162">
        <v>112500</v>
      </c>
      <c r="L390" s="161">
        <v>6</v>
      </c>
      <c r="M390" s="165">
        <v>135000</v>
      </c>
      <c r="N390" s="31">
        <v>6</v>
      </c>
      <c r="O390" s="536">
        <v>135000</v>
      </c>
    </row>
    <row r="391" spans="1:15" ht="21">
      <c r="A391" s="360"/>
      <c r="B391" s="58"/>
      <c r="C391" s="58"/>
      <c r="D391" s="58"/>
      <c r="E391" s="58"/>
      <c r="F391" s="58"/>
      <c r="G391" s="58"/>
      <c r="H391" s="58"/>
      <c r="I391" s="58"/>
      <c r="J391" s="58"/>
      <c r="K391" s="58"/>
      <c r="L391" s="161"/>
      <c r="M391" s="58"/>
      <c r="N391" s="58"/>
      <c r="O391" s="538"/>
    </row>
    <row r="392" spans="1:15">
      <c r="A392" s="359">
        <v>231</v>
      </c>
      <c r="B392" s="28" t="s">
        <v>723</v>
      </c>
      <c r="C392" s="28">
        <v>193</v>
      </c>
      <c r="D392" s="28" t="s">
        <v>54</v>
      </c>
      <c r="E392" s="33" t="s">
        <v>53</v>
      </c>
      <c r="F392" s="29" t="s">
        <v>4</v>
      </c>
      <c r="G392" s="163">
        <v>40000</v>
      </c>
      <c r="H392" s="28">
        <v>1</v>
      </c>
      <c r="I392" s="164">
        <v>40000</v>
      </c>
      <c r="J392" s="30">
        <v>1</v>
      </c>
      <c r="K392" s="162">
        <v>40000</v>
      </c>
      <c r="L392" s="161">
        <v>2</v>
      </c>
      <c r="M392" s="165">
        <v>80000</v>
      </c>
      <c r="N392" s="31">
        <v>2</v>
      </c>
      <c r="O392" s="536">
        <v>80000</v>
      </c>
    </row>
    <row r="393" spans="1:15" ht="21">
      <c r="A393" s="360"/>
      <c r="B393" s="58"/>
      <c r="C393" s="58"/>
      <c r="D393" s="58"/>
      <c r="E393" s="60" t="s">
        <v>543</v>
      </c>
      <c r="F393" s="58"/>
      <c r="G393" s="163">
        <v>40000</v>
      </c>
      <c r="H393" s="58"/>
      <c r="I393" s="58"/>
      <c r="J393" s="58"/>
      <c r="K393" s="58"/>
      <c r="L393" s="161"/>
      <c r="M393" s="165"/>
      <c r="N393" s="30">
        <v>1</v>
      </c>
      <c r="O393" s="536">
        <v>40000</v>
      </c>
    </row>
    <row r="394" spans="1:15">
      <c r="A394" s="359">
        <v>232</v>
      </c>
      <c r="B394" s="28" t="s">
        <v>724</v>
      </c>
      <c r="C394" s="28">
        <v>194</v>
      </c>
      <c r="D394" s="28" t="s">
        <v>52</v>
      </c>
      <c r="E394" s="33" t="s">
        <v>51</v>
      </c>
      <c r="F394" s="29" t="s">
        <v>4</v>
      </c>
      <c r="G394" s="163">
        <v>14500.000000000002</v>
      </c>
      <c r="H394" s="28">
        <v>1</v>
      </c>
      <c r="I394" s="164">
        <v>14500.000000000002</v>
      </c>
      <c r="J394" s="30">
        <v>1</v>
      </c>
      <c r="K394" s="162">
        <v>14500.000000000002</v>
      </c>
      <c r="L394" s="161">
        <v>2</v>
      </c>
      <c r="M394" s="165">
        <v>29000.000000000004</v>
      </c>
      <c r="N394" s="31">
        <v>2</v>
      </c>
      <c r="O394" s="536">
        <v>29000.000000000004</v>
      </c>
    </row>
    <row r="395" spans="1:15" ht="21">
      <c r="A395" s="360"/>
      <c r="B395" s="58"/>
      <c r="C395" s="58"/>
      <c r="D395" s="58"/>
      <c r="E395" s="58"/>
      <c r="F395" s="58"/>
      <c r="G395" s="58"/>
      <c r="H395" s="58"/>
      <c r="I395" s="58"/>
      <c r="J395" s="58"/>
      <c r="K395" s="58"/>
      <c r="L395" s="161"/>
      <c r="M395" s="58"/>
      <c r="N395" s="58"/>
      <c r="O395" s="538"/>
    </row>
    <row r="396" spans="1:15">
      <c r="A396" s="359">
        <v>233</v>
      </c>
      <c r="B396" s="28" t="s">
        <v>725</v>
      </c>
      <c r="C396" s="28">
        <v>195</v>
      </c>
      <c r="D396" s="28" t="s">
        <v>50</v>
      </c>
      <c r="E396" s="33" t="s">
        <v>49</v>
      </c>
      <c r="F396" s="29" t="s">
        <v>4</v>
      </c>
      <c r="G396" s="163">
        <v>185000</v>
      </c>
      <c r="H396" s="28">
        <v>1</v>
      </c>
      <c r="I396" s="164">
        <v>185000</v>
      </c>
      <c r="J396" s="30">
        <v>1</v>
      </c>
      <c r="K396" s="162">
        <v>185000</v>
      </c>
      <c r="L396" s="161">
        <v>2</v>
      </c>
      <c r="M396" s="165">
        <v>370000</v>
      </c>
      <c r="N396" s="31">
        <v>2</v>
      </c>
      <c r="O396" s="536">
        <v>370000</v>
      </c>
    </row>
    <row r="397" spans="1:15" ht="21">
      <c r="A397" s="360"/>
      <c r="B397" s="58"/>
      <c r="C397" s="58"/>
      <c r="D397" s="58"/>
      <c r="E397" s="58"/>
      <c r="F397" s="58"/>
      <c r="G397" s="58"/>
      <c r="H397" s="58"/>
      <c r="I397" s="58"/>
      <c r="J397" s="58"/>
      <c r="K397" s="58"/>
      <c r="L397" s="161"/>
      <c r="M397" s="58"/>
      <c r="N397" s="58"/>
      <c r="O397" s="538"/>
    </row>
    <row r="398" spans="1:15" ht="43.5">
      <c r="A398" s="359">
        <v>234</v>
      </c>
      <c r="B398" s="28">
        <v>88.9</v>
      </c>
      <c r="C398" s="28">
        <v>237</v>
      </c>
      <c r="D398" s="28" t="s">
        <v>48</v>
      </c>
      <c r="E398" s="33" t="s">
        <v>47</v>
      </c>
      <c r="F398" s="29" t="s">
        <v>4</v>
      </c>
      <c r="G398" s="163">
        <v>1895000</v>
      </c>
      <c r="H398" s="28">
        <v>1</v>
      </c>
      <c r="I398" s="164">
        <v>1895000</v>
      </c>
      <c r="J398" s="30"/>
      <c r="K398" s="162">
        <v>0</v>
      </c>
      <c r="L398" s="161">
        <v>1</v>
      </c>
      <c r="M398" s="165">
        <v>1895000</v>
      </c>
      <c r="N398" s="31">
        <v>1</v>
      </c>
      <c r="O398" s="536">
        <v>1895000</v>
      </c>
    </row>
    <row r="399" spans="1:15" ht="21">
      <c r="A399" s="360"/>
      <c r="B399" s="58"/>
      <c r="C399" s="58"/>
      <c r="D399" s="58"/>
      <c r="E399" s="58"/>
      <c r="F399" s="58"/>
      <c r="G399" s="58"/>
      <c r="H399" s="58"/>
      <c r="I399" s="58"/>
      <c r="J399" s="58"/>
      <c r="K399" s="58"/>
      <c r="L399" s="161"/>
      <c r="M399" s="58"/>
      <c r="N399" s="58"/>
      <c r="O399" s="538"/>
    </row>
    <row r="400" spans="1:15" ht="29">
      <c r="A400" s="359">
        <v>235</v>
      </c>
      <c r="B400" s="28">
        <v>88.1</v>
      </c>
      <c r="C400" s="28">
        <v>196</v>
      </c>
      <c r="D400" s="28" t="s">
        <v>46</v>
      </c>
      <c r="E400" s="33" t="s">
        <v>45</v>
      </c>
      <c r="F400" s="29" t="s">
        <v>4</v>
      </c>
      <c r="G400" s="163">
        <v>795000</v>
      </c>
      <c r="H400" s="28">
        <v>1</v>
      </c>
      <c r="I400" s="164">
        <v>795000</v>
      </c>
      <c r="J400" s="30"/>
      <c r="K400" s="162">
        <v>0</v>
      </c>
      <c r="L400" s="161">
        <v>1</v>
      </c>
      <c r="M400" s="165">
        <v>795000</v>
      </c>
      <c r="N400" s="31">
        <v>1</v>
      </c>
      <c r="O400" s="536">
        <v>795000</v>
      </c>
    </row>
    <row r="401" spans="1:15" ht="21">
      <c r="A401" s="360"/>
      <c r="B401" s="58"/>
      <c r="C401" s="58"/>
      <c r="D401" s="58"/>
      <c r="E401" s="58"/>
      <c r="F401" s="58"/>
      <c r="G401" s="58"/>
      <c r="H401" s="58"/>
      <c r="I401" s="58"/>
      <c r="J401" s="58"/>
      <c r="K401" s="58"/>
      <c r="L401" s="161"/>
      <c r="M401" s="58"/>
      <c r="N401" s="58"/>
      <c r="O401" s="538"/>
    </row>
    <row r="402" spans="1:15">
      <c r="A402" s="359">
        <v>236</v>
      </c>
      <c r="B402" s="28">
        <v>88.11</v>
      </c>
      <c r="C402" s="28">
        <v>197</v>
      </c>
      <c r="D402" s="28" t="s">
        <v>44</v>
      </c>
      <c r="E402" s="33" t="s">
        <v>43</v>
      </c>
      <c r="F402" s="29" t="s">
        <v>4</v>
      </c>
      <c r="G402" s="163">
        <v>95000.000000000015</v>
      </c>
      <c r="H402" s="28">
        <v>1</v>
      </c>
      <c r="I402" s="164">
        <v>95000.000000000015</v>
      </c>
      <c r="J402" s="30"/>
      <c r="K402" s="162">
        <v>0</v>
      </c>
      <c r="L402" s="161">
        <v>1</v>
      </c>
      <c r="M402" s="165">
        <v>95000.000000000015</v>
      </c>
      <c r="N402" s="31">
        <v>1</v>
      </c>
      <c r="O402" s="536">
        <v>95000.000000000015</v>
      </c>
    </row>
    <row r="403" spans="1:15" ht="21">
      <c r="A403" s="360"/>
      <c r="B403" s="58"/>
      <c r="C403" s="58"/>
      <c r="D403" s="58"/>
      <c r="E403" s="58"/>
      <c r="F403" s="58"/>
      <c r="G403" s="58"/>
      <c r="H403" s="58"/>
      <c r="I403" s="58"/>
      <c r="J403" s="58"/>
      <c r="K403" s="58"/>
      <c r="L403" s="161"/>
      <c r="M403" s="58"/>
      <c r="N403" s="58"/>
      <c r="O403" s="538"/>
    </row>
    <row r="404" spans="1:15">
      <c r="A404" s="359">
        <v>237</v>
      </c>
      <c r="B404" s="28">
        <v>88.12</v>
      </c>
      <c r="C404" s="28">
        <v>198</v>
      </c>
      <c r="D404" s="28" t="s">
        <v>42</v>
      </c>
      <c r="E404" s="33" t="s">
        <v>41</v>
      </c>
      <c r="F404" s="29" t="s">
        <v>4</v>
      </c>
      <c r="G404" s="163">
        <v>145000</v>
      </c>
      <c r="H404" s="28">
        <v>1</v>
      </c>
      <c r="I404" s="164">
        <v>145000</v>
      </c>
      <c r="J404" s="30"/>
      <c r="K404" s="162">
        <v>0</v>
      </c>
      <c r="L404" s="161">
        <v>1</v>
      </c>
      <c r="M404" s="165">
        <v>145000</v>
      </c>
      <c r="N404" s="31">
        <v>1</v>
      </c>
      <c r="O404" s="536">
        <v>145000</v>
      </c>
    </row>
    <row r="405" spans="1:15" ht="21">
      <c r="A405" s="360"/>
      <c r="B405" s="58"/>
      <c r="C405" s="58"/>
      <c r="D405" s="58"/>
      <c r="E405" s="58"/>
      <c r="F405" s="58"/>
      <c r="G405" s="58"/>
      <c r="H405" s="58"/>
      <c r="I405" s="58"/>
      <c r="J405" s="58"/>
      <c r="K405" s="58"/>
      <c r="L405" s="161"/>
      <c r="M405" s="58"/>
      <c r="N405" s="58"/>
      <c r="O405" s="538"/>
    </row>
    <row r="406" spans="1:15" ht="43.5">
      <c r="A406" s="359">
        <v>238</v>
      </c>
      <c r="B406" s="28">
        <v>88.13</v>
      </c>
      <c r="C406" s="28">
        <v>238</v>
      </c>
      <c r="D406" s="28" t="s">
        <v>40</v>
      </c>
      <c r="E406" s="33" t="s">
        <v>39</v>
      </c>
      <c r="F406" s="29" t="s">
        <v>4</v>
      </c>
      <c r="G406" s="163">
        <v>1495000</v>
      </c>
      <c r="H406" s="28">
        <v>2</v>
      </c>
      <c r="I406" s="164">
        <v>2990000</v>
      </c>
      <c r="J406" s="30"/>
      <c r="K406" s="162">
        <v>0</v>
      </c>
      <c r="L406" s="161">
        <v>2</v>
      </c>
      <c r="M406" s="165">
        <v>2990000</v>
      </c>
      <c r="N406" s="31">
        <v>2</v>
      </c>
      <c r="O406" s="536">
        <v>2990000</v>
      </c>
    </row>
    <row r="407" spans="1:15" ht="21">
      <c r="A407" s="360"/>
      <c r="B407" s="58" t="s">
        <v>644</v>
      </c>
      <c r="C407" s="58"/>
      <c r="D407" s="58"/>
      <c r="E407" s="58"/>
      <c r="F407" s="58"/>
      <c r="G407" s="58"/>
      <c r="H407" s="58"/>
      <c r="I407" s="58"/>
      <c r="J407" s="58"/>
      <c r="K407" s="58"/>
      <c r="L407" s="161"/>
      <c r="M407" s="58"/>
      <c r="N407" s="58"/>
      <c r="O407" s="538"/>
    </row>
    <row r="408" spans="1:15">
      <c r="A408" s="359">
        <v>239</v>
      </c>
      <c r="B408" s="28"/>
      <c r="C408" s="28">
        <v>235</v>
      </c>
      <c r="D408" s="28" t="s">
        <v>38</v>
      </c>
      <c r="E408" s="39" t="s">
        <v>37</v>
      </c>
      <c r="F408" s="29" t="s">
        <v>36</v>
      </c>
      <c r="G408" s="163">
        <v>100000</v>
      </c>
      <c r="H408" s="28">
        <v>4</v>
      </c>
      <c r="I408" s="164">
        <v>400000</v>
      </c>
      <c r="J408" s="30"/>
      <c r="K408" s="162">
        <v>0</v>
      </c>
      <c r="L408" s="161">
        <v>4</v>
      </c>
      <c r="M408" s="165">
        <v>400000</v>
      </c>
      <c r="N408" s="31">
        <v>4</v>
      </c>
      <c r="O408" s="536">
        <v>400000</v>
      </c>
    </row>
    <row r="409" spans="1:15" ht="21">
      <c r="A409" s="360"/>
      <c r="B409" s="58"/>
      <c r="C409" s="58"/>
      <c r="D409" s="58"/>
      <c r="E409" s="60" t="s">
        <v>543</v>
      </c>
      <c r="F409" s="58"/>
      <c r="G409" s="163">
        <v>100000</v>
      </c>
      <c r="H409" s="58"/>
      <c r="I409" s="58"/>
      <c r="J409" s="58"/>
      <c r="K409" s="58"/>
      <c r="L409" s="161"/>
      <c r="M409" s="165"/>
      <c r="N409" s="30">
        <v>5</v>
      </c>
      <c r="O409" s="536">
        <v>500000</v>
      </c>
    </row>
    <row r="410" spans="1:15">
      <c r="A410" s="359">
        <v>240</v>
      </c>
      <c r="B410" s="28"/>
      <c r="C410" s="28">
        <v>236</v>
      </c>
      <c r="D410" s="28" t="s">
        <v>35</v>
      </c>
      <c r="E410" s="39" t="s">
        <v>34</v>
      </c>
      <c r="F410" s="29" t="s">
        <v>4</v>
      </c>
      <c r="G410" s="163">
        <v>1213000</v>
      </c>
      <c r="H410" s="28">
        <v>1</v>
      </c>
      <c r="I410" s="164">
        <v>1213000</v>
      </c>
      <c r="J410" s="30"/>
      <c r="K410" s="162">
        <v>0</v>
      </c>
      <c r="L410" s="161">
        <v>1</v>
      </c>
      <c r="M410" s="165">
        <v>1213000</v>
      </c>
      <c r="N410" s="31">
        <v>1</v>
      </c>
      <c r="O410" s="536">
        <v>1213000</v>
      </c>
    </row>
    <row r="411" spans="1:15" ht="16" thickBot="1">
      <c r="A411" s="260"/>
      <c r="B411" s="311"/>
      <c r="C411" s="261"/>
      <c r="D411" s="261"/>
      <c r="E411" s="262"/>
      <c r="F411" s="262"/>
      <c r="G411" s="263"/>
      <c r="H411" s="261"/>
      <c r="I411" s="264"/>
      <c r="J411" s="261"/>
      <c r="K411" s="265"/>
      <c r="L411" s="261"/>
      <c r="M411" s="589" t="s">
        <v>616</v>
      </c>
      <c r="N411" s="590"/>
      <c r="O411" s="539">
        <f>SUM(O335:O410)</f>
        <v>16967800</v>
      </c>
    </row>
    <row r="412" spans="1:15" ht="16" thickTop="1">
      <c r="A412" s="533"/>
      <c r="B412" s="533"/>
      <c r="C412" s="533"/>
      <c r="D412" s="533"/>
      <c r="E412" s="542"/>
      <c r="F412" s="542"/>
      <c r="G412" s="543"/>
      <c r="H412" s="533"/>
      <c r="I412" s="544"/>
      <c r="J412" s="533"/>
      <c r="K412" s="545"/>
      <c r="L412" s="533"/>
      <c r="M412" s="546"/>
      <c r="N412" s="546"/>
      <c r="O412" s="547"/>
    </row>
    <row r="413" spans="1:15" ht="15.5">
      <c r="E413" s="6"/>
      <c r="F413" s="6"/>
      <c r="G413" s="410"/>
      <c r="I413" s="411"/>
      <c r="K413" s="21"/>
      <c r="M413" s="412"/>
      <c r="N413" s="412"/>
      <c r="O413" s="413"/>
    </row>
    <row r="414" spans="1:15" ht="15.5">
      <c r="B414" s="531" t="s">
        <v>807</v>
      </c>
      <c r="E414" s="71" t="s">
        <v>802</v>
      </c>
      <c r="F414" s="531"/>
      <c r="G414" s="410"/>
      <c r="H414" s="531" t="s">
        <v>759</v>
      </c>
      <c r="I414" s="411"/>
      <c r="K414" s="21"/>
      <c r="M414" s="531" t="s">
        <v>805</v>
      </c>
      <c r="N414" s="412"/>
      <c r="O414" s="413"/>
    </row>
    <row r="415" spans="1:15" ht="15.5">
      <c r="B415" s="531" t="s">
        <v>803</v>
      </c>
      <c r="E415" s="534" t="s">
        <v>803</v>
      </c>
      <c r="F415" s="531"/>
      <c r="G415" s="410"/>
      <c r="H415" t="s">
        <v>803</v>
      </c>
      <c r="I415" s="411"/>
      <c r="K415" s="21"/>
      <c r="M415" s="531" t="s">
        <v>803</v>
      </c>
      <c r="N415" s="412"/>
      <c r="O415" s="413"/>
    </row>
    <row r="416" spans="1:15" ht="26.5" thickBot="1">
      <c r="A416" s="595" t="s">
        <v>782</v>
      </c>
      <c r="B416" s="596"/>
      <c r="C416" s="597"/>
      <c r="D416" s="597"/>
      <c r="E416" s="597"/>
      <c r="F416" s="597"/>
      <c r="G416" s="597"/>
      <c r="H416" s="597"/>
      <c r="I416" s="597"/>
      <c r="J416" s="597"/>
      <c r="K416" s="597"/>
      <c r="L416" s="597"/>
      <c r="M416" s="597"/>
      <c r="N416" s="597"/>
      <c r="O416" s="598"/>
    </row>
    <row r="417" spans="1:15" ht="103.5">
      <c r="A417" s="368">
        <v>1</v>
      </c>
      <c r="B417" s="30"/>
      <c r="C417" s="43"/>
      <c r="D417" s="43"/>
      <c r="E417" s="39" t="s">
        <v>25</v>
      </c>
      <c r="F417" s="30" t="s">
        <v>0</v>
      </c>
      <c r="G417" s="197">
        <v>1014</v>
      </c>
      <c r="H417" s="30"/>
      <c r="I417" s="197"/>
      <c r="J417" s="43"/>
      <c r="K417" s="43"/>
      <c r="L417" s="161"/>
      <c r="M417" s="206"/>
      <c r="N417" s="30">
        <v>262.74</v>
      </c>
      <c r="O417" s="551">
        <v>266418.36</v>
      </c>
    </row>
    <row r="418" spans="1:15" ht="145">
      <c r="A418" s="368">
        <v>2</v>
      </c>
      <c r="B418" s="30"/>
      <c r="C418" s="43"/>
      <c r="D418" s="43"/>
      <c r="E418" s="39" t="s">
        <v>24</v>
      </c>
      <c r="F418" s="28" t="s">
        <v>23</v>
      </c>
      <c r="G418" s="163">
        <v>11740</v>
      </c>
      <c r="H418" s="30"/>
      <c r="I418" s="197"/>
      <c r="J418" s="43"/>
      <c r="K418" s="43"/>
      <c r="L418" s="161"/>
      <c r="M418" s="206"/>
      <c r="N418" s="30">
        <v>28.01</v>
      </c>
      <c r="O418" s="552">
        <v>328837.40000000002</v>
      </c>
    </row>
    <row r="419" spans="1:15" ht="118">
      <c r="A419" s="368">
        <v>3</v>
      </c>
      <c r="B419" s="30"/>
      <c r="C419" s="43"/>
      <c r="D419" s="43"/>
      <c r="E419" s="39" t="s">
        <v>22</v>
      </c>
      <c r="F419" s="28" t="s">
        <v>0</v>
      </c>
      <c r="G419" s="163">
        <v>1460</v>
      </c>
      <c r="H419" s="30"/>
      <c r="I419" s="197"/>
      <c r="J419" s="43"/>
      <c r="K419" s="43"/>
      <c r="L419" s="161"/>
      <c r="M419" s="206"/>
      <c r="N419" s="30">
        <v>882.44</v>
      </c>
      <c r="O419" s="552">
        <v>1288362.4000000001</v>
      </c>
    </row>
    <row r="420" spans="1:15" ht="217.5">
      <c r="A420" s="368">
        <v>4</v>
      </c>
      <c r="B420" s="30"/>
      <c r="C420" s="43"/>
      <c r="D420" s="43"/>
      <c r="E420" s="44" t="s">
        <v>15</v>
      </c>
      <c r="F420" s="28" t="s">
        <v>0</v>
      </c>
      <c r="G420" s="163">
        <v>4665</v>
      </c>
      <c r="H420" s="30"/>
      <c r="I420" s="197"/>
      <c r="J420" s="43"/>
      <c r="K420" s="207"/>
      <c r="L420" s="161"/>
      <c r="M420" s="206"/>
      <c r="N420" s="30">
        <v>119.38500000000001</v>
      </c>
      <c r="O420" s="552">
        <v>556931.02500000002</v>
      </c>
    </row>
    <row r="421" spans="1:15" ht="203">
      <c r="A421" s="368">
        <v>5</v>
      </c>
      <c r="B421" s="30"/>
      <c r="C421" s="43"/>
      <c r="D421" s="43"/>
      <c r="E421" s="61" t="s">
        <v>14</v>
      </c>
      <c r="F421" s="28" t="s">
        <v>3</v>
      </c>
      <c r="G421" s="163">
        <v>270276</v>
      </c>
      <c r="H421" s="30"/>
      <c r="I421" s="197"/>
      <c r="J421" s="43"/>
      <c r="K421" s="207"/>
      <c r="L421" s="161"/>
      <c r="M421" s="206"/>
      <c r="N421" s="30">
        <v>2</v>
      </c>
      <c r="O421" s="552">
        <v>540552</v>
      </c>
    </row>
    <row r="422" spans="1:15" ht="43.5">
      <c r="A422" s="368">
        <v>6</v>
      </c>
      <c r="B422" s="30"/>
      <c r="C422" s="43"/>
      <c r="D422" s="43"/>
      <c r="E422" s="39" t="s">
        <v>9</v>
      </c>
      <c r="F422" s="28" t="s">
        <v>0</v>
      </c>
      <c r="G422" s="163">
        <v>3640</v>
      </c>
      <c r="H422" s="30"/>
      <c r="I422" s="197"/>
      <c r="J422" s="30"/>
      <c r="K422" s="208"/>
      <c r="L422" s="161"/>
      <c r="M422" s="206"/>
      <c r="N422" s="30">
        <v>16</v>
      </c>
      <c r="O422" s="552">
        <v>58240</v>
      </c>
    </row>
    <row r="423" spans="1:15" ht="130.5">
      <c r="A423" s="368">
        <v>7</v>
      </c>
      <c r="B423" s="30"/>
      <c r="C423" s="43"/>
      <c r="D423" s="43"/>
      <c r="E423" s="97" t="s">
        <v>8</v>
      </c>
      <c r="F423" s="28" t="s">
        <v>3</v>
      </c>
      <c r="G423" s="163">
        <v>84133</v>
      </c>
      <c r="H423" s="30"/>
      <c r="I423" s="197"/>
      <c r="J423" s="30"/>
      <c r="K423" s="208"/>
      <c r="L423" s="161"/>
      <c r="M423" s="206"/>
      <c r="N423" s="30">
        <v>1</v>
      </c>
      <c r="O423" s="552">
        <v>84133</v>
      </c>
    </row>
    <row r="424" spans="1:15" ht="176">
      <c r="A424" s="368">
        <v>8</v>
      </c>
      <c r="B424" s="30"/>
      <c r="C424" s="43"/>
      <c r="D424" s="43"/>
      <c r="E424" s="44" t="s">
        <v>2</v>
      </c>
      <c r="F424" s="28" t="s">
        <v>0</v>
      </c>
      <c r="G424" s="163">
        <v>7450</v>
      </c>
      <c r="H424" s="43"/>
      <c r="I424" s="209"/>
      <c r="J424" s="43"/>
      <c r="K424" s="43"/>
      <c r="L424" s="161"/>
      <c r="M424" s="206"/>
      <c r="N424" s="210">
        <v>297.52</v>
      </c>
      <c r="O424" s="552">
        <v>2216524</v>
      </c>
    </row>
    <row r="425" spans="1:15" ht="176">
      <c r="A425" s="368">
        <v>9</v>
      </c>
      <c r="B425" s="30"/>
      <c r="C425" s="43"/>
      <c r="D425" s="43"/>
      <c r="E425" s="44" t="s">
        <v>1</v>
      </c>
      <c r="F425" s="28" t="s">
        <v>0</v>
      </c>
      <c r="G425" s="163">
        <v>7450</v>
      </c>
      <c r="H425" s="43"/>
      <c r="I425" s="209"/>
      <c r="J425" s="43"/>
      <c r="K425" s="43"/>
      <c r="L425" s="161"/>
      <c r="M425" s="206"/>
      <c r="N425" s="210">
        <v>163.08000000000001</v>
      </c>
      <c r="O425" s="552">
        <v>1214946</v>
      </c>
    </row>
    <row r="426" spans="1:15" ht="275.5">
      <c r="A426" s="368">
        <v>10</v>
      </c>
      <c r="B426" s="30"/>
      <c r="C426" s="43"/>
      <c r="D426" s="43"/>
      <c r="E426" s="66" t="s">
        <v>529</v>
      </c>
      <c r="F426" s="29" t="s">
        <v>0</v>
      </c>
      <c r="G426" s="211">
        <v>6350</v>
      </c>
      <c r="H426" s="30"/>
      <c r="I426" s="197"/>
      <c r="J426" s="30"/>
      <c r="K426" s="208"/>
      <c r="L426" s="161"/>
      <c r="M426" s="206"/>
      <c r="N426" s="30">
        <v>110</v>
      </c>
      <c r="O426" s="552">
        <v>698500</v>
      </c>
    </row>
    <row r="427" spans="1:15" ht="304.5">
      <c r="A427" s="368">
        <v>11</v>
      </c>
      <c r="B427" s="30"/>
      <c r="C427" s="43"/>
      <c r="D427" s="43"/>
      <c r="E427" s="39" t="s">
        <v>530</v>
      </c>
      <c r="F427" s="29" t="s">
        <v>0</v>
      </c>
      <c r="G427" s="211">
        <v>5700</v>
      </c>
      <c r="H427" s="30"/>
      <c r="I427" s="197"/>
      <c r="J427" s="30"/>
      <c r="K427" s="208"/>
      <c r="L427" s="161"/>
      <c r="M427" s="206"/>
      <c r="N427" s="30">
        <v>62</v>
      </c>
      <c r="O427" s="552">
        <v>353400</v>
      </c>
    </row>
    <row r="428" spans="1:15" ht="29">
      <c r="A428" s="368">
        <v>12</v>
      </c>
      <c r="B428" s="30"/>
      <c r="C428" s="43"/>
      <c r="D428" s="43"/>
      <c r="E428" s="39" t="s">
        <v>532</v>
      </c>
      <c r="F428" s="29" t="s">
        <v>0</v>
      </c>
      <c r="G428" s="211">
        <v>7300</v>
      </c>
      <c r="H428" s="30"/>
      <c r="I428" s="197"/>
      <c r="J428" s="30"/>
      <c r="K428" s="208"/>
      <c r="L428" s="161"/>
      <c r="M428" s="206"/>
      <c r="N428" s="30">
        <v>65</v>
      </c>
      <c r="O428" s="552">
        <v>474500</v>
      </c>
    </row>
    <row r="429" spans="1:15" ht="29">
      <c r="A429" s="368">
        <v>13</v>
      </c>
      <c r="B429" s="30"/>
      <c r="C429" s="43"/>
      <c r="D429" s="43"/>
      <c r="E429" s="39" t="s">
        <v>533</v>
      </c>
      <c r="F429" s="29" t="s">
        <v>99</v>
      </c>
      <c r="G429" s="211">
        <v>900</v>
      </c>
      <c r="H429" s="30"/>
      <c r="I429" s="197"/>
      <c r="J429" s="30"/>
      <c r="K429" s="208"/>
      <c r="L429" s="161"/>
      <c r="M429" s="206"/>
      <c r="N429" s="30">
        <v>40</v>
      </c>
      <c r="O429" s="552">
        <v>36000</v>
      </c>
    </row>
    <row r="430" spans="1:15" ht="29">
      <c r="A430" s="368">
        <v>14</v>
      </c>
      <c r="B430" s="30"/>
      <c r="C430" s="43"/>
      <c r="D430" s="43"/>
      <c r="E430" s="39" t="s">
        <v>527</v>
      </c>
      <c r="F430" s="29" t="s">
        <v>3</v>
      </c>
      <c r="G430" s="211">
        <v>12000</v>
      </c>
      <c r="H430" s="30"/>
      <c r="I430" s="197"/>
      <c r="J430" s="30"/>
      <c r="K430" s="208"/>
      <c r="L430" s="161"/>
      <c r="M430" s="206"/>
      <c r="N430" s="30">
        <v>3</v>
      </c>
      <c r="O430" s="552">
        <v>36000</v>
      </c>
    </row>
    <row r="431" spans="1:15" ht="217.5">
      <c r="A431" s="368">
        <v>15</v>
      </c>
      <c r="B431" s="30"/>
      <c r="C431" s="43"/>
      <c r="D431" s="43"/>
      <c r="E431" s="46" t="s">
        <v>751</v>
      </c>
      <c r="F431" s="29" t="s">
        <v>4</v>
      </c>
      <c r="G431" s="163">
        <v>6240000</v>
      </c>
      <c r="H431" s="30"/>
      <c r="I431" s="197"/>
      <c r="J431" s="30"/>
      <c r="K431" s="208"/>
      <c r="L431" s="161"/>
      <c r="M431" s="206"/>
      <c r="N431" s="30">
        <v>1</v>
      </c>
      <c r="O431" s="552">
        <v>6240000</v>
      </c>
    </row>
    <row r="432" spans="1:15" ht="236">
      <c r="A432" s="368">
        <v>16</v>
      </c>
      <c r="B432" s="30"/>
      <c r="C432" s="43"/>
      <c r="D432" s="43"/>
      <c r="E432" s="39" t="s">
        <v>525</v>
      </c>
      <c r="F432" s="29" t="s">
        <v>4</v>
      </c>
      <c r="G432" s="163">
        <v>12611958</v>
      </c>
      <c r="H432" s="30"/>
      <c r="I432" s="197"/>
      <c r="J432" s="30"/>
      <c r="K432" s="208"/>
      <c r="L432" s="161"/>
      <c r="M432" s="206"/>
      <c r="N432" s="30">
        <v>1</v>
      </c>
      <c r="O432" s="552">
        <v>12611958</v>
      </c>
    </row>
    <row r="433" spans="1:15" ht="304.5">
      <c r="A433" s="368">
        <v>17</v>
      </c>
      <c r="B433" s="30"/>
      <c r="C433" s="43"/>
      <c r="D433" s="43"/>
      <c r="E433" s="39" t="s">
        <v>620</v>
      </c>
      <c r="F433" s="29" t="s">
        <v>0</v>
      </c>
      <c r="G433" s="163">
        <v>2550</v>
      </c>
      <c r="H433" s="30"/>
      <c r="I433" s="197"/>
      <c r="J433" s="30"/>
      <c r="K433" s="208"/>
      <c r="L433" s="161"/>
      <c r="M433" s="206"/>
      <c r="N433" s="30">
        <v>342</v>
      </c>
      <c r="O433" s="552">
        <v>872100</v>
      </c>
    </row>
    <row r="434" spans="1:15" ht="203">
      <c r="A434" s="381">
        <v>18</v>
      </c>
      <c r="B434" s="40"/>
      <c r="C434" s="41"/>
      <c r="D434" s="41"/>
      <c r="E434" s="141" t="s">
        <v>621</v>
      </c>
      <c r="F434" s="122" t="s">
        <v>99</v>
      </c>
      <c r="G434" s="166">
        <v>250</v>
      </c>
      <c r="H434" s="40"/>
      <c r="I434" s="198"/>
      <c r="J434" s="40"/>
      <c r="K434" s="212"/>
      <c r="L434" s="169"/>
      <c r="M434" s="213"/>
      <c r="N434" s="40">
        <v>120</v>
      </c>
      <c r="O434" s="553">
        <v>30000</v>
      </c>
    </row>
    <row r="435" spans="1:15" ht="16" thickBot="1">
      <c r="A435" s="260"/>
      <c r="B435" s="311"/>
      <c r="C435" s="261"/>
      <c r="D435" s="261"/>
      <c r="E435" s="262"/>
      <c r="F435" s="262"/>
      <c r="G435" s="263"/>
      <c r="H435" s="261"/>
      <c r="I435" s="264"/>
      <c r="J435" s="261"/>
      <c r="K435" s="265"/>
      <c r="L435" s="261"/>
      <c r="M435" s="589" t="s">
        <v>616</v>
      </c>
      <c r="N435" s="590"/>
      <c r="O435" s="539">
        <f>SUM(O417:O434)</f>
        <v>27907402.185000002</v>
      </c>
    </row>
    <row r="436" spans="1:15" ht="16" thickTop="1">
      <c r="A436" s="533"/>
      <c r="B436" s="533"/>
      <c r="C436" s="533"/>
      <c r="D436" s="533"/>
      <c r="E436" s="542"/>
      <c r="F436" s="542"/>
      <c r="G436" s="543"/>
      <c r="H436" s="533"/>
      <c r="I436" s="544"/>
      <c r="J436" s="533"/>
      <c r="K436" s="545"/>
      <c r="L436" s="533"/>
      <c r="M436" s="546"/>
      <c r="N436" s="546"/>
      <c r="O436" s="547"/>
    </row>
    <row r="437" spans="1:15" ht="15.5">
      <c r="E437" s="6"/>
      <c r="F437" s="6"/>
      <c r="G437" s="410"/>
      <c r="I437" s="411"/>
      <c r="K437" s="21"/>
      <c r="M437" s="412"/>
      <c r="N437" s="412"/>
      <c r="O437" s="413"/>
    </row>
    <row r="438" spans="1:15" ht="15.5">
      <c r="B438" s="531" t="s">
        <v>807</v>
      </c>
      <c r="E438" s="71" t="s">
        <v>802</v>
      </c>
      <c r="F438" s="531"/>
      <c r="G438" s="410"/>
      <c r="H438" s="531" t="s">
        <v>759</v>
      </c>
      <c r="I438" s="411"/>
      <c r="K438" s="21"/>
      <c r="M438" s="531" t="s">
        <v>805</v>
      </c>
      <c r="N438" s="412"/>
      <c r="O438" s="413"/>
    </row>
    <row r="439" spans="1:15" ht="15.5">
      <c r="B439" s="531" t="s">
        <v>803</v>
      </c>
      <c r="E439" s="534" t="s">
        <v>803</v>
      </c>
      <c r="F439" s="531"/>
      <c r="G439" s="410"/>
      <c r="H439" t="s">
        <v>803</v>
      </c>
      <c r="I439" s="411"/>
      <c r="K439" s="21"/>
      <c r="M439" s="531" t="s">
        <v>803</v>
      </c>
      <c r="N439" s="412"/>
      <c r="O439" s="413"/>
    </row>
    <row r="440" spans="1:15" ht="26.5" thickBot="1">
      <c r="A440" s="595" t="s">
        <v>783</v>
      </c>
      <c r="B440" s="596"/>
      <c r="C440" s="597"/>
      <c r="D440" s="597"/>
      <c r="E440" s="597"/>
      <c r="F440" s="597"/>
      <c r="G440" s="597"/>
      <c r="H440" s="597"/>
      <c r="I440" s="597"/>
      <c r="J440" s="597"/>
      <c r="K440" s="597"/>
      <c r="L440" s="597"/>
      <c r="M440" s="597"/>
      <c r="N440" s="597"/>
      <c r="O440" s="598"/>
    </row>
    <row r="441" spans="1:15" ht="43.5">
      <c r="A441" s="368">
        <v>29</v>
      </c>
      <c r="B441" s="30"/>
      <c r="C441" s="43"/>
      <c r="D441" s="43"/>
      <c r="E441" s="277" t="s">
        <v>10</v>
      </c>
      <c r="F441" s="28" t="s">
        <v>3</v>
      </c>
      <c r="G441" s="163">
        <v>629358</v>
      </c>
      <c r="H441" s="30"/>
      <c r="I441" s="197"/>
      <c r="J441" s="30"/>
      <c r="K441" s="208"/>
      <c r="L441" s="161"/>
      <c r="M441" s="206"/>
      <c r="N441" s="30">
        <v>2</v>
      </c>
      <c r="O441" s="551">
        <v>1258716</v>
      </c>
    </row>
    <row r="442" spans="1:15" ht="159.5">
      <c r="A442" s="368">
        <v>30</v>
      </c>
      <c r="B442" s="30"/>
      <c r="C442" s="43"/>
      <c r="D442" s="43"/>
      <c r="E442" s="278" t="s">
        <v>21</v>
      </c>
      <c r="F442" s="28" t="s">
        <v>3</v>
      </c>
      <c r="G442" s="225">
        <v>4814994</v>
      </c>
      <c r="H442" s="30"/>
      <c r="I442" s="197"/>
      <c r="J442" s="30"/>
      <c r="K442" s="208"/>
      <c r="L442" s="161"/>
      <c r="M442" s="206"/>
      <c r="N442" s="30">
        <v>1</v>
      </c>
      <c r="O442" s="552">
        <v>4814994</v>
      </c>
    </row>
    <row r="443" spans="1:15" ht="159.5">
      <c r="A443" s="381">
        <v>31</v>
      </c>
      <c r="B443" s="40"/>
      <c r="C443" s="41"/>
      <c r="D443" s="41"/>
      <c r="E443" s="279" t="s">
        <v>524</v>
      </c>
      <c r="F443" s="122" t="s">
        <v>3</v>
      </c>
      <c r="G443" s="166">
        <v>9540000</v>
      </c>
      <c r="H443" s="40"/>
      <c r="I443" s="198"/>
      <c r="J443" s="40"/>
      <c r="K443" s="212"/>
      <c r="L443" s="169"/>
      <c r="M443" s="213"/>
      <c r="N443" s="40">
        <v>1</v>
      </c>
      <c r="O443" s="553">
        <v>9540000</v>
      </c>
    </row>
    <row r="444" spans="1:15" ht="16" thickBot="1">
      <c r="A444" s="260"/>
      <c r="B444" s="311"/>
      <c r="C444" s="261"/>
      <c r="D444" s="261"/>
      <c r="E444" s="262"/>
      <c r="F444" s="262"/>
      <c r="G444" s="263"/>
      <c r="H444" s="261"/>
      <c r="I444" s="264"/>
      <c r="J444" s="261"/>
      <c r="K444" s="265"/>
      <c r="L444" s="261"/>
      <c r="M444" s="589" t="s">
        <v>616</v>
      </c>
      <c r="N444" s="590"/>
      <c r="O444" s="539">
        <f>SUM(O441:O443)</f>
        <v>15613710</v>
      </c>
    </row>
    <row r="445" spans="1:15" ht="16" thickTop="1">
      <c r="A445" s="533"/>
      <c r="B445" s="533"/>
      <c r="C445" s="533"/>
      <c r="D445" s="533"/>
      <c r="E445" s="542"/>
      <c r="F445" s="542"/>
      <c r="G445" s="543"/>
      <c r="H445" s="533"/>
      <c r="I445" s="544"/>
      <c r="J445" s="533"/>
      <c r="K445" s="545"/>
      <c r="L445" s="533"/>
      <c r="M445" s="546"/>
      <c r="N445" s="546"/>
      <c r="O445" s="547"/>
    </row>
    <row r="446" spans="1:15" ht="15.5">
      <c r="E446" s="6"/>
      <c r="F446" s="6"/>
      <c r="G446" s="410"/>
      <c r="I446" s="411"/>
      <c r="K446" s="21"/>
      <c r="M446" s="412"/>
      <c r="N446" s="412"/>
      <c r="O446" s="413"/>
    </row>
    <row r="447" spans="1:15" ht="15.5">
      <c r="B447" s="531" t="s">
        <v>807</v>
      </c>
      <c r="E447" s="71" t="s">
        <v>802</v>
      </c>
      <c r="F447" s="531"/>
      <c r="G447" s="410"/>
      <c r="H447" s="531" t="s">
        <v>759</v>
      </c>
      <c r="I447" s="411"/>
      <c r="K447" s="21"/>
      <c r="M447" s="531" t="s">
        <v>805</v>
      </c>
      <c r="N447" s="412"/>
      <c r="O447" s="413"/>
    </row>
    <row r="448" spans="1:15" ht="15.5">
      <c r="B448" s="531" t="s">
        <v>803</v>
      </c>
      <c r="E448" s="534" t="s">
        <v>803</v>
      </c>
      <c r="F448" s="531"/>
      <c r="G448" s="410"/>
      <c r="H448" t="s">
        <v>803</v>
      </c>
      <c r="I448" s="411"/>
      <c r="K448" s="21"/>
      <c r="M448" s="531" t="s">
        <v>803</v>
      </c>
      <c r="N448" s="412"/>
      <c r="O448" s="413"/>
    </row>
    <row r="449" spans="1:15" ht="26.5" thickBot="1">
      <c r="A449" s="595" t="s">
        <v>784</v>
      </c>
      <c r="B449" s="596"/>
      <c r="C449" s="597"/>
      <c r="D449" s="597"/>
      <c r="E449" s="597"/>
      <c r="F449" s="597"/>
      <c r="G449" s="597"/>
      <c r="H449" s="597"/>
      <c r="I449" s="597"/>
      <c r="J449" s="597"/>
      <c r="K449" s="597"/>
      <c r="L449" s="597"/>
      <c r="M449" s="597"/>
      <c r="N449" s="597"/>
      <c r="O449" s="598"/>
    </row>
    <row r="450" spans="1:15" ht="15.5">
      <c r="A450" s="570" t="s">
        <v>522</v>
      </c>
      <c r="B450" s="573" t="s">
        <v>645</v>
      </c>
      <c r="C450" s="565" t="s">
        <v>521</v>
      </c>
      <c r="D450" s="565" t="s">
        <v>520</v>
      </c>
      <c r="E450" s="565" t="s">
        <v>519</v>
      </c>
      <c r="F450" s="26"/>
      <c r="G450" s="149"/>
      <c r="H450" s="565" t="s">
        <v>518</v>
      </c>
      <c r="I450" s="565"/>
      <c r="J450" s="565" t="s">
        <v>517</v>
      </c>
      <c r="K450" s="565"/>
      <c r="L450" s="565" t="s">
        <v>516</v>
      </c>
      <c r="M450" s="565"/>
      <c r="N450" s="565" t="s">
        <v>515</v>
      </c>
      <c r="O450" s="566"/>
    </row>
    <row r="451" spans="1:15" ht="31.5" thickBot="1">
      <c r="A451" s="571"/>
      <c r="B451" s="574"/>
      <c r="C451" s="572"/>
      <c r="D451" s="572"/>
      <c r="E451" s="572"/>
      <c r="F451" s="27" t="s">
        <v>29</v>
      </c>
      <c r="G451" s="150" t="s">
        <v>28</v>
      </c>
      <c r="H451" s="27" t="s">
        <v>27</v>
      </c>
      <c r="I451" s="27" t="s">
        <v>26</v>
      </c>
      <c r="J451" s="27" t="s">
        <v>27</v>
      </c>
      <c r="K451" s="27" t="s">
        <v>26</v>
      </c>
      <c r="L451" s="27" t="s">
        <v>27</v>
      </c>
      <c r="M451" s="27" t="s">
        <v>26</v>
      </c>
      <c r="N451" s="27" t="s">
        <v>27</v>
      </c>
      <c r="O451" s="151" t="s">
        <v>26</v>
      </c>
    </row>
    <row r="452" spans="1:15">
      <c r="A452" s="63">
        <v>1</v>
      </c>
      <c r="B452" s="306"/>
      <c r="C452" s="64">
        <v>2</v>
      </c>
      <c r="D452" s="65">
        <v>3</v>
      </c>
      <c r="E452" s="64">
        <v>4</v>
      </c>
      <c r="F452" s="64">
        <v>5</v>
      </c>
      <c r="G452" s="152">
        <v>6</v>
      </c>
      <c r="H452" s="65">
        <v>7</v>
      </c>
      <c r="I452" s="65">
        <v>8</v>
      </c>
      <c r="J452" s="64">
        <v>9</v>
      </c>
      <c r="K452" s="65">
        <v>10</v>
      </c>
      <c r="L452" s="64">
        <v>11</v>
      </c>
      <c r="M452" s="65">
        <v>12</v>
      </c>
      <c r="N452" s="65">
        <v>13</v>
      </c>
      <c r="O452" s="153">
        <v>14</v>
      </c>
    </row>
    <row r="453" spans="1:15">
      <c r="A453" s="368">
        <v>27</v>
      </c>
      <c r="B453" s="30"/>
      <c r="C453" s="43"/>
      <c r="D453" s="43"/>
      <c r="E453" s="44" t="s">
        <v>12</v>
      </c>
      <c r="F453" s="28" t="s">
        <v>4</v>
      </c>
      <c r="G453" s="163">
        <v>155378</v>
      </c>
      <c r="H453" s="30"/>
      <c r="I453" s="197"/>
      <c r="J453" s="43"/>
      <c r="K453" s="207"/>
      <c r="L453" s="161"/>
      <c r="M453" s="206"/>
      <c r="N453" s="30">
        <v>1</v>
      </c>
      <c r="O453" s="552">
        <v>155378</v>
      </c>
    </row>
    <row r="454" spans="1:15">
      <c r="A454" s="381">
        <v>28</v>
      </c>
      <c r="B454" s="40"/>
      <c r="C454" s="41"/>
      <c r="D454" s="41"/>
      <c r="E454" s="274" t="s">
        <v>11</v>
      </c>
      <c r="F454" s="122" t="s">
        <v>4</v>
      </c>
      <c r="G454" s="166">
        <v>460242</v>
      </c>
      <c r="H454" s="40"/>
      <c r="I454" s="198"/>
      <c r="J454" s="41"/>
      <c r="K454" s="224"/>
      <c r="L454" s="169"/>
      <c r="M454" s="213"/>
      <c r="N454" s="40">
        <v>1</v>
      </c>
      <c r="O454" s="553">
        <v>460242</v>
      </c>
    </row>
    <row r="455" spans="1:15" ht="16" thickBot="1">
      <c r="A455" s="260"/>
      <c r="B455" s="311"/>
      <c r="C455" s="261"/>
      <c r="D455" s="261"/>
      <c r="E455" s="262"/>
      <c r="F455" s="262"/>
      <c r="G455" s="263"/>
      <c r="H455" s="261"/>
      <c r="I455" s="264"/>
      <c r="J455" s="261"/>
      <c r="K455" s="265"/>
      <c r="L455" s="261"/>
      <c r="M455" s="591" t="s">
        <v>616</v>
      </c>
      <c r="N455" s="592"/>
      <c r="O455" s="539">
        <f>SUM(O453:O454)</f>
        <v>615620</v>
      </c>
    </row>
    <row r="456" spans="1:15" ht="16" thickTop="1">
      <c r="A456" s="533"/>
      <c r="B456" s="533"/>
      <c r="C456" s="533"/>
      <c r="D456" s="533"/>
      <c r="E456" s="542"/>
      <c r="F456" s="542"/>
      <c r="G456" s="543"/>
      <c r="H456" s="533"/>
      <c r="I456" s="544"/>
      <c r="J456" s="533"/>
      <c r="K456" s="545"/>
      <c r="L456" s="533"/>
      <c r="M456" s="548"/>
      <c r="N456" s="548"/>
      <c r="O456" s="547"/>
    </row>
    <row r="457" spans="1:15" ht="15.5">
      <c r="E457" s="6"/>
      <c r="F457" s="6"/>
      <c r="G457" s="410"/>
      <c r="I457" s="411"/>
      <c r="K457" s="21"/>
      <c r="M457" s="532"/>
      <c r="N457" s="532"/>
      <c r="O457" s="413"/>
    </row>
    <row r="458" spans="1:15" ht="15.5">
      <c r="B458" s="531" t="s">
        <v>807</v>
      </c>
      <c r="E458" s="71" t="s">
        <v>802</v>
      </c>
      <c r="F458" s="531"/>
      <c r="G458" s="410"/>
      <c r="H458" s="531" t="s">
        <v>759</v>
      </c>
      <c r="I458" s="411"/>
      <c r="K458" s="21"/>
      <c r="M458" s="531" t="s">
        <v>805</v>
      </c>
      <c r="N458" s="412"/>
      <c r="O458" s="413"/>
    </row>
    <row r="459" spans="1:15" ht="15.5">
      <c r="B459" s="531" t="s">
        <v>803</v>
      </c>
      <c r="E459" s="534" t="s">
        <v>803</v>
      </c>
      <c r="F459" s="531"/>
      <c r="G459" s="410"/>
      <c r="H459" t="s">
        <v>803</v>
      </c>
      <c r="I459" s="411"/>
      <c r="K459" s="21"/>
      <c r="M459" s="531" t="s">
        <v>803</v>
      </c>
      <c r="N459" s="412"/>
      <c r="O459" s="413"/>
    </row>
    <row r="460" spans="1:15" ht="26.5" thickBot="1">
      <c r="A460" s="595" t="s">
        <v>583</v>
      </c>
      <c r="B460" s="596"/>
      <c r="C460" s="597"/>
      <c r="D460" s="597"/>
      <c r="E460" s="597"/>
      <c r="F460" s="597"/>
      <c r="G460" s="597"/>
      <c r="H460" s="597"/>
      <c r="I460" s="597"/>
      <c r="J460" s="597"/>
      <c r="K460" s="597"/>
      <c r="L460" s="597"/>
      <c r="M460" s="597"/>
      <c r="N460" s="597"/>
      <c r="O460" s="598"/>
    </row>
    <row r="461" spans="1:15" ht="15" thickBot="1">
      <c r="A461" s="384">
        <v>32</v>
      </c>
      <c r="B461" s="45"/>
      <c r="C461" s="42"/>
      <c r="D461" s="42"/>
      <c r="E461" s="282" t="s">
        <v>13</v>
      </c>
      <c r="F461" s="98" t="s">
        <v>3</v>
      </c>
      <c r="G461" s="226">
        <v>6176</v>
      </c>
      <c r="H461" s="45"/>
      <c r="I461" s="227"/>
      <c r="J461" s="42"/>
      <c r="K461" s="228"/>
      <c r="L461" s="229"/>
      <c r="M461" s="230"/>
      <c r="N461" s="45">
        <v>31</v>
      </c>
      <c r="O461" s="554">
        <v>191456</v>
      </c>
    </row>
    <row r="462" spans="1:15" ht="16" thickBot="1">
      <c r="A462" s="260"/>
      <c r="B462" s="311"/>
      <c r="C462" s="261"/>
      <c r="D462" s="261"/>
      <c r="E462" s="262"/>
      <c r="F462" s="262"/>
      <c r="G462" s="263"/>
      <c r="H462" s="261"/>
      <c r="I462" s="264"/>
      <c r="J462" s="261"/>
      <c r="K462" s="265"/>
      <c r="L462" s="261"/>
      <c r="M462" s="593" t="s">
        <v>616</v>
      </c>
      <c r="N462" s="594"/>
      <c r="O462" s="539">
        <f>SUM(O461)</f>
        <v>191456</v>
      </c>
    </row>
    <row r="463" spans="1:15" ht="16" thickTop="1">
      <c r="A463" s="533"/>
      <c r="B463" s="533"/>
      <c r="C463" s="533"/>
      <c r="D463" s="533"/>
      <c r="E463" s="542"/>
      <c r="F463" s="542"/>
      <c r="G463" s="543"/>
      <c r="H463" s="533"/>
      <c r="I463" s="544"/>
      <c r="J463" s="533"/>
      <c r="K463" s="545"/>
      <c r="L463" s="533"/>
      <c r="M463" s="546"/>
      <c r="N463" s="546"/>
      <c r="O463" s="547"/>
    </row>
    <row r="464" spans="1:15" ht="15.5">
      <c r="E464" s="6"/>
      <c r="F464" s="6"/>
      <c r="G464" s="410"/>
      <c r="I464" s="411"/>
      <c r="K464" s="21"/>
      <c r="M464" s="412"/>
      <c r="N464" s="412"/>
      <c r="O464" s="413"/>
    </row>
    <row r="465" spans="1:15" ht="15.5">
      <c r="B465" s="531" t="s">
        <v>807</v>
      </c>
      <c r="E465" s="71" t="s">
        <v>802</v>
      </c>
      <c r="F465" s="531"/>
      <c r="G465" s="410"/>
      <c r="H465" s="531" t="s">
        <v>759</v>
      </c>
      <c r="I465" s="411"/>
      <c r="K465" s="21"/>
      <c r="M465" s="531" t="s">
        <v>805</v>
      </c>
      <c r="N465" s="412"/>
      <c r="O465" s="413"/>
    </row>
    <row r="466" spans="1:15" ht="15.5">
      <c r="B466" s="531" t="s">
        <v>803</v>
      </c>
      <c r="E466" s="534" t="s">
        <v>803</v>
      </c>
      <c r="F466" s="531"/>
      <c r="G466" s="410"/>
      <c r="H466" t="s">
        <v>803</v>
      </c>
      <c r="I466" s="411"/>
      <c r="K466" s="21"/>
      <c r="M466" s="531" t="s">
        <v>803</v>
      </c>
      <c r="N466" s="412"/>
      <c r="O466" s="413"/>
    </row>
    <row r="467" spans="1:15" ht="26.5" thickBot="1">
      <c r="A467" s="595" t="s">
        <v>785</v>
      </c>
      <c r="B467" s="596"/>
      <c r="C467" s="597"/>
      <c r="D467" s="597"/>
      <c r="E467" s="597"/>
      <c r="F467" s="597"/>
      <c r="G467" s="597"/>
      <c r="H467" s="597"/>
      <c r="I467" s="597"/>
      <c r="J467" s="597"/>
      <c r="K467" s="597"/>
      <c r="L467" s="597"/>
      <c r="M467" s="597"/>
      <c r="N467" s="597"/>
      <c r="O467" s="598"/>
    </row>
    <row r="468" spans="1:15" ht="70.5" customHeight="1">
      <c r="A468" s="368">
        <v>19</v>
      </c>
      <c r="B468" s="30"/>
      <c r="C468" s="43"/>
      <c r="D468" s="43"/>
      <c r="E468" s="46" t="s">
        <v>20</v>
      </c>
      <c r="F468" s="28" t="s">
        <v>3</v>
      </c>
      <c r="G468" s="163">
        <v>42150</v>
      </c>
      <c r="H468" s="30"/>
      <c r="I468" s="197"/>
      <c r="J468" s="43"/>
      <c r="K468" s="43"/>
      <c r="L468" s="161"/>
      <c r="M468" s="206"/>
      <c r="N468" s="30">
        <v>2</v>
      </c>
      <c r="O468" s="551">
        <v>84300</v>
      </c>
    </row>
    <row r="469" spans="1:15" ht="82.5" customHeight="1">
      <c r="A469" s="368">
        <v>20</v>
      </c>
      <c r="B469" s="30"/>
      <c r="C469" s="43"/>
      <c r="D469" s="43"/>
      <c r="E469" s="46" t="s">
        <v>19</v>
      </c>
      <c r="F469" s="28" t="s">
        <v>3</v>
      </c>
      <c r="G469" s="163">
        <v>60008</v>
      </c>
      <c r="H469" s="30"/>
      <c r="I469" s="197"/>
      <c r="J469" s="43"/>
      <c r="K469" s="43"/>
      <c r="L469" s="161"/>
      <c r="M469" s="206"/>
      <c r="N469" s="30">
        <v>6</v>
      </c>
      <c r="O469" s="552">
        <v>360048</v>
      </c>
    </row>
    <row r="470" spans="1:15" ht="83.25" customHeight="1">
      <c r="A470" s="368">
        <v>21</v>
      </c>
      <c r="B470" s="30"/>
      <c r="C470" s="43"/>
      <c r="D470" s="43"/>
      <c r="E470" s="46" t="s">
        <v>18</v>
      </c>
      <c r="F470" s="28" t="s">
        <v>3</v>
      </c>
      <c r="G470" s="163">
        <v>22201</v>
      </c>
      <c r="H470" s="30"/>
      <c r="I470" s="197"/>
      <c r="J470" s="43"/>
      <c r="K470" s="43"/>
      <c r="L470" s="161"/>
      <c r="M470" s="206"/>
      <c r="N470" s="30">
        <v>2</v>
      </c>
      <c r="O470" s="552">
        <v>44402</v>
      </c>
    </row>
    <row r="471" spans="1:15" ht="101.5">
      <c r="A471" s="368">
        <v>22</v>
      </c>
      <c r="B471" s="30"/>
      <c r="C471" s="43"/>
      <c r="D471" s="43"/>
      <c r="E471" s="46" t="s">
        <v>17</v>
      </c>
      <c r="F471" s="28" t="s">
        <v>4</v>
      </c>
      <c r="G471" s="163">
        <v>48103</v>
      </c>
      <c r="H471" s="30"/>
      <c r="I471" s="197"/>
      <c r="J471" s="43"/>
      <c r="K471" s="43"/>
      <c r="L471" s="161"/>
      <c r="M471" s="206"/>
      <c r="N471" s="30">
        <v>1</v>
      </c>
      <c r="O471" s="552">
        <v>48103</v>
      </c>
    </row>
    <row r="472" spans="1:15" ht="101.5">
      <c r="A472" s="368">
        <v>24</v>
      </c>
      <c r="B472" s="30"/>
      <c r="C472" s="43"/>
      <c r="D472" s="43"/>
      <c r="E472" s="46" t="s">
        <v>7</v>
      </c>
      <c r="F472" s="29" t="s">
        <v>4</v>
      </c>
      <c r="G472" s="163">
        <v>48103</v>
      </c>
      <c r="H472" s="30"/>
      <c r="I472" s="197"/>
      <c r="J472" s="30"/>
      <c r="K472" s="208"/>
      <c r="L472" s="161"/>
      <c r="M472" s="206"/>
      <c r="N472" s="30">
        <v>1</v>
      </c>
      <c r="O472" s="552">
        <v>48103</v>
      </c>
    </row>
    <row r="473" spans="1:15" ht="110.25" customHeight="1">
      <c r="A473" s="368">
        <v>25</v>
      </c>
      <c r="B473" s="30"/>
      <c r="C473" s="43"/>
      <c r="D473" s="43"/>
      <c r="E473" s="46" t="s">
        <v>6</v>
      </c>
      <c r="F473" s="29" t="s">
        <v>4</v>
      </c>
      <c r="G473" s="163">
        <v>17401</v>
      </c>
      <c r="H473" s="30"/>
      <c r="I473" s="197"/>
      <c r="J473" s="30"/>
      <c r="K473" s="208"/>
      <c r="L473" s="161"/>
      <c r="M473" s="206"/>
      <c r="N473" s="30">
        <v>1</v>
      </c>
      <c r="O473" s="552">
        <v>17401</v>
      </c>
    </row>
    <row r="474" spans="1:15" ht="391.5">
      <c r="A474" s="368">
        <v>23</v>
      </c>
      <c r="B474" s="30"/>
      <c r="C474" s="43"/>
      <c r="D474" s="43"/>
      <c r="E474" s="46" t="s">
        <v>16</v>
      </c>
      <c r="F474" s="28" t="s">
        <v>4</v>
      </c>
      <c r="G474" s="163">
        <v>222013</v>
      </c>
      <c r="H474" s="30"/>
      <c r="I474" s="197"/>
      <c r="J474" s="43"/>
      <c r="K474" s="43"/>
      <c r="L474" s="161"/>
      <c r="M474" s="206"/>
      <c r="N474" s="30">
        <v>1</v>
      </c>
      <c r="O474" s="552">
        <v>222013</v>
      </c>
    </row>
    <row r="475" spans="1:15" ht="406">
      <c r="A475" s="381">
        <v>26</v>
      </c>
      <c r="B475" s="40"/>
      <c r="C475" s="41"/>
      <c r="D475" s="41"/>
      <c r="E475" s="272" t="s">
        <v>5</v>
      </c>
      <c r="F475" s="122" t="s">
        <v>4</v>
      </c>
      <c r="G475" s="166">
        <v>222013</v>
      </c>
      <c r="H475" s="40"/>
      <c r="I475" s="198"/>
      <c r="J475" s="40"/>
      <c r="K475" s="212"/>
      <c r="L475" s="169"/>
      <c r="M475" s="213"/>
      <c r="N475" s="40">
        <v>1</v>
      </c>
      <c r="O475" s="553">
        <v>222013</v>
      </c>
    </row>
    <row r="476" spans="1:15" ht="16" thickBot="1">
      <c r="A476" s="260"/>
      <c r="B476" s="311"/>
      <c r="C476" s="261"/>
      <c r="D476" s="261"/>
      <c r="E476" s="262"/>
      <c r="F476" s="262"/>
      <c r="G476" s="263"/>
      <c r="H476" s="261"/>
      <c r="I476" s="264"/>
      <c r="J476" s="261"/>
      <c r="K476" s="265"/>
      <c r="L476" s="261"/>
      <c r="M476" s="589" t="s">
        <v>616</v>
      </c>
      <c r="N476" s="590"/>
      <c r="O476" s="539">
        <f>SUM(O468:O475)</f>
        <v>1046383</v>
      </c>
    </row>
    <row r="477" spans="1:15" ht="15" thickTop="1">
      <c r="A477" s="533"/>
      <c r="B477" s="533"/>
      <c r="C477" s="533"/>
      <c r="D477" s="533"/>
      <c r="E477" s="533"/>
      <c r="F477" s="533"/>
      <c r="G477" s="533"/>
      <c r="H477" s="533"/>
      <c r="I477" s="533"/>
      <c r="J477" s="533"/>
      <c r="K477" s="533"/>
      <c r="L477" s="533"/>
      <c r="M477" s="533"/>
      <c r="N477" s="533"/>
      <c r="O477" s="533"/>
    </row>
    <row r="479" spans="1:15" ht="15.5">
      <c r="B479" s="531" t="s">
        <v>807</v>
      </c>
      <c r="E479" s="71" t="s">
        <v>802</v>
      </c>
      <c r="F479" s="531"/>
      <c r="G479" s="410"/>
      <c r="H479" s="531" t="s">
        <v>759</v>
      </c>
      <c r="I479" s="411"/>
      <c r="K479" s="21"/>
      <c r="M479" s="531" t="s">
        <v>805</v>
      </c>
      <c r="N479" s="412"/>
      <c r="O479" s="413"/>
    </row>
    <row r="480" spans="1:15" ht="15.5">
      <c r="B480" s="531" t="s">
        <v>803</v>
      </c>
      <c r="E480" s="534" t="s">
        <v>803</v>
      </c>
      <c r="F480" s="531"/>
      <c r="G480" s="410"/>
      <c r="H480" t="s">
        <v>803</v>
      </c>
      <c r="I480" s="411"/>
      <c r="K480" s="21"/>
      <c r="M480" s="531" t="s">
        <v>803</v>
      </c>
      <c r="N480" s="412"/>
      <c r="O480" s="413"/>
    </row>
  </sheetData>
  <mergeCells count="45">
    <mergeCell ref="M476:N476"/>
    <mergeCell ref="A6:O6"/>
    <mergeCell ref="M462:N462"/>
    <mergeCell ref="A467:O467"/>
    <mergeCell ref="H450:I450"/>
    <mergeCell ref="J450:K450"/>
    <mergeCell ref="L450:M450"/>
    <mergeCell ref="N450:O450"/>
    <mergeCell ref="M455:N455"/>
    <mergeCell ref="A460:O460"/>
    <mergeCell ref="M444:N444"/>
    <mergeCell ref="A449:O449"/>
    <mergeCell ref="A450:A451"/>
    <mergeCell ref="B450:B451"/>
    <mergeCell ref="C450:C451"/>
    <mergeCell ref="D450:D451"/>
    <mergeCell ref="E450:E451"/>
    <mergeCell ref="M435:N435"/>
    <mergeCell ref="A440:O440"/>
    <mergeCell ref="M411:N411"/>
    <mergeCell ref="A416:O416"/>
    <mergeCell ref="M329:N329"/>
    <mergeCell ref="A334:O334"/>
    <mergeCell ref="M285:N285"/>
    <mergeCell ref="A290:O290"/>
    <mergeCell ref="M257:N257"/>
    <mergeCell ref="A262:O262"/>
    <mergeCell ref="M218:N218"/>
    <mergeCell ref="A223:O223"/>
    <mergeCell ref="M203:N203"/>
    <mergeCell ref="A208:O208"/>
    <mergeCell ref="M193:N193"/>
    <mergeCell ref="A198:O198"/>
    <mergeCell ref="M105:N105"/>
    <mergeCell ref="A110:O110"/>
    <mergeCell ref="A1:O1"/>
    <mergeCell ref="A2:A3"/>
    <mergeCell ref="B2:B3"/>
    <mergeCell ref="C2:C3"/>
    <mergeCell ref="D2:D3"/>
    <mergeCell ref="E2:E3"/>
    <mergeCell ref="H2:I2"/>
    <mergeCell ref="J2:K2"/>
    <mergeCell ref="L2:M2"/>
    <mergeCell ref="N2:O2"/>
  </mergeCells>
  <pageMargins left="0.9055118110236221" right="0.51181102362204722" top="0.94488188976377963" bottom="0.55118110236220474" header="0.31496062992125984" footer="0.31496062992125984"/>
  <pageSetup paperSize="8" scale="95" fitToHeight="25" orientation="landscape" verticalDpi="300" r:id="rId1"/>
  <headerFooter>
    <oddFooter>Page &amp;P of &amp;N</oddFooter>
  </headerFooter>
  <rowBreaks count="29" manualBreakCount="29">
    <brk id="29" max="14" man="1"/>
    <brk id="48" max="14" man="1"/>
    <brk id="69" max="14" man="1"/>
    <brk id="94" max="14" man="1"/>
    <brk id="109" max="16383" man="1"/>
    <brk id="131" max="14" man="1"/>
    <brk id="146" max="14" man="1"/>
    <brk id="161" max="14" man="1"/>
    <brk id="185" max="14" man="1"/>
    <brk id="197" max="16383" man="1"/>
    <brk id="207" max="16383" man="1"/>
    <brk id="222" max="16383" man="1"/>
    <brk id="261" max="16383" man="1"/>
    <brk id="289" max="14" man="1"/>
    <brk id="312" max="16383" man="1"/>
    <brk id="333" max="14" man="1"/>
    <brk id="359" max="14" man="1"/>
    <brk id="389" max="14" man="1"/>
    <brk id="415" max="14" man="1"/>
    <brk id="420" max="14" man="1"/>
    <brk id="424" max="14" man="1"/>
    <brk id="426" max="14" man="1"/>
    <brk id="430" max="14" man="1"/>
    <brk id="432" max="14" man="1"/>
    <brk id="439" max="14" man="1"/>
    <brk id="448" max="14" man="1"/>
    <brk id="459" max="14" man="1"/>
    <brk id="466" max="14" man="1"/>
    <brk id="473" max="14"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8"/>
  <dimension ref="C7:H14"/>
  <sheetViews>
    <sheetView workbookViewId="0">
      <selection activeCell="J8" sqref="J8"/>
    </sheetView>
  </sheetViews>
  <sheetFormatPr defaultRowHeight="14.5"/>
  <cols>
    <col min="4" max="4" width="63.81640625" customWidth="1"/>
  </cols>
  <sheetData>
    <row r="7" spans="3:8">
      <c r="C7" s="67" t="s">
        <v>522</v>
      </c>
      <c r="D7" s="67" t="s">
        <v>560</v>
      </c>
      <c r="E7" s="67" t="s">
        <v>29</v>
      </c>
      <c r="F7" s="67" t="s">
        <v>27</v>
      </c>
      <c r="G7" s="67" t="s">
        <v>795</v>
      </c>
      <c r="H7" s="67" t="s">
        <v>590</v>
      </c>
    </row>
    <row r="8" spans="3:8" ht="159.5">
      <c r="C8" s="67">
        <v>1</v>
      </c>
      <c r="D8" s="325" t="s">
        <v>15</v>
      </c>
      <c r="E8" s="67" t="s">
        <v>0</v>
      </c>
      <c r="F8" s="67">
        <v>119.35</v>
      </c>
      <c r="G8" s="67">
        <v>4665</v>
      </c>
      <c r="H8" s="67">
        <f>F8*G8</f>
        <v>556767.75</v>
      </c>
    </row>
    <row r="9" spans="3:8">
      <c r="C9" s="67"/>
      <c r="D9" s="494" t="s">
        <v>796</v>
      </c>
      <c r="E9" s="67" t="s">
        <v>0</v>
      </c>
      <c r="F9" s="67">
        <v>2899</v>
      </c>
      <c r="G9" s="67"/>
      <c r="H9" s="67"/>
    </row>
    <row r="10" spans="3:8">
      <c r="C10" s="67"/>
      <c r="D10" s="494" t="s">
        <v>797</v>
      </c>
      <c r="E10" s="67" t="s">
        <v>0</v>
      </c>
      <c r="F10" s="67">
        <f>ROUND(F9*0.2,0)</f>
        <v>580</v>
      </c>
      <c r="G10" s="67"/>
      <c r="H10" s="67"/>
    </row>
    <row r="11" spans="3:8">
      <c r="C11" s="67"/>
      <c r="D11" s="494" t="s">
        <v>799</v>
      </c>
      <c r="E11" s="67"/>
      <c r="F11" s="67">
        <f>SUM(F9:F10)</f>
        <v>3479</v>
      </c>
      <c r="G11" s="67"/>
      <c r="H11" s="67"/>
    </row>
    <row r="12" spans="3:8">
      <c r="C12" s="67"/>
      <c r="D12" s="494" t="s">
        <v>798</v>
      </c>
      <c r="E12" s="67" t="s">
        <v>0</v>
      </c>
      <c r="F12" s="67">
        <f>ROUND(F11*0.13615,0)</f>
        <v>474</v>
      </c>
      <c r="G12" s="67"/>
      <c r="H12" s="67"/>
    </row>
    <row r="13" spans="3:8">
      <c r="C13" s="67"/>
      <c r="D13" s="494" t="s">
        <v>800</v>
      </c>
      <c r="E13" s="67" t="s">
        <v>0</v>
      </c>
      <c r="F13" s="67">
        <f>ROUND(F12+F11,0)</f>
        <v>3953</v>
      </c>
      <c r="G13" s="67"/>
      <c r="H13" s="67"/>
    </row>
    <row r="14" spans="3:8">
      <c r="C14" s="67"/>
      <c r="D14" s="494" t="s">
        <v>801</v>
      </c>
      <c r="E14" s="67" t="s">
        <v>0</v>
      </c>
      <c r="F14" s="67">
        <f>ROUND(F13*1.18,0)</f>
        <v>4665</v>
      </c>
      <c r="G14" s="67"/>
      <c r="H14" s="67"/>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N61"/>
  <sheetViews>
    <sheetView topLeftCell="A34" zoomScale="98" zoomScaleNormal="98" workbookViewId="0">
      <selection activeCell="H32" sqref="H32:H33"/>
    </sheetView>
  </sheetViews>
  <sheetFormatPr defaultRowHeight="14.5"/>
  <cols>
    <col min="1" max="1" width="5.26953125" style="15" bestFit="1" customWidth="1"/>
    <col min="2" max="2" width="44.26953125" style="70" customWidth="1"/>
    <col min="3" max="3" width="7.54296875" style="70" customWidth="1"/>
    <col min="4" max="4" width="14.54296875" style="70" bestFit="1" customWidth="1"/>
    <col min="5" max="5" width="14.7265625" style="15" customWidth="1"/>
    <col min="6" max="10" width="14.7265625" style="71" customWidth="1"/>
    <col min="11" max="11" width="20.1796875" customWidth="1"/>
    <col min="12" max="12" width="12.81640625" bestFit="1" customWidth="1"/>
    <col min="13" max="13" width="14.81640625" bestFit="1" customWidth="1"/>
    <col min="14" max="14" width="15.26953125" bestFit="1" customWidth="1"/>
  </cols>
  <sheetData>
    <row r="1" spans="1:13" ht="42.65" customHeight="1" thickBot="1">
      <c r="A1" s="580" t="s">
        <v>595</v>
      </c>
      <c r="B1" s="581"/>
      <c r="C1" s="581"/>
      <c r="D1" s="581"/>
      <c r="E1" s="581"/>
      <c r="F1" s="581"/>
      <c r="G1" s="581"/>
      <c r="H1" s="581"/>
      <c r="I1" s="581"/>
      <c r="J1" s="581"/>
      <c r="K1" s="582"/>
    </row>
    <row r="2" spans="1:13" ht="20.149999999999999" customHeight="1" thickBot="1">
      <c r="A2" s="583" t="s">
        <v>762</v>
      </c>
      <c r="B2" s="584"/>
      <c r="C2" s="584"/>
      <c r="D2" s="584"/>
      <c r="E2" s="584"/>
      <c r="F2" s="584"/>
      <c r="G2" s="584"/>
      <c r="H2" s="584"/>
      <c r="I2" s="584"/>
      <c r="J2" s="584"/>
      <c r="K2" s="585"/>
    </row>
    <row r="3" spans="1:13" ht="59.15" customHeight="1">
      <c r="A3" s="493" t="s">
        <v>522</v>
      </c>
      <c r="B3" s="490" t="s">
        <v>560</v>
      </c>
      <c r="C3" s="490"/>
      <c r="D3" s="490"/>
      <c r="E3" s="490" t="s">
        <v>752</v>
      </c>
      <c r="F3" s="490" t="s">
        <v>753</v>
      </c>
      <c r="G3" s="490" t="s">
        <v>754</v>
      </c>
      <c r="H3" s="490" t="s">
        <v>729</v>
      </c>
      <c r="I3" s="490" t="s">
        <v>513</v>
      </c>
      <c r="J3" s="490" t="s">
        <v>512</v>
      </c>
      <c r="K3" s="490" t="s">
        <v>561</v>
      </c>
    </row>
    <row r="4" spans="1:13" ht="15" thickBot="1">
      <c r="A4" s="491"/>
      <c r="B4" s="491"/>
      <c r="C4" s="491"/>
      <c r="D4" s="491"/>
      <c r="E4" s="419" t="s">
        <v>726</v>
      </c>
      <c r="F4" s="419" t="s">
        <v>726</v>
      </c>
      <c r="G4" s="419" t="s">
        <v>726</v>
      </c>
      <c r="H4" s="419" t="s">
        <v>726</v>
      </c>
      <c r="I4" s="419" t="s">
        <v>726</v>
      </c>
      <c r="J4" s="419" t="s">
        <v>726</v>
      </c>
      <c r="K4" s="491"/>
    </row>
    <row r="5" spans="1:13" s="403" customFormat="1" ht="15" thickBot="1">
      <c r="A5" s="492">
        <v>1</v>
      </c>
      <c r="B5" s="492">
        <v>2</v>
      </c>
      <c r="C5" s="492">
        <v>3</v>
      </c>
      <c r="D5" s="492"/>
      <c r="E5" s="492">
        <v>4</v>
      </c>
      <c r="F5" s="492">
        <v>5</v>
      </c>
      <c r="G5" s="492">
        <v>6</v>
      </c>
      <c r="H5" s="492">
        <v>7</v>
      </c>
      <c r="I5" s="492">
        <v>8</v>
      </c>
      <c r="J5" s="492">
        <v>9</v>
      </c>
      <c r="K5" s="492">
        <v>10</v>
      </c>
    </row>
    <row r="6" spans="1:13" ht="25.15" customHeight="1">
      <c r="A6" s="420">
        <v>1</v>
      </c>
      <c r="B6" s="421" t="s">
        <v>540</v>
      </c>
      <c r="C6" s="420"/>
      <c r="D6" s="420"/>
      <c r="E6" s="422">
        <f>'RE-CS'!AA6</f>
        <v>40701300.799999997</v>
      </c>
      <c r="F6" s="423">
        <f ca="1">'RE-CS'!AB6</f>
        <v>7352080</v>
      </c>
      <c r="G6" s="423">
        <f>'RE-CS'!X6</f>
        <v>48053380.799999997</v>
      </c>
      <c r="H6" s="424">
        <f>'RE-CS'!W6</f>
        <v>43223650.441</v>
      </c>
      <c r="I6" s="424">
        <f>IF(H6&gt;G6,H6-G6,0)</f>
        <v>0</v>
      </c>
      <c r="J6" s="424">
        <f>IF(H6&lt;G6,G6-H6,0)</f>
        <v>4829730.3589999974</v>
      </c>
      <c r="K6" s="425"/>
      <c r="L6" s="21"/>
      <c r="M6" s="90"/>
    </row>
    <row r="7" spans="1:13" ht="25.15" customHeight="1">
      <c r="A7" s="420">
        <v>2</v>
      </c>
      <c r="B7" s="421" t="s">
        <v>536</v>
      </c>
      <c r="C7" s="420"/>
      <c r="D7" s="420"/>
      <c r="E7" s="422">
        <f>'RE-CS'!AA7</f>
        <v>45337380</v>
      </c>
      <c r="F7" s="423">
        <f ca="1">'RE-CS'!AB7</f>
        <v>5440000</v>
      </c>
      <c r="G7" s="423">
        <f>'RE-CS'!X7</f>
        <v>50777380</v>
      </c>
      <c r="H7" s="424">
        <f>'RE-CS'!W7</f>
        <v>49845130</v>
      </c>
      <c r="I7" s="424">
        <f t="shared" ref="I7:I19" si="0">IF(H7&gt;G7,H7-G7,0)</f>
        <v>0</v>
      </c>
      <c r="J7" s="424">
        <f t="shared" ref="J7:J19" si="1">IF(H7&lt;G7,G7-H7,0)</f>
        <v>932250</v>
      </c>
      <c r="K7" s="425"/>
      <c r="L7" s="21"/>
      <c r="M7" s="90"/>
    </row>
    <row r="8" spans="1:13" ht="25.15" customHeight="1">
      <c r="A8" s="420">
        <v>3</v>
      </c>
      <c r="B8" s="421" t="s">
        <v>566</v>
      </c>
      <c r="C8" s="420"/>
      <c r="D8" s="420"/>
      <c r="E8" s="422">
        <f>'RE-CS'!AA8</f>
        <v>2850000</v>
      </c>
      <c r="F8" s="423">
        <f ca="1">'RE-CS'!AB8</f>
        <v>0</v>
      </c>
      <c r="G8" s="423">
        <f>'RE-CS'!X8</f>
        <v>2850000</v>
      </c>
      <c r="H8" s="424">
        <f>'RE-CS'!W8</f>
        <v>3150000</v>
      </c>
      <c r="I8" s="424">
        <f t="shared" si="0"/>
        <v>300000</v>
      </c>
      <c r="J8" s="424">
        <f t="shared" si="1"/>
        <v>0</v>
      </c>
      <c r="K8" s="425"/>
      <c r="M8" s="90"/>
    </row>
    <row r="9" spans="1:13" ht="25.15" customHeight="1">
      <c r="A9" s="420">
        <v>4</v>
      </c>
      <c r="B9" s="421" t="s">
        <v>565</v>
      </c>
      <c r="C9" s="420"/>
      <c r="D9" s="420"/>
      <c r="E9" s="422">
        <f>'RE-CS'!AA9</f>
        <v>3892000</v>
      </c>
      <c r="F9" s="423">
        <f ca="1">'RE-CS'!AB9</f>
        <v>0</v>
      </c>
      <c r="G9" s="423">
        <f>'RE-CS'!X9</f>
        <v>3892000</v>
      </c>
      <c r="H9" s="424">
        <f>'RE-CS'!W9</f>
        <v>4118200</v>
      </c>
      <c r="I9" s="424">
        <f t="shared" si="0"/>
        <v>226200</v>
      </c>
      <c r="J9" s="424">
        <f t="shared" si="1"/>
        <v>0</v>
      </c>
      <c r="K9" s="425"/>
      <c r="M9" s="90"/>
    </row>
    <row r="10" spans="1:13" ht="25.15" customHeight="1">
      <c r="A10" s="426">
        <v>5</v>
      </c>
      <c r="B10" s="427" t="s">
        <v>588</v>
      </c>
      <c r="C10" s="426"/>
      <c r="D10" s="426"/>
      <c r="E10" s="428">
        <f>'RE-CS'!AA10</f>
        <v>46177500</v>
      </c>
      <c r="F10" s="429">
        <f ca="1">'RE-CS'!AB10</f>
        <v>21690000</v>
      </c>
      <c r="G10" s="429">
        <f>'RE-CS'!X10</f>
        <v>67867500</v>
      </c>
      <c r="H10" s="430">
        <f>'RE-CS'!W10</f>
        <v>71887500</v>
      </c>
      <c r="I10" s="430">
        <f t="shared" si="0"/>
        <v>4020000</v>
      </c>
      <c r="J10" s="430">
        <f t="shared" si="1"/>
        <v>0</v>
      </c>
      <c r="K10" s="431"/>
      <c r="M10" s="90"/>
    </row>
    <row r="11" spans="1:13" ht="25.15" customHeight="1">
      <c r="A11" s="420">
        <v>6</v>
      </c>
      <c r="B11" s="421" t="s">
        <v>564</v>
      </c>
      <c r="C11" s="420"/>
      <c r="D11" s="420"/>
      <c r="E11" s="422">
        <f>'RE-CS'!AA11</f>
        <v>21104000</v>
      </c>
      <c r="F11" s="423">
        <f ca="1">'RE-CS'!AB11</f>
        <v>4610000</v>
      </c>
      <c r="G11" s="423">
        <f>'RE-CS'!X11</f>
        <v>25714000</v>
      </c>
      <c r="H11" s="424">
        <f>'RE-CS'!W11</f>
        <v>32960000</v>
      </c>
      <c r="I11" s="424">
        <f t="shared" si="0"/>
        <v>7246000</v>
      </c>
      <c r="J11" s="424">
        <f t="shared" si="1"/>
        <v>0</v>
      </c>
      <c r="K11" s="425"/>
      <c r="M11" s="90"/>
    </row>
    <row r="12" spans="1:13" ht="25.15" customHeight="1">
      <c r="A12" s="420">
        <v>7</v>
      </c>
      <c r="B12" s="421" t="s">
        <v>567</v>
      </c>
      <c r="C12" s="420"/>
      <c r="D12" s="420"/>
      <c r="E12" s="422">
        <f>'RE-CS'!AA12</f>
        <v>611340</v>
      </c>
      <c r="F12" s="423">
        <f ca="1">'RE-CS'!AB12</f>
        <v>0</v>
      </c>
      <c r="G12" s="423">
        <f>'RE-CS'!X12</f>
        <v>611340</v>
      </c>
      <c r="H12" s="424">
        <f>'RE-CS'!W12</f>
        <v>473957.52</v>
      </c>
      <c r="I12" s="424">
        <f t="shared" si="0"/>
        <v>0</v>
      </c>
      <c r="J12" s="424">
        <f t="shared" si="1"/>
        <v>137382.47999999998</v>
      </c>
      <c r="K12" s="425"/>
      <c r="M12" s="90"/>
    </row>
    <row r="13" spans="1:13" ht="25.15" customHeight="1">
      <c r="A13" s="420">
        <v>8</v>
      </c>
      <c r="B13" s="421" t="s">
        <v>568</v>
      </c>
      <c r="C13" s="420"/>
      <c r="D13" s="420"/>
      <c r="E13" s="422">
        <f>'RE-CS'!AA13</f>
        <v>15099700</v>
      </c>
      <c r="F13" s="423">
        <f ca="1">'RE-CS'!AB13</f>
        <v>449900</v>
      </c>
      <c r="G13" s="423">
        <f>'RE-CS'!X13</f>
        <v>15549600</v>
      </c>
      <c r="H13" s="424">
        <f>'RE-CS'!W13</f>
        <v>16967800</v>
      </c>
      <c r="I13" s="424">
        <f t="shared" si="0"/>
        <v>1418200</v>
      </c>
      <c r="J13" s="424">
        <f t="shared" si="1"/>
        <v>0</v>
      </c>
      <c r="K13" s="425"/>
      <c r="M13" s="90"/>
    </row>
    <row r="14" spans="1:13" ht="25.15" customHeight="1">
      <c r="A14" s="420"/>
      <c r="B14" s="432" t="s">
        <v>638</v>
      </c>
      <c r="C14" s="433"/>
      <c r="D14" s="433"/>
      <c r="E14" s="434">
        <f t="shared" ref="E14:J14" si="2">SUM(E6:E13)</f>
        <v>175773220.80000001</v>
      </c>
      <c r="F14" s="434">
        <f t="shared" ca="1" si="2"/>
        <v>39541980</v>
      </c>
      <c r="G14" s="434">
        <f t="shared" si="2"/>
        <v>215315200.80000001</v>
      </c>
      <c r="H14" s="434">
        <f t="shared" si="2"/>
        <v>222626237.961</v>
      </c>
      <c r="I14" s="434">
        <f t="shared" si="2"/>
        <v>13210400</v>
      </c>
      <c r="J14" s="434">
        <f t="shared" si="2"/>
        <v>5899362.8389999978</v>
      </c>
      <c r="K14" s="435" t="s">
        <v>739</v>
      </c>
      <c r="L14" s="90"/>
    </row>
    <row r="15" spans="1:13" ht="25.15" customHeight="1">
      <c r="A15" s="420">
        <v>9</v>
      </c>
      <c r="B15" s="421" t="s">
        <v>562</v>
      </c>
      <c r="C15" s="420"/>
      <c r="D15" s="420"/>
      <c r="E15" s="420"/>
      <c r="F15" s="423"/>
      <c r="G15" s="423">
        <f>'RE-CS'!X14</f>
        <v>0</v>
      </c>
      <c r="H15" s="424">
        <f>'RE-CS'!W14</f>
        <v>27907402.185000002</v>
      </c>
      <c r="I15" s="424">
        <f t="shared" si="0"/>
        <v>27907402.185000002</v>
      </c>
      <c r="J15" s="424">
        <f t="shared" si="1"/>
        <v>0</v>
      </c>
      <c r="K15" s="425"/>
    </row>
    <row r="16" spans="1:13" ht="25.15" customHeight="1">
      <c r="A16" s="420">
        <v>10</v>
      </c>
      <c r="B16" s="421" t="s">
        <v>563</v>
      </c>
      <c r="C16" s="420"/>
      <c r="D16" s="420"/>
      <c r="E16" s="420"/>
      <c r="F16" s="423"/>
      <c r="G16" s="423">
        <f>'RE-CS'!X15</f>
        <v>0</v>
      </c>
      <c r="H16" s="424">
        <f>'RE-CS'!W15</f>
        <v>15613710</v>
      </c>
      <c r="I16" s="424">
        <f t="shared" si="0"/>
        <v>15613710</v>
      </c>
      <c r="J16" s="424">
        <f t="shared" si="1"/>
        <v>0</v>
      </c>
      <c r="K16" s="425"/>
    </row>
    <row r="17" spans="1:14" ht="25.15" customHeight="1">
      <c r="A17" s="420">
        <v>11</v>
      </c>
      <c r="B17" s="421" t="s">
        <v>570</v>
      </c>
      <c r="C17" s="420"/>
      <c r="D17" s="420"/>
      <c r="E17" s="420"/>
      <c r="F17" s="423"/>
      <c r="G17" s="423">
        <f>'RE-CS'!X16</f>
        <v>0</v>
      </c>
      <c r="H17" s="424">
        <f>'RE-CS'!W16</f>
        <v>615620</v>
      </c>
      <c r="I17" s="424">
        <f t="shared" si="0"/>
        <v>615620</v>
      </c>
      <c r="J17" s="424">
        <f t="shared" si="1"/>
        <v>0</v>
      </c>
      <c r="K17" s="425"/>
    </row>
    <row r="18" spans="1:14" ht="25.15" customHeight="1">
      <c r="A18" s="426">
        <v>12</v>
      </c>
      <c r="B18" s="427" t="s">
        <v>589</v>
      </c>
      <c r="C18" s="426"/>
      <c r="D18" s="426"/>
      <c r="E18" s="426"/>
      <c r="F18" s="429"/>
      <c r="G18" s="429">
        <f>'RE-CS'!X17</f>
        <v>0</v>
      </c>
      <c r="H18" s="430">
        <f>'RE-CS'!W17</f>
        <v>191456</v>
      </c>
      <c r="I18" s="430">
        <f t="shared" si="0"/>
        <v>191456</v>
      </c>
      <c r="J18" s="430">
        <f t="shared" si="1"/>
        <v>0</v>
      </c>
      <c r="K18" s="431"/>
    </row>
    <row r="19" spans="1:14" ht="25.15" customHeight="1">
      <c r="A19" s="420">
        <v>13</v>
      </c>
      <c r="B19" s="421" t="s">
        <v>569</v>
      </c>
      <c r="C19" s="420"/>
      <c r="D19" s="420"/>
      <c r="E19" s="420"/>
      <c r="F19" s="423"/>
      <c r="G19" s="423">
        <f>'RE-CS'!X18</f>
        <v>0</v>
      </c>
      <c r="H19" s="424">
        <f>'RE-CS'!W18</f>
        <v>1046383</v>
      </c>
      <c r="I19" s="424">
        <f t="shared" si="0"/>
        <v>1046383</v>
      </c>
      <c r="J19" s="424">
        <f t="shared" si="1"/>
        <v>0</v>
      </c>
      <c r="K19" s="436"/>
    </row>
    <row r="20" spans="1:14" ht="25.15" customHeight="1" thickBot="1">
      <c r="A20" s="437"/>
      <c r="B20" s="438" t="s">
        <v>639</v>
      </c>
      <c r="C20" s="439"/>
      <c r="D20" s="439"/>
      <c r="E20" s="440">
        <f t="shared" ref="E20:J20" si="3">SUM(E15:E19)</f>
        <v>0</v>
      </c>
      <c r="F20" s="441">
        <f t="shared" si="3"/>
        <v>0</v>
      </c>
      <c r="G20" s="441">
        <f t="shared" si="3"/>
        <v>0</v>
      </c>
      <c r="H20" s="441">
        <f t="shared" si="3"/>
        <v>45374571.185000002</v>
      </c>
      <c r="I20" s="441">
        <f t="shared" si="3"/>
        <v>45374571.185000002</v>
      </c>
      <c r="J20" s="441">
        <f t="shared" si="3"/>
        <v>0</v>
      </c>
      <c r="K20" s="442"/>
    </row>
    <row r="21" spans="1:14" ht="25.15" customHeight="1" thickBot="1">
      <c r="A21" s="443"/>
      <c r="B21" s="444" t="s">
        <v>640</v>
      </c>
      <c r="C21" s="445"/>
      <c r="D21" s="445"/>
      <c r="E21" s="446">
        <f>E20+E14</f>
        <v>175773220.80000001</v>
      </c>
      <c r="F21" s="446">
        <f ca="1">F20+F14</f>
        <v>39541980</v>
      </c>
      <c r="G21" s="446">
        <f>G20+G14</f>
        <v>215315200.80000001</v>
      </c>
      <c r="H21" s="446">
        <f>H20+H14</f>
        <v>268000809.146</v>
      </c>
      <c r="I21" s="447">
        <f>IF(H21&gt;G21,H21-G21,0)</f>
        <v>52685608.345999986</v>
      </c>
      <c r="J21" s="424">
        <f>IF(H21&lt;G21,G21-H21,0)</f>
        <v>0</v>
      </c>
      <c r="K21" s="448"/>
      <c r="L21" s="90">
        <f ca="1">H21-F21</f>
        <v>228458829.146</v>
      </c>
      <c r="M21" s="90">
        <f>I21-J21</f>
        <v>52685608.345999986</v>
      </c>
    </row>
    <row r="22" spans="1:14" ht="25.15" customHeight="1">
      <c r="A22" s="420"/>
      <c r="B22" s="421" t="s">
        <v>755</v>
      </c>
      <c r="C22" s="420"/>
      <c r="D22" s="420"/>
      <c r="E22" s="423">
        <f t="shared" ref="E22:J22" si="4">E21/1.18</f>
        <v>148960356.6101695</v>
      </c>
      <c r="F22" s="423">
        <f t="shared" ca="1" si="4"/>
        <v>33510152.542372882</v>
      </c>
      <c r="G22" s="423">
        <f t="shared" si="4"/>
        <v>182470509.15254238</v>
      </c>
      <c r="H22" s="423">
        <f t="shared" si="4"/>
        <v>227119329.78474578</v>
      </c>
      <c r="I22" s="423">
        <f t="shared" si="4"/>
        <v>44648820.632203378</v>
      </c>
      <c r="J22" s="423">
        <f t="shared" si="4"/>
        <v>0</v>
      </c>
      <c r="K22" s="425"/>
      <c r="L22" s="90"/>
      <c r="N22" s="99"/>
    </row>
    <row r="23" spans="1:14" ht="25.15" customHeight="1" thickBot="1">
      <c r="A23" s="449"/>
      <c r="B23" s="450" t="s">
        <v>624</v>
      </c>
      <c r="C23" s="451">
        <v>0.18</v>
      </c>
      <c r="D23" s="451"/>
      <c r="E23" s="452">
        <f t="shared" ref="E23:J23" si="5">$C$23*E22</f>
        <v>26812864.189830508</v>
      </c>
      <c r="F23" s="452">
        <f t="shared" ca="1" si="5"/>
        <v>6031827.4576271186</v>
      </c>
      <c r="G23" s="452">
        <f t="shared" si="5"/>
        <v>32844691.647457629</v>
      </c>
      <c r="H23" s="452">
        <f t="shared" si="5"/>
        <v>40881479.361254238</v>
      </c>
      <c r="I23" s="452">
        <f t="shared" si="5"/>
        <v>8036787.7137966082</v>
      </c>
      <c r="J23" s="452">
        <f t="shared" si="5"/>
        <v>0</v>
      </c>
      <c r="K23" s="453"/>
      <c r="M23" s="90"/>
      <c r="N23" s="99"/>
    </row>
    <row r="24" spans="1:14" ht="25.15" customHeight="1" thickBot="1">
      <c r="A24" s="443"/>
      <c r="B24" s="444" t="s">
        <v>637</v>
      </c>
      <c r="C24" s="445"/>
      <c r="D24" s="445"/>
      <c r="E24" s="454">
        <f t="shared" ref="E24:J24" si="6">SUM(E22:E23)</f>
        <v>175773220.80000001</v>
      </c>
      <c r="F24" s="454">
        <f t="shared" ca="1" si="6"/>
        <v>39541980</v>
      </c>
      <c r="G24" s="454">
        <f t="shared" si="6"/>
        <v>215315200.80000001</v>
      </c>
      <c r="H24" s="454">
        <f t="shared" si="6"/>
        <v>268000809.14600003</v>
      </c>
      <c r="I24" s="454">
        <f t="shared" si="6"/>
        <v>52685608.345999986</v>
      </c>
      <c r="J24" s="454">
        <f t="shared" si="6"/>
        <v>0</v>
      </c>
      <c r="K24" s="448"/>
      <c r="L24" s="402"/>
    </row>
    <row r="25" spans="1:14" ht="25.15" hidden="1" customHeight="1" thickBot="1">
      <c r="A25" s="443"/>
      <c r="B25" s="444"/>
      <c r="C25" s="445"/>
      <c r="D25" s="445"/>
      <c r="E25" s="443"/>
      <c r="F25" s="454"/>
      <c r="G25" s="454"/>
      <c r="H25" s="454"/>
      <c r="I25" s="454"/>
      <c r="J25" s="454"/>
      <c r="K25" s="448"/>
    </row>
    <row r="26" spans="1:14" ht="28.5" thickBot="1">
      <c r="A26" s="455">
        <v>14</v>
      </c>
      <c r="B26" s="456" t="s">
        <v>766</v>
      </c>
      <c r="C26" s="457">
        <v>0.01</v>
      </c>
      <c r="D26" s="458">
        <f>G22</f>
        <v>182470509.15254238</v>
      </c>
      <c r="E26" s="455"/>
      <c r="F26" s="459"/>
      <c r="G26" s="459"/>
      <c r="H26" s="459">
        <f>$C$26*G22</f>
        <v>1824705.0915254238</v>
      </c>
      <c r="I26" s="424">
        <f t="shared" ref="I26:I35" si="7">IF((E26+F26)&lt;H26,H26-(F26+E26),0)</f>
        <v>1824705.0915254238</v>
      </c>
      <c r="J26" s="424">
        <f t="shared" ref="J26:J35" si="8">IF((E26+F26)&gt;H26,(E26+F26)-H26,0)</f>
        <v>0</v>
      </c>
      <c r="K26" s="460"/>
    </row>
    <row r="27" spans="1:14" ht="28.9" customHeight="1" thickBot="1">
      <c r="A27" s="420">
        <v>15</v>
      </c>
      <c r="B27" s="421" t="s">
        <v>765</v>
      </c>
      <c r="C27" s="461">
        <v>1E-3</v>
      </c>
      <c r="D27" s="458">
        <f>G22</f>
        <v>182470509.15254238</v>
      </c>
      <c r="E27" s="420"/>
      <c r="F27" s="423"/>
      <c r="G27" s="423"/>
      <c r="H27" s="423">
        <f>H26*0.1</f>
        <v>182470.50915254239</v>
      </c>
      <c r="I27" s="424">
        <f t="shared" si="7"/>
        <v>182470.50915254239</v>
      </c>
      <c r="J27" s="424">
        <f t="shared" si="8"/>
        <v>0</v>
      </c>
      <c r="K27" s="462"/>
      <c r="N27" s="21"/>
    </row>
    <row r="28" spans="1:14" ht="28">
      <c r="A28" s="455">
        <v>16</v>
      </c>
      <c r="B28" s="421" t="s">
        <v>641</v>
      </c>
      <c r="C28" s="463"/>
      <c r="D28" s="464">
        <v>2549</v>
      </c>
      <c r="E28" s="420"/>
      <c r="F28" s="423"/>
      <c r="G28" s="423"/>
      <c r="H28" s="423">
        <v>2549</v>
      </c>
      <c r="I28" s="424">
        <f t="shared" si="7"/>
        <v>2549</v>
      </c>
      <c r="J28" s="424">
        <f t="shared" si="8"/>
        <v>0</v>
      </c>
      <c r="K28" s="462"/>
    </row>
    <row r="29" spans="1:14" ht="28.5" thickBot="1">
      <c r="A29" s="420">
        <v>17</v>
      </c>
      <c r="B29" s="421" t="s">
        <v>629</v>
      </c>
      <c r="C29" s="463">
        <v>0.3</v>
      </c>
      <c r="D29" s="464">
        <v>2549</v>
      </c>
      <c r="E29" s="420"/>
      <c r="F29" s="423"/>
      <c r="G29" s="423"/>
      <c r="H29" s="423">
        <f>D29*C29</f>
        <v>764.69999999999993</v>
      </c>
      <c r="I29" s="424">
        <f t="shared" si="7"/>
        <v>764.69999999999993</v>
      </c>
      <c r="J29" s="424">
        <f t="shared" si="8"/>
        <v>0</v>
      </c>
      <c r="K29" s="462"/>
    </row>
    <row r="30" spans="1:14" ht="28">
      <c r="A30" s="455">
        <v>18</v>
      </c>
      <c r="B30" s="421" t="s">
        <v>630</v>
      </c>
      <c r="C30" s="463">
        <v>0.02</v>
      </c>
      <c r="D30" s="464">
        <v>2549</v>
      </c>
      <c r="E30" s="420"/>
      <c r="F30" s="423"/>
      <c r="G30" s="423"/>
      <c r="H30" s="423">
        <f>D30*C30</f>
        <v>50.980000000000004</v>
      </c>
      <c r="I30" s="424">
        <f t="shared" si="7"/>
        <v>50.980000000000004</v>
      </c>
      <c r="J30" s="424">
        <f t="shared" si="8"/>
        <v>0</v>
      </c>
      <c r="K30" s="462"/>
    </row>
    <row r="31" spans="1:14" ht="19.899999999999999" customHeight="1">
      <c r="A31" s="465"/>
      <c r="B31" s="421" t="s">
        <v>737</v>
      </c>
      <c r="C31" s="461">
        <v>1E-4</v>
      </c>
      <c r="D31" s="464"/>
      <c r="E31" s="420"/>
      <c r="F31" s="423"/>
      <c r="G31" s="423"/>
      <c r="H31" s="423">
        <f>$H$22*$C$31</f>
        <v>22711.932978474579</v>
      </c>
      <c r="I31" s="424">
        <f t="shared" si="7"/>
        <v>22711.932978474579</v>
      </c>
      <c r="J31" s="424">
        <f t="shared" si="8"/>
        <v>0</v>
      </c>
      <c r="K31" s="462"/>
    </row>
    <row r="32" spans="1:14" ht="25.15" customHeight="1">
      <c r="A32" s="465"/>
      <c r="B32" s="466" t="s">
        <v>764</v>
      </c>
      <c r="C32" s="463"/>
      <c r="D32" s="463"/>
      <c r="E32" s="464"/>
      <c r="F32" s="423"/>
      <c r="G32" s="423"/>
      <c r="H32" s="467">
        <f>SUM(H26:H31)</f>
        <v>2033252.2136564406</v>
      </c>
      <c r="I32" s="468"/>
      <c r="J32" s="468"/>
      <c r="K32" s="462"/>
    </row>
    <row r="33" spans="1:13" ht="25.15" customHeight="1">
      <c r="A33" s="420">
        <v>19</v>
      </c>
      <c r="B33" s="421" t="s">
        <v>628</v>
      </c>
      <c r="C33" s="463">
        <v>0.18</v>
      </c>
      <c r="D33" s="464">
        <f>H32</f>
        <v>2033252.2136564406</v>
      </c>
      <c r="E33" s="420"/>
      <c r="F33" s="423"/>
      <c r="G33" s="423"/>
      <c r="H33" s="423">
        <f>D33*C33</f>
        <v>365985.3984581593</v>
      </c>
      <c r="I33" s="424">
        <f t="shared" si="7"/>
        <v>365985.3984581593</v>
      </c>
      <c r="J33" s="424">
        <f t="shared" si="8"/>
        <v>0</v>
      </c>
      <c r="K33" s="462"/>
    </row>
    <row r="34" spans="1:13" ht="28.5" thickBot="1">
      <c r="A34" s="420">
        <v>21</v>
      </c>
      <c r="B34" s="421" t="s">
        <v>767</v>
      </c>
      <c r="C34" s="463">
        <v>0.04</v>
      </c>
      <c r="D34" s="464">
        <f>G21</f>
        <v>215315200.80000001</v>
      </c>
      <c r="E34" s="420"/>
      <c r="F34" s="423"/>
      <c r="G34" s="423"/>
      <c r="H34" s="423">
        <f>C34*D34</f>
        <v>8612608.0320000015</v>
      </c>
      <c r="I34" s="424">
        <f t="shared" si="7"/>
        <v>8612608.0320000015</v>
      </c>
      <c r="J34" s="424">
        <f t="shared" si="8"/>
        <v>0</v>
      </c>
      <c r="K34" s="462"/>
      <c r="L34" s="90"/>
      <c r="M34" s="337">
        <f>266457259-70510206</f>
        <v>195947053</v>
      </c>
    </row>
    <row r="35" spans="1:13" ht="30" customHeight="1" thickBot="1">
      <c r="A35" s="455">
        <v>22</v>
      </c>
      <c r="B35" s="469" t="s">
        <v>625</v>
      </c>
      <c r="C35" s="470">
        <v>5.0000000000000001E-3</v>
      </c>
      <c r="D35" s="464">
        <f>D34</f>
        <v>215315200.80000001</v>
      </c>
      <c r="E35" s="471"/>
      <c r="F35" s="472">
        <v>0</v>
      </c>
      <c r="G35" s="472"/>
      <c r="H35" s="423">
        <f>C35*D35</f>
        <v>1076576.0040000002</v>
      </c>
      <c r="I35" s="424">
        <f t="shared" si="7"/>
        <v>1076576.0040000002</v>
      </c>
      <c r="J35" s="424">
        <f t="shared" si="8"/>
        <v>0</v>
      </c>
      <c r="K35" s="473"/>
    </row>
    <row r="36" spans="1:13" ht="25.15" customHeight="1" thickBot="1">
      <c r="A36" s="443"/>
      <c r="B36" s="474" t="s">
        <v>613</v>
      </c>
      <c r="C36" s="445"/>
      <c r="D36" s="445"/>
      <c r="E36" s="445"/>
      <c r="F36" s="472">
        <v>0</v>
      </c>
      <c r="G36" s="472">
        <v>0</v>
      </c>
      <c r="H36" s="454">
        <f>SUM(H33:H35)+H32</f>
        <v>12088421.648114601</v>
      </c>
      <c r="I36" s="454">
        <f>SUM(I26:I35)</f>
        <v>12088421.648114603</v>
      </c>
      <c r="J36" s="454">
        <f>SUM(J26:J35)</f>
        <v>0</v>
      </c>
      <c r="K36" s="475"/>
    </row>
    <row r="37" spans="1:13" ht="25.15" customHeight="1" thickBot="1">
      <c r="A37" s="443"/>
      <c r="B37" s="474" t="s">
        <v>596</v>
      </c>
      <c r="C37" s="445"/>
      <c r="D37" s="445"/>
      <c r="E37" s="454">
        <f t="shared" ref="E37:J37" si="9">E36+E24</f>
        <v>175773220.80000001</v>
      </c>
      <c r="F37" s="454">
        <f t="shared" ca="1" si="9"/>
        <v>39541980</v>
      </c>
      <c r="G37" s="454">
        <f>H36+G24</f>
        <v>227403622.4481146</v>
      </c>
      <c r="H37" s="454">
        <f t="shared" si="9"/>
        <v>280089230.79411465</v>
      </c>
      <c r="I37" s="454">
        <f t="shared" si="9"/>
        <v>64774029.994114593</v>
      </c>
      <c r="J37" s="454">
        <f t="shared" si="9"/>
        <v>0</v>
      </c>
      <c r="K37" s="475"/>
    </row>
    <row r="38" spans="1:13" ht="25.15" customHeight="1">
      <c r="A38" s="476"/>
      <c r="B38" s="477"/>
      <c r="C38" s="476"/>
      <c r="D38" s="476"/>
      <c r="E38" s="476"/>
      <c r="F38" s="478" t="s">
        <v>732</v>
      </c>
      <c r="G38" s="478"/>
      <c r="H38" s="479">
        <f ca="1">E24+F24</f>
        <v>215315200.80000001</v>
      </c>
      <c r="I38" s="478" t="s">
        <v>513</v>
      </c>
      <c r="J38" s="479">
        <f>I37</f>
        <v>64774029.994114593</v>
      </c>
      <c r="K38" s="480"/>
    </row>
    <row r="39" spans="1:13" ht="25.15" customHeight="1">
      <c r="A39" s="476"/>
      <c r="B39" s="481"/>
      <c r="C39" s="482"/>
      <c r="D39" s="482"/>
      <c r="E39" s="482"/>
      <c r="F39" s="483" t="s">
        <v>614</v>
      </c>
      <c r="G39" s="478"/>
      <c r="H39" s="479">
        <f>H37</f>
        <v>280089230.79411465</v>
      </c>
      <c r="I39" s="478" t="s">
        <v>512</v>
      </c>
      <c r="J39" s="479">
        <f>J37</f>
        <v>0</v>
      </c>
      <c r="K39" s="480"/>
    </row>
    <row r="40" spans="1:13" ht="25.15" customHeight="1" thickBot="1">
      <c r="A40" s="476"/>
      <c r="B40" s="477"/>
      <c r="C40" s="484"/>
      <c r="D40" s="484"/>
      <c r="E40" s="485"/>
      <c r="F40" s="486" t="s">
        <v>615</v>
      </c>
      <c r="G40" s="487"/>
      <c r="H40" s="488">
        <f ca="1">H39-H38</f>
        <v>64774029.994114637</v>
      </c>
      <c r="I40" s="487" t="s">
        <v>615</v>
      </c>
      <c r="J40" s="489">
        <f>J38-J39</f>
        <v>64774029.994114593</v>
      </c>
      <c r="K40" s="480"/>
    </row>
    <row r="41" spans="1:13" ht="15" thickTop="1">
      <c r="A41" s="476"/>
      <c r="B41" s="477"/>
      <c r="C41" s="477"/>
      <c r="D41" s="477"/>
      <c r="E41" s="476"/>
      <c r="F41" s="478"/>
      <c r="G41" s="478"/>
      <c r="H41" s="478"/>
      <c r="I41" s="478"/>
      <c r="J41" s="478"/>
      <c r="K41" s="480"/>
    </row>
    <row r="42" spans="1:13">
      <c r="A42" s="476"/>
      <c r="B42" s="477"/>
      <c r="C42" s="477"/>
      <c r="D42" s="477"/>
      <c r="E42" s="476"/>
      <c r="F42" s="478"/>
      <c r="G42" s="478"/>
      <c r="H42" s="478"/>
      <c r="I42" s="478"/>
      <c r="J42" s="478"/>
      <c r="K42" s="480"/>
    </row>
    <row r="43" spans="1:13">
      <c r="A43" s="476"/>
      <c r="B43" s="477"/>
      <c r="C43" s="477"/>
      <c r="D43" s="477"/>
      <c r="E43" s="476"/>
      <c r="F43" s="478"/>
      <c r="G43" s="478"/>
      <c r="H43" s="478"/>
      <c r="I43" s="478"/>
      <c r="J43" s="478"/>
      <c r="K43" s="480"/>
    </row>
    <row r="44" spans="1:13">
      <c r="A44" s="476"/>
      <c r="B44" s="477"/>
      <c r="C44" s="477"/>
      <c r="D44" s="477"/>
      <c r="E44" s="476"/>
      <c r="F44" s="478"/>
      <c r="G44" s="478"/>
      <c r="H44" s="478"/>
      <c r="I44" s="478"/>
      <c r="J44" s="478"/>
      <c r="K44" s="480"/>
    </row>
    <row r="45" spans="1:13">
      <c r="A45" s="476"/>
      <c r="B45" s="477"/>
      <c r="C45" s="477"/>
      <c r="D45" s="477"/>
      <c r="E45" s="476"/>
      <c r="F45" s="478"/>
      <c r="G45" s="478"/>
      <c r="H45" s="478"/>
      <c r="I45" s="478"/>
      <c r="J45" s="478"/>
      <c r="K45" s="480"/>
    </row>
    <row r="46" spans="1:13">
      <c r="A46" s="476"/>
      <c r="B46" s="477"/>
      <c r="C46" s="477"/>
      <c r="D46" s="477"/>
      <c r="E46" s="476"/>
      <c r="F46" s="478"/>
      <c r="G46" s="478"/>
      <c r="H46" s="478"/>
      <c r="I46" s="478"/>
      <c r="J46" s="478"/>
      <c r="K46" s="480"/>
    </row>
    <row r="47" spans="1:13">
      <c r="A47" s="476"/>
      <c r="B47" s="477"/>
      <c r="C47" s="477"/>
      <c r="D47" s="477"/>
      <c r="E47" s="476"/>
      <c r="F47" s="478"/>
      <c r="G47" s="478"/>
      <c r="H47" s="478"/>
      <c r="I47" s="478"/>
      <c r="J47" s="478"/>
      <c r="K47" s="480"/>
    </row>
    <row r="48" spans="1:13">
      <c r="A48" s="476"/>
      <c r="B48" s="477"/>
      <c r="C48" s="477"/>
      <c r="D48" s="477"/>
      <c r="E48" s="476"/>
      <c r="F48" s="478"/>
      <c r="G48" s="478"/>
      <c r="H48" s="478"/>
      <c r="I48" s="478"/>
      <c r="J48" s="478"/>
      <c r="K48" s="480"/>
    </row>
    <row r="49" spans="1:10">
      <c r="A49" s="476"/>
      <c r="B49" s="477" t="s">
        <v>793</v>
      </c>
      <c r="C49" s="477"/>
      <c r="D49" s="477"/>
      <c r="F49" s="477" t="s">
        <v>791</v>
      </c>
      <c r="G49" s="477"/>
      <c r="I49" s="478"/>
      <c r="J49" s="477" t="s">
        <v>792</v>
      </c>
    </row>
    <row r="50" spans="1:10">
      <c r="A50" s="476"/>
      <c r="B50" s="477" t="s">
        <v>758</v>
      </c>
      <c r="D50" s="477"/>
      <c r="F50" s="477" t="s">
        <v>760</v>
      </c>
      <c r="H50" s="478"/>
      <c r="I50" s="478"/>
      <c r="J50" s="477" t="s">
        <v>761</v>
      </c>
    </row>
    <row r="61" spans="1:10">
      <c r="D61" s="70">
        <f>3.95*0.18</f>
        <v>0.71099999999999997</v>
      </c>
    </row>
  </sheetData>
  <mergeCells count="2">
    <mergeCell ref="A1:K1"/>
    <mergeCell ref="A2:K2"/>
  </mergeCells>
  <pageMargins left="0.51181102362204722" right="0.31496062992125984" top="0.62992125984251968" bottom="0.15748031496062992" header="0.31496062992125984" footer="0.31496062992125984"/>
  <pageSetup paperSize="9" scale="76" fitToHeight="2"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4"/>
  <dimension ref="A1:N47"/>
  <sheetViews>
    <sheetView view="pageBreakPreview" topLeftCell="A34" zoomScale="98" zoomScaleNormal="98" zoomScaleSheetLayoutView="98" workbookViewId="0">
      <selection activeCell="J46" sqref="J46"/>
    </sheetView>
  </sheetViews>
  <sheetFormatPr defaultRowHeight="14.5"/>
  <cols>
    <col min="1" max="1" width="5.26953125" style="15" bestFit="1" customWidth="1"/>
    <col min="2" max="2" width="44.26953125" style="70" customWidth="1"/>
    <col min="3" max="3" width="7.54296875" style="70" customWidth="1"/>
    <col min="4" max="4" width="14.54296875" style="70" bestFit="1" customWidth="1"/>
    <col min="5" max="5" width="14.7265625" style="15" customWidth="1"/>
    <col min="6" max="10" width="14.7265625" style="71" customWidth="1"/>
    <col min="11" max="11" width="20.1796875" customWidth="1"/>
    <col min="12" max="12" width="12.81640625" bestFit="1" customWidth="1"/>
    <col min="13" max="13" width="14.81640625" bestFit="1" customWidth="1"/>
    <col min="14" max="14" width="15.26953125" bestFit="1" customWidth="1"/>
  </cols>
  <sheetData>
    <row r="1" spans="1:13" ht="42.65" customHeight="1" thickBot="1">
      <c r="A1" s="580" t="s">
        <v>595</v>
      </c>
      <c r="B1" s="581"/>
      <c r="C1" s="581"/>
      <c r="D1" s="581"/>
      <c r="E1" s="581"/>
      <c r="F1" s="581"/>
      <c r="G1" s="581"/>
      <c r="H1" s="581"/>
      <c r="I1" s="581"/>
      <c r="J1" s="581"/>
      <c r="K1" s="582"/>
    </row>
    <row r="2" spans="1:13" ht="20.149999999999999" customHeight="1" thickBot="1">
      <c r="A2" s="583" t="s">
        <v>762</v>
      </c>
      <c r="B2" s="584"/>
      <c r="C2" s="584"/>
      <c r="D2" s="584"/>
      <c r="E2" s="584"/>
      <c r="F2" s="584"/>
      <c r="G2" s="584"/>
      <c r="H2" s="584"/>
      <c r="I2" s="584"/>
      <c r="J2" s="584"/>
      <c r="K2" s="585"/>
    </row>
    <row r="3" spans="1:13" ht="59.15" customHeight="1">
      <c r="A3" s="493" t="s">
        <v>522</v>
      </c>
      <c r="B3" s="490" t="s">
        <v>560</v>
      </c>
      <c r="C3" s="490"/>
      <c r="D3" s="490"/>
      <c r="E3" s="490" t="s">
        <v>752</v>
      </c>
      <c r="F3" s="490" t="s">
        <v>753</v>
      </c>
      <c r="G3" s="490" t="s">
        <v>754</v>
      </c>
      <c r="H3" s="490" t="s">
        <v>729</v>
      </c>
      <c r="I3" s="490" t="s">
        <v>513</v>
      </c>
      <c r="J3" s="490" t="s">
        <v>512</v>
      </c>
      <c r="K3" s="490" t="s">
        <v>561</v>
      </c>
    </row>
    <row r="4" spans="1:13" ht="15" thickBot="1">
      <c r="A4" s="491"/>
      <c r="B4" s="491"/>
      <c r="C4" s="491"/>
      <c r="D4" s="491"/>
      <c r="E4" s="419" t="s">
        <v>726</v>
      </c>
      <c r="F4" s="419" t="s">
        <v>726</v>
      </c>
      <c r="G4" s="419" t="s">
        <v>726</v>
      </c>
      <c r="H4" s="419" t="s">
        <v>726</v>
      </c>
      <c r="I4" s="419" t="s">
        <v>726</v>
      </c>
      <c r="J4" s="419" t="s">
        <v>726</v>
      </c>
      <c r="K4" s="491"/>
    </row>
    <row r="5" spans="1:13" s="403" customFormat="1" ht="15" thickBot="1">
      <c r="A5" s="492">
        <v>1</v>
      </c>
      <c r="B5" s="492">
        <v>2</v>
      </c>
      <c r="C5" s="492">
        <v>3</v>
      </c>
      <c r="D5" s="492"/>
      <c r="E5" s="492">
        <v>4</v>
      </c>
      <c r="F5" s="492">
        <v>5</v>
      </c>
      <c r="G5" s="492">
        <v>6</v>
      </c>
      <c r="H5" s="492">
        <v>7</v>
      </c>
      <c r="I5" s="492">
        <v>8</v>
      </c>
      <c r="J5" s="492">
        <v>9</v>
      </c>
      <c r="K5" s="492">
        <v>10</v>
      </c>
    </row>
    <row r="6" spans="1:13" ht="25.15" customHeight="1">
      <c r="A6" s="420">
        <v>1</v>
      </c>
      <c r="B6" s="421" t="s">
        <v>540</v>
      </c>
      <c r="C6" s="420"/>
      <c r="D6" s="420"/>
      <c r="E6" s="422">
        <f>'RE-CS'!AA6</f>
        <v>40701300.799999997</v>
      </c>
      <c r="F6" s="423">
        <f ca="1">'RE-CS'!AB6</f>
        <v>7352080</v>
      </c>
      <c r="G6" s="423">
        <f>'RE-CS'!X6</f>
        <v>48053380.799999997</v>
      </c>
      <c r="H6" s="424">
        <f>'RE-CS'!W6</f>
        <v>43223650.441</v>
      </c>
      <c r="I6" s="424">
        <f>IF(H6&gt;G6,H6-G6,0)</f>
        <v>0</v>
      </c>
      <c r="J6" s="424">
        <f>IF(H6&lt;G6,G6-H6,0)</f>
        <v>4829730.3589999974</v>
      </c>
      <c r="K6" s="425"/>
      <c r="L6" s="21"/>
      <c r="M6" s="90"/>
    </row>
    <row r="7" spans="1:13" ht="25.15" customHeight="1">
      <c r="A7" s="420">
        <v>2</v>
      </c>
      <c r="B7" s="421" t="s">
        <v>536</v>
      </c>
      <c r="C7" s="420"/>
      <c r="D7" s="420"/>
      <c r="E7" s="422">
        <f>'RE-CS'!AA7</f>
        <v>45337380</v>
      </c>
      <c r="F7" s="423">
        <f ca="1">'RE-CS'!AB7</f>
        <v>5440000</v>
      </c>
      <c r="G7" s="423">
        <f>'RE-CS'!X7</f>
        <v>50777380</v>
      </c>
      <c r="H7" s="424">
        <f>'RE-CS'!W7</f>
        <v>49845130</v>
      </c>
      <c r="I7" s="424">
        <f t="shared" ref="I7:I19" si="0">IF(H7&gt;G7,H7-G7,0)</f>
        <v>0</v>
      </c>
      <c r="J7" s="424">
        <f t="shared" ref="J7:J19" si="1">IF(H7&lt;G7,G7-H7,0)</f>
        <v>932250</v>
      </c>
      <c r="K7" s="425"/>
      <c r="L7" s="21"/>
      <c r="M7" s="90"/>
    </row>
    <row r="8" spans="1:13" ht="25.15" customHeight="1">
      <c r="A8" s="420">
        <v>3</v>
      </c>
      <c r="B8" s="421" t="s">
        <v>566</v>
      </c>
      <c r="C8" s="420"/>
      <c r="D8" s="420"/>
      <c r="E8" s="422">
        <f>'RE-CS'!AA8</f>
        <v>2850000</v>
      </c>
      <c r="F8" s="423">
        <f ca="1">'RE-CS'!AB8</f>
        <v>0</v>
      </c>
      <c r="G8" s="423">
        <f>'RE-CS'!X8</f>
        <v>2850000</v>
      </c>
      <c r="H8" s="424">
        <f>'RE-CS'!W8</f>
        <v>3150000</v>
      </c>
      <c r="I8" s="424">
        <f t="shared" si="0"/>
        <v>300000</v>
      </c>
      <c r="J8" s="424">
        <f t="shared" si="1"/>
        <v>0</v>
      </c>
      <c r="K8" s="425"/>
      <c r="M8" s="90"/>
    </row>
    <row r="9" spans="1:13" ht="25.15" customHeight="1">
      <c r="A9" s="420">
        <v>4</v>
      </c>
      <c r="B9" s="421" t="s">
        <v>565</v>
      </c>
      <c r="C9" s="420"/>
      <c r="D9" s="420"/>
      <c r="E9" s="422">
        <f>'RE-CS'!AA9</f>
        <v>3892000</v>
      </c>
      <c r="F9" s="423">
        <f ca="1">'RE-CS'!AB9</f>
        <v>0</v>
      </c>
      <c r="G9" s="423">
        <f>'RE-CS'!X9</f>
        <v>3892000</v>
      </c>
      <c r="H9" s="424">
        <f>'RE-CS'!W9</f>
        <v>4118200</v>
      </c>
      <c r="I9" s="424">
        <f t="shared" si="0"/>
        <v>226200</v>
      </c>
      <c r="J9" s="424">
        <f t="shared" si="1"/>
        <v>0</v>
      </c>
      <c r="K9" s="425"/>
      <c r="M9" s="90"/>
    </row>
    <row r="10" spans="1:13" ht="25.15" customHeight="1">
      <c r="A10" s="426">
        <v>5</v>
      </c>
      <c r="B10" s="427" t="s">
        <v>588</v>
      </c>
      <c r="C10" s="426"/>
      <c r="D10" s="426"/>
      <c r="E10" s="428">
        <f>'RE-CS'!AA10</f>
        <v>46177500</v>
      </c>
      <c r="F10" s="429">
        <f ca="1">'RE-CS'!AB10</f>
        <v>21690000</v>
      </c>
      <c r="G10" s="429">
        <f>'RE-CS'!X10</f>
        <v>67867500</v>
      </c>
      <c r="H10" s="430">
        <f>'RE-CS'!W10</f>
        <v>71887500</v>
      </c>
      <c r="I10" s="430">
        <f t="shared" si="0"/>
        <v>4020000</v>
      </c>
      <c r="J10" s="430">
        <f t="shared" si="1"/>
        <v>0</v>
      </c>
      <c r="K10" s="431"/>
      <c r="M10" s="90"/>
    </row>
    <row r="11" spans="1:13" ht="25.15" customHeight="1">
      <c r="A11" s="420">
        <v>6</v>
      </c>
      <c r="B11" s="421" t="s">
        <v>564</v>
      </c>
      <c r="C11" s="420"/>
      <c r="D11" s="420"/>
      <c r="E11" s="422">
        <f>'RE-CS'!AA11</f>
        <v>21104000</v>
      </c>
      <c r="F11" s="423">
        <f ca="1">'RE-CS'!AB11</f>
        <v>4610000</v>
      </c>
      <c r="G11" s="423">
        <f>'RE-CS'!X11</f>
        <v>25714000</v>
      </c>
      <c r="H11" s="424">
        <f>'RE-CS'!W11</f>
        <v>32960000</v>
      </c>
      <c r="I11" s="424">
        <f t="shared" si="0"/>
        <v>7246000</v>
      </c>
      <c r="J11" s="424">
        <f t="shared" si="1"/>
        <v>0</v>
      </c>
      <c r="K11" s="425"/>
      <c r="M11" s="90"/>
    </row>
    <row r="12" spans="1:13" ht="25.15" customHeight="1">
      <c r="A12" s="420">
        <v>7</v>
      </c>
      <c r="B12" s="421" t="s">
        <v>567</v>
      </c>
      <c r="C12" s="420"/>
      <c r="D12" s="420"/>
      <c r="E12" s="422">
        <f>'RE-CS'!AA12</f>
        <v>611340</v>
      </c>
      <c r="F12" s="423">
        <f ca="1">'RE-CS'!AB12</f>
        <v>0</v>
      </c>
      <c r="G12" s="423">
        <f>'RE-CS'!X12</f>
        <v>611340</v>
      </c>
      <c r="H12" s="424">
        <f>'RE-CS'!W12</f>
        <v>473957.52</v>
      </c>
      <c r="I12" s="424">
        <f t="shared" si="0"/>
        <v>0</v>
      </c>
      <c r="J12" s="424">
        <f t="shared" si="1"/>
        <v>137382.47999999998</v>
      </c>
      <c r="K12" s="425"/>
      <c r="M12" s="90"/>
    </row>
    <row r="13" spans="1:13" ht="25.15" customHeight="1">
      <c r="A13" s="420">
        <v>8</v>
      </c>
      <c r="B13" s="421" t="s">
        <v>568</v>
      </c>
      <c r="C13" s="420"/>
      <c r="D13" s="420"/>
      <c r="E13" s="422">
        <f>'RE-CS'!AA13</f>
        <v>15099700</v>
      </c>
      <c r="F13" s="423">
        <f ca="1">'RE-CS'!AB13</f>
        <v>449900</v>
      </c>
      <c r="G13" s="423">
        <f>'RE-CS'!X13</f>
        <v>15549600</v>
      </c>
      <c r="H13" s="424">
        <f>'RE-CS'!W13</f>
        <v>16967800</v>
      </c>
      <c r="I13" s="424">
        <f t="shared" si="0"/>
        <v>1418200</v>
      </c>
      <c r="J13" s="424">
        <f t="shared" si="1"/>
        <v>0</v>
      </c>
      <c r="K13" s="425"/>
      <c r="M13" s="90"/>
    </row>
    <row r="14" spans="1:13" ht="25.15" customHeight="1">
      <c r="A14" s="420"/>
      <c r="B14" s="432" t="s">
        <v>638</v>
      </c>
      <c r="C14" s="433"/>
      <c r="D14" s="433"/>
      <c r="E14" s="434">
        <f t="shared" ref="E14:J14" si="2">SUM(E6:E13)</f>
        <v>175773220.80000001</v>
      </c>
      <c r="F14" s="434">
        <f t="shared" ca="1" si="2"/>
        <v>39541980</v>
      </c>
      <c r="G14" s="434">
        <f t="shared" si="2"/>
        <v>215315200.80000001</v>
      </c>
      <c r="H14" s="434">
        <f t="shared" si="2"/>
        <v>222626237.961</v>
      </c>
      <c r="I14" s="434">
        <f t="shared" si="2"/>
        <v>13210400</v>
      </c>
      <c r="J14" s="434">
        <f t="shared" si="2"/>
        <v>5899362.8389999978</v>
      </c>
      <c r="K14" s="435" t="s">
        <v>739</v>
      </c>
      <c r="L14" s="90"/>
    </row>
    <row r="15" spans="1:13" ht="25.15" customHeight="1">
      <c r="A15" s="420">
        <v>9</v>
      </c>
      <c r="B15" s="421" t="s">
        <v>562</v>
      </c>
      <c r="C15" s="420"/>
      <c r="D15" s="420"/>
      <c r="E15" s="420"/>
      <c r="F15" s="423"/>
      <c r="G15" s="423">
        <f>'RE-CS'!X14</f>
        <v>0</v>
      </c>
      <c r="H15" s="424">
        <f>'RE-CS'!W14</f>
        <v>27907402.185000002</v>
      </c>
      <c r="I15" s="424">
        <f t="shared" si="0"/>
        <v>27907402.185000002</v>
      </c>
      <c r="J15" s="424">
        <f t="shared" si="1"/>
        <v>0</v>
      </c>
      <c r="K15" s="425"/>
    </row>
    <row r="16" spans="1:13" ht="25.15" customHeight="1">
      <c r="A16" s="420">
        <v>10</v>
      </c>
      <c r="B16" s="421" t="s">
        <v>563</v>
      </c>
      <c r="C16" s="420"/>
      <c r="D16" s="420"/>
      <c r="E16" s="420"/>
      <c r="F16" s="423"/>
      <c r="G16" s="423">
        <f>'RE-CS'!X15</f>
        <v>0</v>
      </c>
      <c r="H16" s="424">
        <f>'RE-CS'!W15</f>
        <v>15613710</v>
      </c>
      <c r="I16" s="424">
        <f t="shared" si="0"/>
        <v>15613710</v>
      </c>
      <c r="J16" s="424">
        <f t="shared" si="1"/>
        <v>0</v>
      </c>
      <c r="K16" s="425"/>
    </row>
    <row r="17" spans="1:14" ht="25.15" customHeight="1">
      <c r="A17" s="420">
        <v>11</v>
      </c>
      <c r="B17" s="421" t="s">
        <v>570</v>
      </c>
      <c r="C17" s="420"/>
      <c r="D17" s="420"/>
      <c r="E17" s="420"/>
      <c r="F17" s="423"/>
      <c r="G17" s="423">
        <f>'RE-CS'!X16</f>
        <v>0</v>
      </c>
      <c r="H17" s="424">
        <f>'RE-CS'!W16</f>
        <v>615620</v>
      </c>
      <c r="I17" s="424">
        <f t="shared" si="0"/>
        <v>615620</v>
      </c>
      <c r="J17" s="424">
        <f t="shared" si="1"/>
        <v>0</v>
      </c>
      <c r="K17" s="425"/>
    </row>
    <row r="18" spans="1:14" ht="25.15" customHeight="1">
      <c r="A18" s="426">
        <v>12</v>
      </c>
      <c r="B18" s="427" t="s">
        <v>589</v>
      </c>
      <c r="C18" s="426"/>
      <c r="D18" s="426"/>
      <c r="E18" s="426"/>
      <c r="F18" s="429"/>
      <c r="G18" s="429">
        <f>'RE-CS'!X17</f>
        <v>0</v>
      </c>
      <c r="H18" s="430">
        <f>'RE-CS'!W17</f>
        <v>191456</v>
      </c>
      <c r="I18" s="430">
        <f t="shared" si="0"/>
        <v>191456</v>
      </c>
      <c r="J18" s="430">
        <f t="shared" si="1"/>
        <v>0</v>
      </c>
      <c r="K18" s="431"/>
    </row>
    <row r="19" spans="1:14" ht="25.15" customHeight="1">
      <c r="A19" s="420">
        <v>13</v>
      </c>
      <c r="B19" s="421" t="s">
        <v>569</v>
      </c>
      <c r="C19" s="420"/>
      <c r="D19" s="420"/>
      <c r="E19" s="420"/>
      <c r="F19" s="423"/>
      <c r="G19" s="423">
        <f>'RE-CS'!X18</f>
        <v>0</v>
      </c>
      <c r="H19" s="424">
        <f>'RE-CS'!W18</f>
        <v>1046383</v>
      </c>
      <c r="I19" s="424">
        <f t="shared" si="0"/>
        <v>1046383</v>
      </c>
      <c r="J19" s="424">
        <f t="shared" si="1"/>
        <v>0</v>
      </c>
      <c r="K19" s="436"/>
    </row>
    <row r="20" spans="1:14" ht="25.15" customHeight="1" thickBot="1">
      <c r="A20" s="437"/>
      <c r="B20" s="438" t="s">
        <v>639</v>
      </c>
      <c r="C20" s="439"/>
      <c r="D20" s="439"/>
      <c r="E20" s="440">
        <f t="shared" ref="E20:J20" si="3">SUM(E15:E19)</f>
        <v>0</v>
      </c>
      <c r="F20" s="441">
        <f t="shared" si="3"/>
        <v>0</v>
      </c>
      <c r="G20" s="441">
        <f t="shared" si="3"/>
        <v>0</v>
      </c>
      <c r="H20" s="441">
        <f t="shared" si="3"/>
        <v>45374571.185000002</v>
      </c>
      <c r="I20" s="441">
        <f t="shared" si="3"/>
        <v>45374571.185000002</v>
      </c>
      <c r="J20" s="441">
        <f t="shared" si="3"/>
        <v>0</v>
      </c>
      <c r="K20" s="442"/>
    </row>
    <row r="21" spans="1:14" ht="25.15" customHeight="1" thickBot="1">
      <c r="A21" s="443"/>
      <c r="B21" s="444" t="s">
        <v>640</v>
      </c>
      <c r="C21" s="445"/>
      <c r="D21" s="445"/>
      <c r="E21" s="446">
        <f>E20+E14</f>
        <v>175773220.80000001</v>
      </c>
      <c r="F21" s="446">
        <f ca="1">F20+F14</f>
        <v>39541980</v>
      </c>
      <c r="G21" s="446">
        <f>G20+G14</f>
        <v>215315200.80000001</v>
      </c>
      <c r="H21" s="446">
        <f>H20+H14</f>
        <v>268000809.146</v>
      </c>
      <c r="I21" s="447">
        <f>IF(H21&gt;G21,H21-G21,0)</f>
        <v>52685608.345999986</v>
      </c>
      <c r="J21" s="424">
        <f>IF(H21&lt;G21,G21-H21,0)</f>
        <v>0</v>
      </c>
      <c r="K21" s="448"/>
      <c r="L21" s="90">
        <f ca="1">H21-F21</f>
        <v>228458829.146</v>
      </c>
      <c r="M21" s="90">
        <f>I21-J21</f>
        <v>52685608.345999986</v>
      </c>
    </row>
    <row r="22" spans="1:14" ht="25.15" customHeight="1">
      <c r="A22" s="420"/>
      <c r="B22" s="421" t="s">
        <v>755</v>
      </c>
      <c r="C22" s="420"/>
      <c r="D22" s="420"/>
      <c r="E22" s="423">
        <f t="shared" ref="E22:J22" si="4">E21/1.18</f>
        <v>148960356.6101695</v>
      </c>
      <c r="F22" s="423">
        <f t="shared" ca="1" si="4"/>
        <v>33510152.542372882</v>
      </c>
      <c r="G22" s="423">
        <f t="shared" si="4"/>
        <v>182470509.15254238</v>
      </c>
      <c r="H22" s="423">
        <f t="shared" si="4"/>
        <v>227119329.78474578</v>
      </c>
      <c r="I22" s="423">
        <f t="shared" si="4"/>
        <v>44648820.632203378</v>
      </c>
      <c r="J22" s="423">
        <f t="shared" si="4"/>
        <v>0</v>
      </c>
      <c r="K22" s="425"/>
      <c r="L22" s="90"/>
      <c r="N22" s="99"/>
    </row>
    <row r="23" spans="1:14" ht="25.15" customHeight="1" thickBot="1">
      <c r="A23" s="449"/>
      <c r="B23" s="450" t="s">
        <v>624</v>
      </c>
      <c r="C23" s="451">
        <v>0.18</v>
      </c>
      <c r="D23" s="451"/>
      <c r="E23" s="452">
        <f t="shared" ref="E23:J23" si="5">$C$23*E22</f>
        <v>26812864.189830508</v>
      </c>
      <c r="F23" s="452">
        <f t="shared" ca="1" si="5"/>
        <v>6031827.4576271186</v>
      </c>
      <c r="G23" s="452">
        <f t="shared" si="5"/>
        <v>32844691.647457629</v>
      </c>
      <c r="H23" s="452">
        <f t="shared" si="5"/>
        <v>40881479.361254238</v>
      </c>
      <c r="I23" s="452">
        <f t="shared" si="5"/>
        <v>8036787.7137966082</v>
      </c>
      <c r="J23" s="452">
        <f t="shared" si="5"/>
        <v>0</v>
      </c>
      <c r="K23" s="453"/>
      <c r="M23" s="90"/>
      <c r="N23" s="99"/>
    </row>
    <row r="24" spans="1:14" ht="25.15" customHeight="1" thickBot="1">
      <c r="A24" s="443"/>
      <c r="B24" s="444" t="s">
        <v>637</v>
      </c>
      <c r="C24" s="445"/>
      <c r="D24" s="445"/>
      <c r="E24" s="454">
        <f t="shared" ref="E24:J24" si="6">SUM(E22:E23)</f>
        <v>175773220.80000001</v>
      </c>
      <c r="F24" s="454">
        <f t="shared" ca="1" si="6"/>
        <v>39541980</v>
      </c>
      <c r="G24" s="454">
        <f t="shared" si="6"/>
        <v>215315200.80000001</v>
      </c>
      <c r="H24" s="454">
        <f t="shared" si="6"/>
        <v>268000809.14600003</v>
      </c>
      <c r="I24" s="454">
        <f t="shared" si="6"/>
        <v>52685608.345999986</v>
      </c>
      <c r="J24" s="454">
        <f t="shared" si="6"/>
        <v>0</v>
      </c>
      <c r="K24" s="448"/>
      <c r="L24" s="402"/>
    </row>
    <row r="25" spans="1:14" ht="25.15" hidden="1" customHeight="1" thickBot="1">
      <c r="A25" s="443"/>
      <c r="B25" s="444"/>
      <c r="C25" s="445"/>
      <c r="D25" s="445"/>
      <c r="E25" s="443"/>
      <c r="F25" s="454"/>
      <c r="G25" s="454"/>
      <c r="H25" s="454"/>
      <c r="I25" s="454"/>
      <c r="J25" s="454"/>
      <c r="K25" s="448"/>
    </row>
    <row r="26" spans="1:14" ht="28.5" thickBot="1">
      <c r="A26" s="455">
        <v>14</v>
      </c>
      <c r="B26" s="456" t="s">
        <v>766</v>
      </c>
      <c r="C26" s="457">
        <v>0.01</v>
      </c>
      <c r="D26" s="458">
        <f>$H$22</f>
        <v>227119329.78474578</v>
      </c>
      <c r="E26" s="455"/>
      <c r="F26" s="459"/>
      <c r="G26" s="459"/>
      <c r="H26" s="459">
        <f>$C$26*H22</f>
        <v>2271193.2978474577</v>
      </c>
      <c r="I26" s="424">
        <f t="shared" ref="I26:I35" si="7">IF((E26+F26)&lt;H26,H26-(F26+E26),0)</f>
        <v>2271193.2978474577</v>
      </c>
      <c r="J26" s="424">
        <f t="shared" ref="J26:J35" si="8">IF((E26+F26)&gt;H26,(E26+F26)-H26,0)</f>
        <v>0</v>
      </c>
      <c r="K26" s="460"/>
    </row>
    <row r="27" spans="1:14" ht="28.9" customHeight="1" thickBot="1">
      <c r="A27" s="420">
        <v>15</v>
      </c>
      <c r="B27" s="421" t="s">
        <v>765</v>
      </c>
      <c r="C27" s="461">
        <v>1E-3</v>
      </c>
      <c r="D27" s="458">
        <f>$H$22</f>
        <v>227119329.78474578</v>
      </c>
      <c r="E27" s="420"/>
      <c r="F27" s="423"/>
      <c r="G27" s="423"/>
      <c r="H27" s="423">
        <f>H26*0.1</f>
        <v>227119.32978474579</v>
      </c>
      <c r="I27" s="424">
        <f t="shared" si="7"/>
        <v>227119.32978474579</v>
      </c>
      <c r="J27" s="424">
        <f t="shared" si="8"/>
        <v>0</v>
      </c>
      <c r="K27" s="462"/>
      <c r="N27" s="21"/>
    </row>
    <row r="28" spans="1:14" ht="28">
      <c r="A28" s="455">
        <v>16</v>
      </c>
      <c r="B28" s="421" t="s">
        <v>641</v>
      </c>
      <c r="C28" s="463"/>
      <c r="D28" s="464">
        <v>2549</v>
      </c>
      <c r="E28" s="420"/>
      <c r="F28" s="423"/>
      <c r="G28" s="423"/>
      <c r="H28" s="423">
        <v>2549</v>
      </c>
      <c r="I28" s="424">
        <f t="shared" si="7"/>
        <v>2549</v>
      </c>
      <c r="J28" s="424">
        <f t="shared" si="8"/>
        <v>0</v>
      </c>
      <c r="K28" s="462"/>
    </row>
    <row r="29" spans="1:14" ht="28.5" thickBot="1">
      <c r="A29" s="420">
        <v>17</v>
      </c>
      <c r="B29" s="421" t="s">
        <v>629</v>
      </c>
      <c r="C29" s="463">
        <v>0.3</v>
      </c>
      <c r="D29" s="464">
        <v>2549</v>
      </c>
      <c r="E29" s="420"/>
      <c r="F29" s="423"/>
      <c r="G29" s="423"/>
      <c r="H29" s="423">
        <f>D29*C29</f>
        <v>764.69999999999993</v>
      </c>
      <c r="I29" s="424">
        <f t="shared" si="7"/>
        <v>764.69999999999993</v>
      </c>
      <c r="J29" s="424">
        <f t="shared" si="8"/>
        <v>0</v>
      </c>
      <c r="K29" s="462"/>
    </row>
    <row r="30" spans="1:14" ht="28">
      <c r="A30" s="455">
        <v>18</v>
      </c>
      <c r="B30" s="421" t="s">
        <v>630</v>
      </c>
      <c r="C30" s="463">
        <v>0.02</v>
      </c>
      <c r="D30" s="464">
        <v>2549</v>
      </c>
      <c r="E30" s="420"/>
      <c r="F30" s="423"/>
      <c r="G30" s="423"/>
      <c r="H30" s="423">
        <f>D30*C30</f>
        <v>50.980000000000004</v>
      </c>
      <c r="I30" s="424">
        <f t="shared" si="7"/>
        <v>50.980000000000004</v>
      </c>
      <c r="J30" s="424">
        <f t="shared" si="8"/>
        <v>0</v>
      </c>
      <c r="K30" s="462"/>
    </row>
    <row r="31" spans="1:14" ht="19.899999999999999" customHeight="1">
      <c r="A31" s="465"/>
      <c r="B31" s="421" t="s">
        <v>737</v>
      </c>
      <c r="C31" s="461">
        <v>1E-4</v>
      </c>
      <c r="D31" s="464"/>
      <c r="E31" s="420"/>
      <c r="F31" s="423"/>
      <c r="G31" s="423"/>
      <c r="H31" s="423">
        <f>$H$22*$C$31</f>
        <v>22711.932978474579</v>
      </c>
      <c r="I31" s="424">
        <f t="shared" si="7"/>
        <v>22711.932978474579</v>
      </c>
      <c r="J31" s="424">
        <f t="shared" si="8"/>
        <v>0</v>
      </c>
      <c r="K31" s="462"/>
    </row>
    <row r="32" spans="1:14" ht="25.15" customHeight="1">
      <c r="A32" s="465"/>
      <c r="B32" s="466" t="s">
        <v>764</v>
      </c>
      <c r="C32" s="463"/>
      <c r="D32" s="463"/>
      <c r="E32" s="464"/>
      <c r="F32" s="423"/>
      <c r="G32" s="423"/>
      <c r="H32" s="467">
        <f>SUM(H26:H31)</f>
        <v>2524389.2406106782</v>
      </c>
      <c r="I32" s="468"/>
      <c r="J32" s="468"/>
      <c r="K32" s="462"/>
    </row>
    <row r="33" spans="1:13" ht="25.15" customHeight="1">
      <c r="A33" s="420">
        <v>19</v>
      </c>
      <c r="B33" s="421" t="s">
        <v>628</v>
      </c>
      <c r="C33" s="463">
        <v>0.18</v>
      </c>
      <c r="D33" s="464">
        <f>H32</f>
        <v>2524389.2406106782</v>
      </c>
      <c r="E33" s="420"/>
      <c r="F33" s="423"/>
      <c r="G33" s="423"/>
      <c r="H33" s="423">
        <f>D33*C33</f>
        <v>454390.06330992206</v>
      </c>
      <c r="I33" s="424">
        <f t="shared" si="7"/>
        <v>454390.06330992206</v>
      </c>
      <c r="J33" s="424">
        <f t="shared" si="8"/>
        <v>0</v>
      </c>
      <c r="K33" s="462"/>
    </row>
    <row r="34" spans="1:13" ht="28.5" thickBot="1">
      <c r="A34" s="420">
        <v>21</v>
      </c>
      <c r="B34" s="421" t="s">
        <v>767</v>
      </c>
      <c r="C34" s="463">
        <v>0.04</v>
      </c>
      <c r="D34" s="464">
        <f>H21</f>
        <v>268000809.146</v>
      </c>
      <c r="E34" s="420"/>
      <c r="F34" s="423"/>
      <c r="G34" s="423"/>
      <c r="H34" s="423">
        <f>C34*D34</f>
        <v>10720032.365840001</v>
      </c>
      <c r="I34" s="424">
        <f t="shared" si="7"/>
        <v>10720032.365840001</v>
      </c>
      <c r="J34" s="424">
        <f t="shared" si="8"/>
        <v>0</v>
      </c>
      <c r="K34" s="462"/>
      <c r="L34" s="90"/>
      <c r="M34" s="337">
        <f>266457259-70510206</f>
        <v>195947053</v>
      </c>
    </row>
    <row r="35" spans="1:13" ht="30" customHeight="1" thickBot="1">
      <c r="A35" s="455">
        <v>22</v>
      </c>
      <c r="B35" s="469" t="s">
        <v>625</v>
      </c>
      <c r="C35" s="470">
        <v>5.0000000000000001E-3</v>
      </c>
      <c r="D35" s="464">
        <f>D34</f>
        <v>268000809.146</v>
      </c>
      <c r="E35" s="471"/>
      <c r="F35" s="472">
        <v>0</v>
      </c>
      <c r="G35" s="472"/>
      <c r="H35" s="423">
        <f>C35*D35</f>
        <v>1340004.0457300001</v>
      </c>
      <c r="I35" s="424">
        <f t="shared" si="7"/>
        <v>1340004.0457300001</v>
      </c>
      <c r="J35" s="424">
        <f t="shared" si="8"/>
        <v>0</v>
      </c>
      <c r="K35" s="473"/>
    </row>
    <row r="36" spans="1:13" ht="25.15" customHeight="1" thickBot="1">
      <c r="A36" s="443"/>
      <c r="B36" s="474" t="s">
        <v>613</v>
      </c>
      <c r="C36" s="445"/>
      <c r="D36" s="445"/>
      <c r="E36" s="445"/>
      <c r="F36" s="472">
        <v>0</v>
      </c>
      <c r="G36" s="472">
        <v>0</v>
      </c>
      <c r="H36" s="454">
        <f>SUM(H33:H35)+H32</f>
        <v>15038815.715490602</v>
      </c>
      <c r="I36" s="454">
        <f>SUM(I26:I35)</f>
        <v>15038815.715490602</v>
      </c>
      <c r="J36" s="454">
        <f>SUM(J26:J35)</f>
        <v>0</v>
      </c>
      <c r="K36" s="475"/>
    </row>
    <row r="37" spans="1:13" ht="25.15" customHeight="1" thickBot="1">
      <c r="A37" s="443"/>
      <c r="B37" s="474" t="s">
        <v>596</v>
      </c>
      <c r="C37" s="445"/>
      <c r="D37" s="445"/>
      <c r="E37" s="454">
        <f t="shared" ref="E37:J37" si="9">E36+E24</f>
        <v>175773220.80000001</v>
      </c>
      <c r="F37" s="454">
        <f t="shared" ca="1" si="9"/>
        <v>39541980</v>
      </c>
      <c r="G37" s="454">
        <f t="shared" si="9"/>
        <v>215315200.80000001</v>
      </c>
      <c r="H37" s="454">
        <f t="shared" si="9"/>
        <v>283039624.86149061</v>
      </c>
      <c r="I37" s="454">
        <f t="shared" si="9"/>
        <v>67724424.061490595</v>
      </c>
      <c r="J37" s="454">
        <f t="shared" si="9"/>
        <v>0</v>
      </c>
      <c r="K37" s="475"/>
    </row>
    <row r="38" spans="1:13" ht="25.15" customHeight="1">
      <c r="A38" s="476"/>
      <c r="B38" s="477"/>
      <c r="C38" s="476"/>
      <c r="D38" s="476"/>
      <c r="E38" s="476"/>
      <c r="F38" s="478" t="s">
        <v>732</v>
      </c>
      <c r="G38" s="478"/>
      <c r="H38" s="479">
        <f ca="1">E24+F24</f>
        <v>215315200.80000001</v>
      </c>
      <c r="I38" s="478" t="s">
        <v>513</v>
      </c>
      <c r="J38" s="479">
        <f>I37</f>
        <v>67724424.061490595</v>
      </c>
      <c r="K38" s="480"/>
    </row>
    <row r="39" spans="1:13" ht="25.15" customHeight="1">
      <c r="A39" s="476"/>
      <c r="B39" s="481"/>
      <c r="C39" s="482"/>
      <c r="D39" s="482"/>
      <c r="E39" s="482"/>
      <c r="F39" s="483" t="s">
        <v>614</v>
      </c>
      <c r="G39" s="478"/>
      <c r="H39" s="479">
        <f>H37</f>
        <v>283039624.86149061</v>
      </c>
      <c r="I39" s="478" t="s">
        <v>512</v>
      </c>
      <c r="J39" s="479">
        <f>J37</f>
        <v>0</v>
      </c>
      <c r="K39" s="480"/>
    </row>
    <row r="40" spans="1:13" ht="25.15" customHeight="1" thickBot="1">
      <c r="A40" s="476"/>
      <c r="B40" s="477"/>
      <c r="C40" s="484"/>
      <c r="D40" s="484"/>
      <c r="E40" s="485"/>
      <c r="F40" s="486" t="s">
        <v>615</v>
      </c>
      <c r="G40" s="487"/>
      <c r="H40" s="488">
        <f ca="1">H39-H38</f>
        <v>67724424.061490595</v>
      </c>
      <c r="I40" s="487" t="s">
        <v>615</v>
      </c>
      <c r="J40" s="489">
        <f>J38-J39</f>
        <v>67724424.061490595</v>
      </c>
      <c r="K40" s="480"/>
    </row>
    <row r="41" spans="1:13" ht="15" thickTop="1">
      <c r="A41" s="476"/>
      <c r="B41" s="477"/>
      <c r="C41" s="477"/>
      <c r="D41" s="477"/>
      <c r="E41" s="476"/>
      <c r="F41" s="478"/>
      <c r="G41" s="478"/>
      <c r="H41" s="478"/>
      <c r="I41" s="478"/>
      <c r="J41" s="478"/>
      <c r="K41" s="480"/>
    </row>
    <row r="42" spans="1:13">
      <c r="A42" s="476"/>
      <c r="B42" s="477"/>
      <c r="C42" s="477"/>
      <c r="D42" s="477"/>
      <c r="E42" s="476"/>
      <c r="F42" s="478"/>
      <c r="G42" s="478"/>
      <c r="H42" s="478"/>
      <c r="I42" s="478"/>
      <c r="J42" s="478"/>
      <c r="K42" s="480"/>
    </row>
    <row r="43" spans="1:13">
      <c r="A43" s="476"/>
      <c r="B43" s="477"/>
      <c r="C43" s="477"/>
      <c r="D43" s="477"/>
      <c r="E43" s="476"/>
      <c r="F43" s="478"/>
      <c r="G43" s="478"/>
      <c r="H43" s="478"/>
      <c r="I43" s="478"/>
      <c r="J43" s="478"/>
      <c r="K43" s="480"/>
    </row>
    <row r="44" spans="1:13">
      <c r="A44" s="476"/>
      <c r="B44" s="477"/>
      <c r="C44" s="477"/>
      <c r="D44" s="477"/>
      <c r="E44" s="476"/>
      <c r="F44" s="478"/>
      <c r="G44" s="478"/>
      <c r="H44" s="478"/>
      <c r="I44" s="478"/>
      <c r="J44" s="478"/>
      <c r="K44" s="480"/>
    </row>
    <row r="45" spans="1:13">
      <c r="A45" s="476"/>
      <c r="B45" s="477"/>
      <c r="C45" s="477"/>
      <c r="D45" s="477"/>
      <c r="E45" s="476"/>
      <c r="F45" s="478"/>
      <c r="G45" s="478"/>
      <c r="H45" s="478"/>
      <c r="I45" s="478"/>
      <c r="J45" s="478"/>
      <c r="K45" s="480"/>
    </row>
    <row r="46" spans="1:13">
      <c r="A46" s="476"/>
      <c r="B46" s="70" t="s">
        <v>807</v>
      </c>
      <c r="C46" s="477"/>
      <c r="E46" s="478" t="s">
        <v>802</v>
      </c>
      <c r="G46" s="477" t="s">
        <v>759</v>
      </c>
      <c r="J46" s="477" t="s">
        <v>805</v>
      </c>
    </row>
    <row r="47" spans="1:13">
      <c r="A47" s="476"/>
      <c r="B47" s="70" t="s">
        <v>818</v>
      </c>
      <c r="E47" s="478" t="s">
        <v>804</v>
      </c>
      <c r="G47" s="477" t="s">
        <v>803</v>
      </c>
      <c r="H47" s="478"/>
      <c r="J47" s="477" t="s">
        <v>806</v>
      </c>
    </row>
  </sheetData>
  <mergeCells count="2">
    <mergeCell ref="A1:K1"/>
    <mergeCell ref="A2:K2"/>
  </mergeCells>
  <pageMargins left="0.51181102362204722" right="0.31496062992125984" top="0.62992125984251968" bottom="0.15748031496062992" header="0.31496062992125984" footer="0.31496062992125984"/>
  <pageSetup paperSize="9" scale="76" fitToHeight="2" orientation="landscape" r:id="rId1"/>
  <rowBreaks count="1" manualBreakCount="1">
    <brk id="24" max="16383"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dimension ref="A1:E38"/>
  <sheetViews>
    <sheetView view="pageBreakPreview" topLeftCell="A21" zoomScale="96" zoomScaleSheetLayoutView="96" workbookViewId="0">
      <selection activeCell="H32" sqref="H32"/>
    </sheetView>
  </sheetViews>
  <sheetFormatPr defaultRowHeight="14.5"/>
  <cols>
    <col min="1" max="1" width="6.7265625" customWidth="1"/>
    <col min="2" max="2" width="16.54296875" customWidth="1"/>
    <col min="3" max="4" width="20.26953125" customWidth="1"/>
    <col min="5" max="5" width="22.54296875" customWidth="1"/>
    <col min="8" max="8" width="12" bestFit="1" customWidth="1"/>
  </cols>
  <sheetData>
    <row r="1" spans="1:5" ht="64.150000000000006" customHeight="1">
      <c r="A1" s="562" t="s">
        <v>595</v>
      </c>
      <c r="B1" s="562"/>
      <c r="C1" s="562"/>
      <c r="D1" s="562"/>
      <c r="E1" s="562"/>
    </row>
    <row r="2" spans="1:5" ht="21" customHeight="1">
      <c r="A2" s="563" t="s">
        <v>643</v>
      </c>
      <c r="B2" s="563"/>
      <c r="C2" s="563"/>
      <c r="D2" s="563"/>
      <c r="E2" s="563"/>
    </row>
    <row r="3" spans="1:5" ht="19.899999999999999" customHeight="1">
      <c r="A3" s="329" t="s">
        <v>522</v>
      </c>
      <c r="B3" s="605" t="s">
        <v>560</v>
      </c>
      <c r="C3" s="605"/>
      <c r="D3" s="605"/>
      <c r="E3" s="329" t="s">
        <v>26</v>
      </c>
    </row>
    <row r="4" spans="1:5" s="70" customFormat="1" ht="17.25" customHeight="1">
      <c r="A4" s="328">
        <v>1</v>
      </c>
      <c r="B4" s="603" t="s">
        <v>540</v>
      </c>
      <c r="C4" s="603"/>
      <c r="D4" s="603"/>
      <c r="E4" s="330">
        <f>'GA (2)'!H6</f>
        <v>43223650.441</v>
      </c>
    </row>
    <row r="5" spans="1:5" s="70" customFormat="1" ht="17.25" customHeight="1">
      <c r="A5" s="328">
        <v>2</v>
      </c>
      <c r="B5" s="603" t="s">
        <v>536</v>
      </c>
      <c r="C5" s="603"/>
      <c r="D5" s="603"/>
      <c r="E5" s="330">
        <f>'GA (2)'!H7</f>
        <v>49845130</v>
      </c>
    </row>
    <row r="6" spans="1:5" ht="17.25" customHeight="1">
      <c r="A6" s="328">
        <v>3</v>
      </c>
      <c r="B6" s="603" t="s">
        <v>566</v>
      </c>
      <c r="C6" s="603"/>
      <c r="D6" s="603"/>
      <c r="E6" s="330">
        <f>'GA (2)'!H8</f>
        <v>3150000</v>
      </c>
    </row>
    <row r="7" spans="1:5" ht="17.25" customHeight="1">
      <c r="A7" s="328">
        <v>4</v>
      </c>
      <c r="B7" s="603" t="s">
        <v>565</v>
      </c>
      <c r="C7" s="603"/>
      <c r="D7" s="603"/>
      <c r="E7" s="330">
        <f>'GA (2)'!H9</f>
        <v>4118200</v>
      </c>
    </row>
    <row r="8" spans="1:5" ht="17.25" customHeight="1">
      <c r="A8" s="328">
        <v>5</v>
      </c>
      <c r="B8" s="603" t="s">
        <v>588</v>
      </c>
      <c r="C8" s="603"/>
      <c r="D8" s="603"/>
      <c r="E8" s="495">
        <f>'GA (2)'!H10</f>
        <v>71887500</v>
      </c>
    </row>
    <row r="9" spans="1:5" ht="17.25" customHeight="1">
      <c r="A9" s="328">
        <v>6</v>
      </c>
      <c r="B9" s="603" t="s">
        <v>564</v>
      </c>
      <c r="C9" s="603"/>
      <c r="D9" s="603"/>
      <c r="E9" s="330">
        <f>'GA (2)'!H11</f>
        <v>32960000</v>
      </c>
    </row>
    <row r="10" spans="1:5" ht="17.25" customHeight="1">
      <c r="A10" s="328">
        <v>7</v>
      </c>
      <c r="B10" s="603" t="s">
        <v>567</v>
      </c>
      <c r="C10" s="603"/>
      <c r="D10" s="603"/>
      <c r="E10" s="330">
        <f>'GA (2)'!H12</f>
        <v>473957.52</v>
      </c>
    </row>
    <row r="11" spans="1:5" ht="17.25" customHeight="1">
      <c r="A11" s="328">
        <v>8</v>
      </c>
      <c r="B11" s="603" t="s">
        <v>568</v>
      </c>
      <c r="C11" s="603"/>
      <c r="D11" s="603"/>
      <c r="E11" s="330">
        <f>'GA (2)'!H13</f>
        <v>16967800</v>
      </c>
    </row>
    <row r="12" spans="1:5" ht="17.25" customHeight="1">
      <c r="A12" s="328"/>
      <c r="B12" s="604" t="s">
        <v>638</v>
      </c>
      <c r="C12" s="604"/>
      <c r="D12" s="604"/>
      <c r="E12" s="397">
        <f>'GA (2)'!H14</f>
        <v>222626237.961</v>
      </c>
    </row>
    <row r="13" spans="1:5" ht="17.25" customHeight="1">
      <c r="A13" s="328">
        <v>9</v>
      </c>
      <c r="B13" s="603" t="s">
        <v>562</v>
      </c>
      <c r="C13" s="603"/>
      <c r="D13" s="603"/>
      <c r="E13" s="330">
        <f>'GA (2)'!H15</f>
        <v>27907402.185000002</v>
      </c>
    </row>
    <row r="14" spans="1:5" ht="17.25" customHeight="1">
      <c r="A14" s="328">
        <v>10</v>
      </c>
      <c r="B14" s="603" t="s">
        <v>563</v>
      </c>
      <c r="C14" s="603"/>
      <c r="D14" s="603"/>
      <c r="E14" s="330">
        <f>'GA (2)'!H16</f>
        <v>15613710</v>
      </c>
    </row>
    <row r="15" spans="1:5" ht="17.25" customHeight="1">
      <c r="A15" s="328">
        <v>11</v>
      </c>
      <c r="B15" s="603" t="s">
        <v>570</v>
      </c>
      <c r="C15" s="603"/>
      <c r="D15" s="603"/>
      <c r="E15" s="330">
        <f>'GA (2)'!H17</f>
        <v>615620</v>
      </c>
    </row>
    <row r="16" spans="1:5" ht="17.25" customHeight="1">
      <c r="A16" s="328">
        <v>12</v>
      </c>
      <c r="B16" s="603" t="s">
        <v>589</v>
      </c>
      <c r="C16" s="603"/>
      <c r="D16" s="603"/>
      <c r="E16" s="495">
        <f>'GA (2)'!H18</f>
        <v>191456</v>
      </c>
    </row>
    <row r="17" spans="1:5" ht="17.25" customHeight="1">
      <c r="A17" s="328">
        <v>13</v>
      </c>
      <c r="B17" s="603" t="s">
        <v>569</v>
      </c>
      <c r="C17" s="603"/>
      <c r="D17" s="603"/>
      <c r="E17" s="330">
        <f>'GA (2)'!H19</f>
        <v>1046383</v>
      </c>
    </row>
    <row r="18" spans="1:5" ht="17.25" customHeight="1">
      <c r="A18" s="328"/>
      <c r="B18" s="604" t="s">
        <v>639</v>
      </c>
      <c r="C18" s="604"/>
      <c r="D18" s="604"/>
      <c r="E18" s="397">
        <f>'GA (2)'!H20</f>
        <v>45374571.185000002</v>
      </c>
    </row>
    <row r="19" spans="1:5" ht="17.25" customHeight="1">
      <c r="A19" s="328"/>
      <c r="B19" s="604" t="s">
        <v>640</v>
      </c>
      <c r="C19" s="604"/>
      <c r="D19" s="604"/>
      <c r="E19" s="397">
        <f>'GA (2)'!H21</f>
        <v>268000809.146</v>
      </c>
    </row>
    <row r="20" spans="1:5" ht="17.25" customHeight="1">
      <c r="A20" s="328"/>
      <c r="B20" s="604" t="s">
        <v>755</v>
      </c>
      <c r="C20" s="604"/>
      <c r="D20" s="604"/>
      <c r="E20" s="330">
        <f>'GA (2)'!H22</f>
        <v>227119329.78474578</v>
      </c>
    </row>
    <row r="21" spans="1:5" ht="17.25" customHeight="1">
      <c r="A21" s="328"/>
      <c r="B21" s="604" t="s">
        <v>624</v>
      </c>
      <c r="C21" s="604"/>
      <c r="D21" s="604"/>
      <c r="E21" s="330">
        <f>'GA (2)'!H23</f>
        <v>40881479.361254238</v>
      </c>
    </row>
    <row r="22" spans="1:5" ht="17.25" customHeight="1">
      <c r="A22" s="328"/>
      <c r="B22" s="604" t="s">
        <v>637</v>
      </c>
      <c r="C22" s="604"/>
      <c r="D22" s="604"/>
      <c r="E22" s="397">
        <f>'GA (2)'!H24</f>
        <v>268000809.14600003</v>
      </c>
    </row>
    <row r="23" spans="1:5" ht="17.25" customHeight="1">
      <c r="A23" s="328">
        <v>14</v>
      </c>
      <c r="B23" s="603" t="s">
        <v>626</v>
      </c>
      <c r="C23" s="603"/>
      <c r="D23" s="603"/>
      <c r="E23" s="330">
        <f>'GA (2)'!H26</f>
        <v>2271193.2978474577</v>
      </c>
    </row>
    <row r="24" spans="1:5" ht="17.25" customHeight="1">
      <c r="A24" s="328">
        <v>15</v>
      </c>
      <c r="B24" s="603" t="s">
        <v>627</v>
      </c>
      <c r="C24" s="603"/>
      <c r="D24" s="603"/>
      <c r="E24" s="330">
        <f>'GA (2)'!H27</f>
        <v>227119.32978474579</v>
      </c>
    </row>
    <row r="25" spans="1:5" ht="17.25" customHeight="1">
      <c r="A25" s="328">
        <v>16</v>
      </c>
      <c r="B25" s="603" t="s">
        <v>641</v>
      </c>
      <c r="C25" s="603"/>
      <c r="D25" s="603"/>
      <c r="E25" s="330">
        <f>'GA (2)'!H28</f>
        <v>2549</v>
      </c>
    </row>
    <row r="26" spans="1:5" ht="17.25" customHeight="1">
      <c r="A26" s="328">
        <v>17</v>
      </c>
      <c r="B26" s="603" t="s">
        <v>629</v>
      </c>
      <c r="C26" s="603"/>
      <c r="D26" s="603"/>
      <c r="E26" s="330">
        <f>'GA (2)'!H29</f>
        <v>764.69999999999993</v>
      </c>
    </row>
    <row r="27" spans="1:5" ht="17.25" customHeight="1">
      <c r="A27" s="328">
        <v>18</v>
      </c>
      <c r="B27" s="603" t="s">
        <v>630</v>
      </c>
      <c r="C27" s="603"/>
      <c r="D27" s="603"/>
      <c r="E27" s="330">
        <f>'GA (2)'!H30</f>
        <v>50.980000000000004</v>
      </c>
    </row>
    <row r="28" spans="1:5" ht="17.25" customHeight="1">
      <c r="A28" s="328">
        <v>19</v>
      </c>
      <c r="B28" s="603" t="s">
        <v>737</v>
      </c>
      <c r="C28" s="603"/>
      <c r="D28" s="603"/>
      <c r="E28" s="330">
        <f>'GA (2)'!H31</f>
        <v>22711.932978474579</v>
      </c>
    </row>
    <row r="29" spans="1:5" ht="17.25" customHeight="1">
      <c r="A29" s="328"/>
      <c r="B29" s="604" t="s">
        <v>847</v>
      </c>
      <c r="C29" s="604"/>
      <c r="D29" s="604"/>
      <c r="E29" s="330">
        <f>'GA (2)'!H32</f>
        <v>2524389.2406106782</v>
      </c>
    </row>
    <row r="30" spans="1:5" ht="17.25" customHeight="1">
      <c r="A30" s="328">
        <v>20</v>
      </c>
      <c r="B30" s="603" t="s">
        <v>628</v>
      </c>
      <c r="C30" s="603"/>
      <c r="D30" s="603"/>
      <c r="E30" s="330">
        <f>'GA (2)'!H33</f>
        <v>454390.06330992206</v>
      </c>
    </row>
    <row r="31" spans="1:5" ht="28" customHeight="1">
      <c r="A31" s="328">
        <v>21</v>
      </c>
      <c r="B31" s="603" t="s">
        <v>632</v>
      </c>
      <c r="C31" s="603"/>
      <c r="D31" s="603"/>
      <c r="E31" s="330">
        <f>'GA (2)'!H34</f>
        <v>10720032.365840001</v>
      </c>
    </row>
    <row r="32" spans="1:5" ht="17.25" customHeight="1">
      <c r="A32" s="328">
        <v>22</v>
      </c>
      <c r="B32" s="603" t="s">
        <v>625</v>
      </c>
      <c r="C32" s="603"/>
      <c r="D32" s="603"/>
      <c r="E32" s="330">
        <f>'GA (2)'!H35</f>
        <v>1340004.0457300001</v>
      </c>
    </row>
    <row r="33" spans="1:5" ht="17.25" customHeight="1">
      <c r="A33" s="328"/>
      <c r="B33" s="604" t="s">
        <v>613</v>
      </c>
      <c r="C33" s="604"/>
      <c r="D33" s="604"/>
      <c r="E33" s="397">
        <f>'GA (2)'!H36</f>
        <v>15038815.715490602</v>
      </c>
    </row>
    <row r="34" spans="1:5" ht="17.25" customHeight="1">
      <c r="A34" s="328"/>
      <c r="B34" s="604" t="s">
        <v>596</v>
      </c>
      <c r="C34" s="604"/>
      <c r="D34" s="604"/>
      <c r="E34" s="399">
        <f>'GA (2)'!H37</f>
        <v>283039624.86149061</v>
      </c>
    </row>
    <row r="35" spans="1:5" ht="55" customHeight="1"/>
    <row r="36" spans="1:5" ht="17.25" customHeight="1">
      <c r="A36" t="s">
        <v>807</v>
      </c>
      <c r="C36" s="411" t="s">
        <v>802</v>
      </c>
      <c r="D36" s="402" t="s">
        <v>759</v>
      </c>
      <c r="E36" s="402" t="s">
        <v>805</v>
      </c>
    </row>
    <row r="37" spans="1:5" ht="17.25" customHeight="1">
      <c r="A37" s="528" t="s">
        <v>803</v>
      </c>
      <c r="B37" s="528"/>
      <c r="C37" s="529" t="s">
        <v>808</v>
      </c>
      <c r="D37" s="530" t="s">
        <v>803</v>
      </c>
      <c r="E37" s="530" t="s">
        <v>806</v>
      </c>
    </row>
    <row r="38" spans="1:5" ht="17.25" customHeight="1">
      <c r="A38" t="s">
        <v>644</v>
      </c>
    </row>
  </sheetData>
  <mergeCells count="34">
    <mergeCell ref="B32:D32"/>
    <mergeCell ref="B33:D33"/>
    <mergeCell ref="B34:D34"/>
    <mergeCell ref="B5:D5"/>
    <mergeCell ref="B6:D6"/>
    <mergeCell ref="B7:D7"/>
    <mergeCell ref="B26:D26"/>
    <mergeCell ref="B27:D27"/>
    <mergeCell ref="B28:D28"/>
    <mergeCell ref="B29:D29"/>
    <mergeCell ref="B30:D30"/>
    <mergeCell ref="B31:D31"/>
    <mergeCell ref="B20:D20"/>
    <mergeCell ref="B21:D21"/>
    <mergeCell ref="B22:D22"/>
    <mergeCell ref="B23:D23"/>
    <mergeCell ref="B24:D24"/>
    <mergeCell ref="B25:D25"/>
    <mergeCell ref="B14:D14"/>
    <mergeCell ref="B15:D15"/>
    <mergeCell ref="B16:D16"/>
    <mergeCell ref="B17:D17"/>
    <mergeCell ref="B18:D18"/>
    <mergeCell ref="B19:D19"/>
    <mergeCell ref="B13:D13"/>
    <mergeCell ref="A1:E1"/>
    <mergeCell ref="A2:E2"/>
    <mergeCell ref="B8:D8"/>
    <mergeCell ref="B9:D9"/>
    <mergeCell ref="B10:D10"/>
    <mergeCell ref="B11:D11"/>
    <mergeCell ref="B12:D12"/>
    <mergeCell ref="B4:D4"/>
    <mergeCell ref="B3:D3"/>
  </mergeCells>
  <pageMargins left="0.9055118110236221" right="0.39370078740157483" top="0.78740157480314965" bottom="0.59055118110236227" header="0.51181102362204722" footer="0.51181102362204722"/>
  <pageSetup paperSize="9" scale="98" orientation="portrait" r:id="rId1"/>
  <rowBreaks count="1" manualBreakCount="1">
    <brk id="37" max="4"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82B5C-7ECE-4048-9EB2-48269F71AF0F}">
  <dimension ref="B4:I38"/>
  <sheetViews>
    <sheetView view="pageBreakPreview" topLeftCell="A13" zoomScale="99" zoomScaleNormal="100" zoomScaleSheetLayoutView="99" workbookViewId="0">
      <selection activeCell="J28" sqref="J28"/>
    </sheetView>
  </sheetViews>
  <sheetFormatPr defaultColWidth="8.7265625" defaultRowHeight="14"/>
  <cols>
    <col min="1" max="2" width="8.7265625" style="508"/>
    <col min="3" max="3" width="42.81640625" style="508" customWidth="1"/>
    <col min="4" max="4" width="18.1796875" style="508" customWidth="1"/>
    <col min="5" max="5" width="18.90625" style="508" customWidth="1"/>
    <col min="6" max="7" width="8.7265625" style="508"/>
    <col min="8" max="8" width="9.6328125" style="508" bestFit="1" customWidth="1"/>
    <col min="9" max="16384" width="8.7265625" style="508"/>
  </cols>
  <sheetData>
    <row r="4" spans="2:8" ht="14.5" thickBot="1"/>
    <row r="5" spans="2:8" ht="25" customHeight="1">
      <c r="B5" s="513" t="s">
        <v>522</v>
      </c>
      <c r="C5" s="606" t="s">
        <v>560</v>
      </c>
      <c r="D5" s="606"/>
      <c r="E5" s="514" t="s">
        <v>590</v>
      </c>
    </row>
    <row r="6" spans="2:8" ht="19" customHeight="1">
      <c r="B6" s="525">
        <v>1</v>
      </c>
      <c r="C6" s="607" t="s">
        <v>841</v>
      </c>
      <c r="D6" s="607"/>
      <c r="E6" s="611">
        <v>12611958</v>
      </c>
    </row>
    <row r="7" spans="2:8" ht="19" customHeight="1">
      <c r="B7" s="519" t="s">
        <v>828</v>
      </c>
      <c r="C7" s="609" t="s">
        <v>846</v>
      </c>
      <c r="D7" s="609"/>
      <c r="E7" s="612"/>
      <c r="H7" s="508">
        <f>1700*3855</f>
        <v>6553500</v>
      </c>
    </row>
    <row r="8" spans="2:8" ht="19" customHeight="1">
      <c r="B8" s="519" t="s">
        <v>829</v>
      </c>
      <c r="C8" s="609" t="s">
        <v>843</v>
      </c>
      <c r="D8" s="609"/>
      <c r="E8" s="612"/>
      <c r="H8" s="508">
        <f>1700*700</f>
        <v>1190000</v>
      </c>
    </row>
    <row r="9" spans="2:8" ht="19" customHeight="1">
      <c r="B9" s="519" t="s">
        <v>830</v>
      </c>
      <c r="C9" s="609" t="s">
        <v>842</v>
      </c>
      <c r="D9" s="609"/>
      <c r="E9" s="612"/>
      <c r="H9" s="508">
        <f>645*4400</f>
        <v>2838000</v>
      </c>
    </row>
    <row r="10" spans="2:8" ht="19" customHeight="1">
      <c r="B10" s="519" t="s">
        <v>831</v>
      </c>
      <c r="C10" s="609" t="s">
        <v>844</v>
      </c>
      <c r="D10" s="609"/>
      <c r="E10" s="612"/>
      <c r="H10" s="508">
        <f>300*357</f>
        <v>107100</v>
      </c>
    </row>
    <row r="11" spans="2:8" ht="19" customHeight="1">
      <c r="B11" s="526"/>
      <c r="C11" s="614" t="s">
        <v>845</v>
      </c>
      <c r="D11" s="614"/>
      <c r="E11" s="613"/>
    </row>
    <row r="12" spans="2:8" ht="36.5" customHeight="1">
      <c r="B12" s="516">
        <v>2</v>
      </c>
      <c r="C12" s="608" t="s">
        <v>810</v>
      </c>
      <c r="D12" s="608"/>
      <c r="E12" s="517">
        <v>6240000</v>
      </c>
      <c r="H12" s="508">
        <f>SUM(H7:H10)</f>
        <v>10688600</v>
      </c>
    </row>
    <row r="13" spans="2:8" ht="19" customHeight="1">
      <c r="B13" s="516">
        <v>3</v>
      </c>
      <c r="C13" s="608" t="s">
        <v>815</v>
      </c>
      <c r="D13" s="608"/>
      <c r="E13" s="517">
        <v>4814994</v>
      </c>
      <c r="H13" s="508">
        <f>H12*1.18</f>
        <v>12612548</v>
      </c>
    </row>
    <row r="14" spans="2:8" ht="19" customHeight="1">
      <c r="B14" s="516">
        <v>4</v>
      </c>
      <c r="C14" s="608" t="s">
        <v>811</v>
      </c>
      <c r="D14" s="608"/>
      <c r="E14" s="517">
        <v>9540000</v>
      </c>
      <c r="H14" s="508">
        <f>H13-H12</f>
        <v>1923948</v>
      </c>
    </row>
    <row r="15" spans="2:8" ht="32.5" customHeight="1">
      <c r="B15" s="516">
        <v>5</v>
      </c>
      <c r="C15" s="608" t="s">
        <v>812</v>
      </c>
      <c r="D15" s="608"/>
      <c r="E15" s="517">
        <v>1046383</v>
      </c>
      <c r="G15" s="508">
        <v>1923858</v>
      </c>
    </row>
    <row r="16" spans="2:8" ht="19" customHeight="1">
      <c r="B16" s="516">
        <v>6</v>
      </c>
      <c r="C16" s="608" t="s">
        <v>813</v>
      </c>
      <c r="D16" s="608"/>
      <c r="E16" s="517">
        <v>1258716</v>
      </c>
    </row>
    <row r="17" spans="2:5" ht="19" customHeight="1">
      <c r="B17" s="516">
        <v>7</v>
      </c>
      <c r="C17" s="608" t="s">
        <v>814</v>
      </c>
      <c r="D17" s="608"/>
      <c r="E17" s="517">
        <v>615620</v>
      </c>
    </row>
    <row r="18" spans="2:5" ht="19" customHeight="1">
      <c r="B18" s="516">
        <v>8</v>
      </c>
      <c r="C18" s="608" t="s">
        <v>817</v>
      </c>
      <c r="D18" s="608"/>
      <c r="E18" s="518">
        <f>ROUND(556931.025,0)</f>
        <v>556931</v>
      </c>
    </row>
    <row r="19" spans="2:5" ht="19" customHeight="1">
      <c r="B19" s="525">
        <v>9</v>
      </c>
      <c r="C19" s="527" t="s">
        <v>819</v>
      </c>
      <c r="D19" s="510"/>
      <c r="E19" s="611">
        <f>D30</f>
        <v>8689968</v>
      </c>
    </row>
    <row r="20" spans="2:5" ht="19" customHeight="1">
      <c r="B20" s="519" t="s">
        <v>828</v>
      </c>
      <c r="C20" s="523" t="s">
        <v>820</v>
      </c>
      <c r="D20" s="511">
        <v>266418</v>
      </c>
      <c r="E20" s="612"/>
    </row>
    <row r="21" spans="2:5" ht="19" customHeight="1">
      <c r="B21" s="519" t="s">
        <v>829</v>
      </c>
      <c r="C21" s="523" t="s">
        <v>839</v>
      </c>
      <c r="D21" s="511">
        <v>328837</v>
      </c>
      <c r="E21" s="612"/>
    </row>
    <row r="22" spans="2:5" ht="19" customHeight="1">
      <c r="B22" s="519" t="s">
        <v>830</v>
      </c>
      <c r="C22" s="523" t="s">
        <v>840</v>
      </c>
      <c r="D22" s="511">
        <v>1288362</v>
      </c>
      <c r="E22" s="612"/>
    </row>
    <row r="23" spans="2:5" ht="19" customHeight="1">
      <c r="B23" s="519" t="s">
        <v>831</v>
      </c>
      <c r="C23" s="523" t="s">
        <v>821</v>
      </c>
      <c r="D23" s="511">
        <v>191456</v>
      </c>
      <c r="E23" s="612"/>
    </row>
    <row r="24" spans="2:5" ht="19" customHeight="1">
      <c r="B24" s="519" t="s">
        <v>832</v>
      </c>
      <c r="C24" s="523" t="s">
        <v>822</v>
      </c>
      <c r="D24" s="511">
        <v>58240</v>
      </c>
      <c r="E24" s="612"/>
    </row>
    <row r="25" spans="2:5" ht="19" customHeight="1">
      <c r="B25" s="519" t="s">
        <v>833</v>
      </c>
      <c r="C25" s="523" t="s">
        <v>823</v>
      </c>
      <c r="D25" s="511">
        <v>624685</v>
      </c>
      <c r="E25" s="612"/>
    </row>
    <row r="26" spans="2:5" ht="19" customHeight="1">
      <c r="B26" s="519" t="s">
        <v>834</v>
      </c>
      <c r="C26" s="523" t="s">
        <v>824</v>
      </c>
      <c r="D26" s="511">
        <v>3431470</v>
      </c>
      <c r="E26" s="612"/>
    </row>
    <row r="27" spans="2:5" ht="19" customHeight="1">
      <c r="B27" s="519" t="s">
        <v>835</v>
      </c>
      <c r="C27" s="523" t="s">
        <v>825</v>
      </c>
      <c r="D27" s="511">
        <v>1051900</v>
      </c>
      <c r="E27" s="612"/>
    </row>
    <row r="28" spans="2:5" ht="19" customHeight="1">
      <c r="B28" s="519" t="s">
        <v>836</v>
      </c>
      <c r="C28" s="523" t="s">
        <v>826</v>
      </c>
      <c r="D28" s="511">
        <v>546500</v>
      </c>
      <c r="E28" s="612"/>
    </row>
    <row r="29" spans="2:5" ht="19" customHeight="1">
      <c r="B29" s="519" t="s">
        <v>837</v>
      </c>
      <c r="C29" s="523" t="s">
        <v>827</v>
      </c>
      <c r="D29" s="511">
        <v>902100</v>
      </c>
      <c r="E29" s="612"/>
    </row>
    <row r="30" spans="2:5" ht="24" customHeight="1">
      <c r="B30" s="520"/>
      <c r="C30" s="524" t="s">
        <v>838</v>
      </c>
      <c r="D30" s="512">
        <f>SUM(D20:D29)</f>
        <v>8689968</v>
      </c>
      <c r="E30" s="515"/>
    </row>
    <row r="31" spans="2:5" ht="28.5" customHeight="1" thickBot="1">
      <c r="B31" s="521"/>
      <c r="C31" s="610" t="s">
        <v>637</v>
      </c>
      <c r="D31" s="610"/>
      <c r="E31" s="522">
        <f>SUM(E6:E29)</f>
        <v>45374570</v>
      </c>
    </row>
    <row r="33" spans="5:9">
      <c r="E33" s="509"/>
    </row>
    <row r="38" spans="5:9">
      <c r="I38" s="508" t="s">
        <v>828</v>
      </c>
    </row>
  </sheetData>
  <mergeCells count="17">
    <mergeCell ref="C31:D31"/>
    <mergeCell ref="E6:E11"/>
    <mergeCell ref="C11:D11"/>
    <mergeCell ref="C16:D16"/>
    <mergeCell ref="C17:D17"/>
    <mergeCell ref="C18:D18"/>
    <mergeCell ref="E19:E29"/>
    <mergeCell ref="C15:D15"/>
    <mergeCell ref="C5:D5"/>
    <mergeCell ref="C6:D6"/>
    <mergeCell ref="C12:D12"/>
    <mergeCell ref="C13:D13"/>
    <mergeCell ref="C14:D14"/>
    <mergeCell ref="C7:D7"/>
    <mergeCell ref="C8:D8"/>
    <mergeCell ref="C9:D9"/>
    <mergeCell ref="C10:D10"/>
  </mergeCells>
  <pageMargins left="1.0236220472440944" right="0.70866141732283472" top="0.94488188976377963" bottom="0.74803149606299213" header="0.31496062992125984" footer="0.31496062992125984"/>
  <pageSetup paperSize="9" scale="93"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filterMode="1">
    <pageSetUpPr fitToPage="1"/>
  </sheetPr>
  <dimension ref="A1:AD841"/>
  <sheetViews>
    <sheetView view="pageBreakPreview" zoomScale="54" zoomScaleNormal="87" zoomScaleSheetLayoutView="54" workbookViewId="0">
      <pane xSplit="6" ySplit="4" topLeftCell="G551" activePane="bottomRight" state="frozen"/>
      <selection pane="topRight" activeCell="F1" sqref="F1"/>
      <selection pane="bottomLeft" activeCell="A5" sqref="A5"/>
      <selection pane="bottomRight" activeCell="P534" sqref="P534:P573"/>
    </sheetView>
  </sheetViews>
  <sheetFormatPr defaultRowHeight="14.5"/>
  <cols>
    <col min="1" max="1" width="4.26953125" customWidth="1"/>
    <col min="2" max="2" width="5.81640625" bestFit="1" customWidth="1"/>
    <col min="3" max="3" width="7.54296875" customWidth="1"/>
    <col min="4" max="4" width="5.54296875" bestFit="1" customWidth="1"/>
    <col min="5" max="5" width="9" customWidth="1"/>
    <col min="6" max="6" width="57.453125" style="6" customWidth="1"/>
    <col min="7" max="7" width="5.7265625" style="5" bestFit="1" customWidth="1"/>
    <col min="8" max="8" width="10.54296875" style="4" customWidth="1"/>
    <col min="9" max="9" width="6" style="3" bestFit="1" customWidth="1"/>
    <col min="10" max="10" width="14.26953125" style="106" bestFit="1" customWidth="1"/>
    <col min="11" max="11" width="4.81640625" style="108" bestFit="1" customWidth="1"/>
    <col min="12" max="12" width="14" style="108" bestFit="1" customWidth="1"/>
    <col min="13" max="13" width="6" style="2" bestFit="1" customWidth="1"/>
    <col min="14" max="14" width="14.26953125" style="2" bestFit="1" customWidth="1"/>
    <col min="15" max="15" width="8.7265625" style="1" bestFit="1" customWidth="1"/>
    <col min="16" max="16" width="17.26953125" style="1" bestFit="1" customWidth="1"/>
    <col min="17" max="18" width="16.1796875" style="1" bestFit="1" customWidth="1"/>
    <col min="21" max="21" width="26.1796875" customWidth="1"/>
    <col min="23" max="23" width="32" customWidth="1"/>
    <col min="24" max="24" width="27.81640625" customWidth="1"/>
    <col min="25" max="25" width="23.1796875" customWidth="1"/>
    <col min="26" max="26" width="23" customWidth="1"/>
    <col min="27" max="27" width="25.7265625" customWidth="1"/>
    <col min="28" max="28" width="28.1796875" customWidth="1"/>
  </cols>
  <sheetData>
    <row r="1" spans="1:30" ht="30.75" customHeight="1" thickTop="1" thickBot="1">
      <c r="B1" s="567" t="s">
        <v>756</v>
      </c>
      <c r="C1" s="568"/>
      <c r="D1" s="568"/>
      <c r="E1" s="568"/>
      <c r="F1" s="568"/>
      <c r="G1" s="568"/>
      <c r="H1" s="568"/>
      <c r="I1" s="568"/>
      <c r="J1" s="568"/>
      <c r="K1" s="568"/>
      <c r="L1" s="568"/>
      <c r="M1" s="568"/>
      <c r="N1" s="568"/>
      <c r="O1" s="568"/>
      <c r="P1" s="568"/>
      <c r="Q1" s="568"/>
      <c r="R1" s="569"/>
    </row>
    <row r="2" spans="1:30" s="24" customFormat="1" ht="32.5" customHeight="1">
      <c r="A2" s="48"/>
      <c r="B2" s="570" t="s">
        <v>522</v>
      </c>
      <c r="C2" s="573" t="s">
        <v>645</v>
      </c>
      <c r="D2" s="565" t="s">
        <v>521</v>
      </c>
      <c r="E2" s="565" t="s">
        <v>520</v>
      </c>
      <c r="F2" s="565" t="s">
        <v>519</v>
      </c>
      <c r="G2" s="573" t="s">
        <v>29</v>
      </c>
      <c r="H2" s="573" t="s">
        <v>28</v>
      </c>
      <c r="I2" s="565" t="s">
        <v>518</v>
      </c>
      <c r="J2" s="565"/>
      <c r="K2" s="565" t="s">
        <v>517</v>
      </c>
      <c r="L2" s="565"/>
      <c r="M2" s="565" t="s">
        <v>516</v>
      </c>
      <c r="N2" s="565"/>
      <c r="O2" s="565" t="s">
        <v>515</v>
      </c>
      <c r="P2" s="565"/>
      <c r="Q2" s="565" t="s">
        <v>514</v>
      </c>
      <c r="R2" s="566"/>
      <c r="S2" s="350"/>
    </row>
    <row r="3" spans="1:30" s="24" customFormat="1" ht="31.5" customHeight="1" thickBot="1">
      <c r="A3" s="49"/>
      <c r="B3" s="571"/>
      <c r="C3" s="574"/>
      <c r="D3" s="572"/>
      <c r="E3" s="572"/>
      <c r="F3" s="572"/>
      <c r="G3" s="574"/>
      <c r="H3" s="574"/>
      <c r="I3" s="27" t="s">
        <v>27</v>
      </c>
      <c r="J3" s="27" t="s">
        <v>26</v>
      </c>
      <c r="K3" s="27" t="s">
        <v>27</v>
      </c>
      <c r="L3" s="27" t="s">
        <v>26</v>
      </c>
      <c r="M3" s="27" t="s">
        <v>27</v>
      </c>
      <c r="N3" s="27" t="s">
        <v>26</v>
      </c>
      <c r="O3" s="27" t="s">
        <v>27</v>
      </c>
      <c r="P3" s="27" t="s">
        <v>26</v>
      </c>
      <c r="Q3" s="27" t="s">
        <v>513</v>
      </c>
      <c r="R3" s="151" t="s">
        <v>512</v>
      </c>
      <c r="S3" s="350"/>
    </row>
    <row r="4" spans="1:30" s="23" customFormat="1" ht="24" customHeight="1">
      <c r="A4"/>
      <c r="B4" s="63">
        <v>1</v>
      </c>
      <c r="C4" s="306"/>
      <c r="D4" s="64">
        <v>2</v>
      </c>
      <c r="E4" s="65">
        <v>3</v>
      </c>
      <c r="F4" s="64">
        <v>4</v>
      </c>
      <c r="G4" s="64">
        <v>5</v>
      </c>
      <c r="H4" s="152">
        <v>6</v>
      </c>
      <c r="I4" s="65">
        <v>7</v>
      </c>
      <c r="J4" s="65">
        <v>8</v>
      </c>
      <c r="K4" s="64">
        <v>9</v>
      </c>
      <c r="L4" s="65">
        <v>10</v>
      </c>
      <c r="M4" s="64">
        <v>11</v>
      </c>
      <c r="N4" s="65">
        <v>12</v>
      </c>
      <c r="O4" s="65">
        <v>13</v>
      </c>
      <c r="P4" s="65">
        <v>14</v>
      </c>
      <c r="Q4" s="65">
        <v>15</v>
      </c>
      <c r="R4" s="153">
        <v>16</v>
      </c>
      <c r="S4" s="351"/>
    </row>
    <row r="5" spans="1:30" s="23" customFormat="1" ht="24" customHeight="1" thickBot="1">
      <c r="A5"/>
      <c r="B5" s="115"/>
      <c r="C5" s="307"/>
      <c r="D5" s="116"/>
      <c r="E5" s="117"/>
      <c r="F5" s="118" t="s">
        <v>534</v>
      </c>
      <c r="G5" s="116"/>
      <c r="H5" s="154"/>
      <c r="I5" s="117"/>
      <c r="J5" s="117"/>
      <c r="K5" s="116"/>
      <c r="L5" s="117"/>
      <c r="M5" s="116"/>
      <c r="N5" s="117"/>
      <c r="O5" s="117"/>
      <c r="P5" s="117"/>
      <c r="Q5" s="117"/>
      <c r="R5" s="155"/>
      <c r="S5" s="352"/>
      <c r="W5" s="23" t="s">
        <v>591</v>
      </c>
      <c r="X5" s="23" t="s">
        <v>592</v>
      </c>
      <c r="Y5" s="23" t="s">
        <v>593</v>
      </c>
      <c r="Z5" s="23" t="s">
        <v>594</v>
      </c>
      <c r="AA5" s="23" t="s">
        <v>633</v>
      </c>
      <c r="AB5" s="23" t="s">
        <v>636</v>
      </c>
    </row>
    <row r="6" spans="1:30" s="23" customFormat="1" ht="29">
      <c r="A6" s="50"/>
      <c r="B6" s="356">
        <v>1</v>
      </c>
      <c r="C6" s="47">
        <v>1</v>
      </c>
      <c r="D6" s="47">
        <v>1</v>
      </c>
      <c r="E6" s="47" t="s">
        <v>511</v>
      </c>
      <c r="F6" s="52" t="s">
        <v>510</v>
      </c>
      <c r="G6" s="53" t="s">
        <v>0</v>
      </c>
      <c r="H6" s="156">
        <v>15010</v>
      </c>
      <c r="I6" s="47">
        <v>400</v>
      </c>
      <c r="J6" s="157">
        <f>H6*I6</f>
        <v>6004000</v>
      </c>
      <c r="K6" s="54">
        <v>350</v>
      </c>
      <c r="L6" s="158">
        <f>K6*H6</f>
        <v>5253500</v>
      </c>
      <c r="M6" s="159">
        <f>$I6+$K6</f>
        <v>750</v>
      </c>
      <c r="N6" s="160">
        <f>M6*H6</f>
        <v>11257500</v>
      </c>
      <c r="O6" s="55">
        <v>491.9486</v>
      </c>
      <c r="P6" s="158">
        <f>O6*H6</f>
        <v>7384148.4859999996</v>
      </c>
      <c r="Q6" s="158">
        <f t="shared" ref="Q6:Q67" si="0">IF(P6&gt;N6,P6-N6,0)</f>
        <v>0</v>
      </c>
      <c r="R6" s="357">
        <f t="shared" ref="R6:R35" si="1">IF(N6&gt;P6,N6-P6,0)</f>
        <v>3873351.5140000004</v>
      </c>
      <c r="S6" s="353" t="s">
        <v>554</v>
      </c>
      <c r="T6" s="112" t="s">
        <v>554</v>
      </c>
      <c r="U6" s="68" t="s">
        <v>577</v>
      </c>
      <c r="V6" s="67">
        <v>1</v>
      </c>
      <c r="W6" s="69">
        <f t="shared" ref="W6:W18" si="2">SUMIF($S$6:$S$573,T6,$P$6:$P$573)</f>
        <v>43223650.441</v>
      </c>
      <c r="X6" s="69">
        <f t="shared" ref="X6:X18" si="3">SUMIF($S$6:$S$573,T6,$N$6:$N$573)</f>
        <v>48053380.799999997</v>
      </c>
      <c r="Y6" s="69">
        <f t="shared" ref="Y6:Y18" si="4">SUMIF($S$6:$S$573,T6,$Q$6:$Q$573)</f>
        <v>8476437.1640000008</v>
      </c>
      <c r="Z6" s="69">
        <f t="shared" ref="Z6:Z18" si="5">SUMIF($S$6:$S$507,T6,$R$6:$R$573)</f>
        <v>13306167.523000002</v>
      </c>
      <c r="AA6" s="284">
        <f t="shared" ref="AA6:AA18" si="6">SUMIF($S$6:$S$573,T6,$J$6:$J$574)</f>
        <v>40701300.799999997</v>
      </c>
      <c r="AB6" s="284">
        <f t="shared" ref="AB6:AB18" ca="1" si="7">SUMIF($S$6:$S$573,T6,$L$6:$L$570)</f>
        <v>7352080</v>
      </c>
      <c r="AD6" s="305"/>
    </row>
    <row r="7" spans="1:30" s="23" customFormat="1" ht="21">
      <c r="A7" s="94"/>
      <c r="B7" s="257"/>
      <c r="C7" s="43"/>
      <c r="D7" s="57"/>
      <c r="E7" s="57"/>
      <c r="F7" s="57"/>
      <c r="G7" s="57"/>
      <c r="H7" s="57"/>
      <c r="I7" s="57"/>
      <c r="J7" s="57"/>
      <c r="K7" s="57"/>
      <c r="L7" s="57"/>
      <c r="M7" s="161"/>
      <c r="N7" s="57"/>
      <c r="O7" s="58"/>
      <c r="P7" s="57"/>
      <c r="Q7" s="162">
        <f t="shared" si="0"/>
        <v>0</v>
      </c>
      <c r="R7" s="358">
        <f t="shared" si="1"/>
        <v>0</v>
      </c>
      <c r="S7" s="354"/>
      <c r="T7" s="112" t="s">
        <v>551</v>
      </c>
      <c r="U7" s="68" t="s">
        <v>579</v>
      </c>
      <c r="V7" s="67">
        <v>3</v>
      </c>
      <c r="W7" s="69">
        <f t="shared" si="2"/>
        <v>49845130</v>
      </c>
      <c r="X7" s="69">
        <f t="shared" si="3"/>
        <v>50777380</v>
      </c>
      <c r="Y7" s="69">
        <f t="shared" si="4"/>
        <v>3167750</v>
      </c>
      <c r="Z7" s="69">
        <f t="shared" si="5"/>
        <v>4100000</v>
      </c>
      <c r="AA7" s="284">
        <f t="shared" si="6"/>
        <v>45337380</v>
      </c>
      <c r="AB7" s="284">
        <f t="shared" ca="1" si="7"/>
        <v>5440000</v>
      </c>
      <c r="AD7" s="305"/>
    </row>
    <row r="8" spans="1:30" s="23" customFormat="1" ht="29">
      <c r="A8" s="51"/>
      <c r="B8" s="359">
        <v>2</v>
      </c>
      <c r="C8" s="28">
        <v>1</v>
      </c>
      <c r="D8" s="28">
        <v>199</v>
      </c>
      <c r="E8" s="28" t="s">
        <v>509</v>
      </c>
      <c r="F8" s="33" t="s">
        <v>508</v>
      </c>
      <c r="G8" s="29" t="s">
        <v>0</v>
      </c>
      <c r="H8" s="163">
        <v>15010</v>
      </c>
      <c r="I8" s="28">
        <f>200+185</f>
        <v>385</v>
      </c>
      <c r="J8" s="164">
        <f>H8*I8</f>
        <v>5778850</v>
      </c>
      <c r="K8" s="30">
        <v>78</v>
      </c>
      <c r="L8" s="162">
        <f>K8*H8</f>
        <v>1170780</v>
      </c>
      <c r="M8" s="161">
        <f t="shared" ref="M8:M68" si="8">$I8+$K8</f>
        <v>463</v>
      </c>
      <c r="N8" s="165">
        <f>M8*H8</f>
        <v>6949630</v>
      </c>
      <c r="O8" s="31">
        <v>263.16500000000002</v>
      </c>
      <c r="P8" s="162">
        <f>O8*H8</f>
        <v>3950106.6500000004</v>
      </c>
      <c r="Q8" s="162">
        <f t="shared" si="0"/>
        <v>0</v>
      </c>
      <c r="R8" s="358">
        <f t="shared" si="1"/>
        <v>2999523.3499999996</v>
      </c>
      <c r="S8" s="354" t="s">
        <v>554</v>
      </c>
      <c r="T8" s="112" t="s">
        <v>538</v>
      </c>
      <c r="U8" s="68"/>
      <c r="V8" s="67">
        <v>5</v>
      </c>
      <c r="W8" s="69">
        <f t="shared" si="2"/>
        <v>3150000</v>
      </c>
      <c r="X8" s="69">
        <f t="shared" si="3"/>
        <v>2850000</v>
      </c>
      <c r="Y8" s="69">
        <f t="shared" si="4"/>
        <v>300000</v>
      </c>
      <c r="Z8" s="69">
        <f t="shared" si="5"/>
        <v>0</v>
      </c>
      <c r="AA8" s="284">
        <f t="shared" si="6"/>
        <v>2850000</v>
      </c>
      <c r="AB8" s="284">
        <f t="shared" ca="1" si="7"/>
        <v>0</v>
      </c>
      <c r="AD8" s="305"/>
    </row>
    <row r="9" spans="1:30" s="23" customFormat="1" ht="21">
      <c r="A9" s="51"/>
      <c r="B9" s="360"/>
      <c r="C9" s="58"/>
      <c r="D9" s="58"/>
      <c r="E9" s="58"/>
      <c r="F9" s="58"/>
      <c r="G9" s="58"/>
      <c r="H9" s="58"/>
      <c r="I9" s="58"/>
      <c r="J9" s="58"/>
      <c r="K9" s="58"/>
      <c r="L9" s="58"/>
      <c r="M9" s="161"/>
      <c r="N9" s="58"/>
      <c r="O9" s="58"/>
      <c r="P9" s="58"/>
      <c r="Q9" s="162">
        <f t="shared" si="0"/>
        <v>0</v>
      </c>
      <c r="R9" s="358">
        <f t="shared" si="1"/>
        <v>0</v>
      </c>
      <c r="S9" s="354"/>
      <c r="T9" s="113" t="s">
        <v>553</v>
      </c>
      <c r="U9" s="68" t="s">
        <v>584</v>
      </c>
      <c r="V9" s="67">
        <v>7</v>
      </c>
      <c r="W9" s="69">
        <f t="shared" si="2"/>
        <v>4118200</v>
      </c>
      <c r="X9" s="69">
        <f t="shared" si="3"/>
        <v>3892000</v>
      </c>
      <c r="Y9" s="69">
        <f t="shared" si="4"/>
        <v>226200.00000000006</v>
      </c>
      <c r="Z9" s="69">
        <f t="shared" si="5"/>
        <v>0</v>
      </c>
      <c r="AA9" s="284">
        <f t="shared" si="6"/>
        <v>3892000</v>
      </c>
      <c r="AB9" s="284">
        <f t="shared" ca="1" si="7"/>
        <v>0</v>
      </c>
      <c r="AD9" s="305"/>
    </row>
    <row r="10" spans="1:30" s="23" customFormat="1" ht="15.5">
      <c r="A10" s="51"/>
      <c r="B10" s="359">
        <v>3</v>
      </c>
      <c r="C10" s="28">
        <v>1.5</v>
      </c>
      <c r="D10" s="28">
        <v>2</v>
      </c>
      <c r="E10" s="28" t="s">
        <v>507</v>
      </c>
      <c r="F10" s="33" t="s">
        <v>506</v>
      </c>
      <c r="G10" s="29" t="s">
        <v>3</v>
      </c>
      <c r="H10" s="163">
        <v>295000</v>
      </c>
      <c r="I10" s="28">
        <v>2</v>
      </c>
      <c r="J10" s="164">
        <f>H10*I10</f>
        <v>590000</v>
      </c>
      <c r="K10" s="30">
        <v>1</v>
      </c>
      <c r="L10" s="162">
        <f>K10*H10</f>
        <v>295000</v>
      </c>
      <c r="M10" s="161">
        <f t="shared" si="8"/>
        <v>3</v>
      </c>
      <c r="N10" s="165">
        <f>M10*H10</f>
        <v>885000</v>
      </c>
      <c r="O10" s="31">
        <v>0</v>
      </c>
      <c r="P10" s="162">
        <f>O10*H10</f>
        <v>0</v>
      </c>
      <c r="Q10" s="162">
        <f t="shared" si="0"/>
        <v>0</v>
      </c>
      <c r="R10" s="358">
        <f t="shared" si="1"/>
        <v>885000</v>
      </c>
      <c r="S10" s="354" t="s">
        <v>571</v>
      </c>
      <c r="T10" s="112" t="s">
        <v>571</v>
      </c>
      <c r="U10" s="68" t="s">
        <v>582</v>
      </c>
      <c r="V10" s="67">
        <v>8</v>
      </c>
      <c r="W10" s="69">
        <f t="shared" si="2"/>
        <v>71887500</v>
      </c>
      <c r="X10" s="69">
        <f t="shared" si="3"/>
        <v>67867500</v>
      </c>
      <c r="Y10" s="69">
        <f t="shared" si="4"/>
        <v>12005000</v>
      </c>
      <c r="Z10" s="69">
        <f t="shared" si="5"/>
        <v>7985000</v>
      </c>
      <c r="AA10" s="284">
        <f t="shared" si="6"/>
        <v>46177500</v>
      </c>
      <c r="AB10" s="284">
        <f t="shared" ca="1" si="7"/>
        <v>21690000</v>
      </c>
    </row>
    <row r="11" spans="1:30" s="23" customFormat="1" ht="21">
      <c r="A11" s="51"/>
      <c r="B11" s="360"/>
      <c r="C11" s="58"/>
      <c r="D11" s="58"/>
      <c r="E11" s="58"/>
      <c r="F11" s="58"/>
      <c r="G11" s="58"/>
      <c r="H11" s="58"/>
      <c r="I11" s="58"/>
      <c r="J11" s="58"/>
      <c r="K11" s="58"/>
      <c r="L11" s="58"/>
      <c r="M11" s="161"/>
      <c r="N11" s="58"/>
      <c r="O11" s="58"/>
      <c r="P11" s="58"/>
      <c r="Q11" s="162">
        <f t="shared" si="0"/>
        <v>0</v>
      </c>
      <c r="R11" s="358">
        <f t="shared" si="1"/>
        <v>0</v>
      </c>
      <c r="S11" s="354"/>
      <c r="T11" s="113" t="s">
        <v>552</v>
      </c>
      <c r="U11" s="68" t="s">
        <v>587</v>
      </c>
      <c r="V11" s="67">
        <v>10</v>
      </c>
      <c r="W11" s="69">
        <f t="shared" si="2"/>
        <v>32960000</v>
      </c>
      <c r="X11" s="69">
        <f t="shared" si="3"/>
        <v>25714000</v>
      </c>
      <c r="Y11" s="69">
        <f t="shared" si="4"/>
        <v>7246000</v>
      </c>
      <c r="Z11" s="69">
        <f t="shared" si="5"/>
        <v>0</v>
      </c>
      <c r="AA11" s="284">
        <f t="shared" si="6"/>
        <v>21104000</v>
      </c>
      <c r="AB11" s="284">
        <f t="shared" ca="1" si="7"/>
        <v>4610000</v>
      </c>
    </row>
    <row r="12" spans="1:30" s="23" customFormat="1" ht="15.5">
      <c r="A12" s="51"/>
      <c r="B12" s="359">
        <v>4</v>
      </c>
      <c r="C12" s="28">
        <v>2.1</v>
      </c>
      <c r="D12" s="28">
        <v>3</v>
      </c>
      <c r="E12" s="28" t="s">
        <v>505</v>
      </c>
      <c r="F12" s="33" t="s">
        <v>504</v>
      </c>
      <c r="G12" s="29" t="s">
        <v>0</v>
      </c>
      <c r="H12" s="163">
        <v>4035</v>
      </c>
      <c r="I12" s="28">
        <v>160</v>
      </c>
      <c r="J12" s="164">
        <f>H12*I12</f>
        <v>645600</v>
      </c>
      <c r="K12" s="30">
        <v>80</v>
      </c>
      <c r="L12" s="162">
        <f>K12*H12</f>
        <v>322800</v>
      </c>
      <c r="M12" s="161">
        <f t="shared" si="8"/>
        <v>240</v>
      </c>
      <c r="N12" s="165">
        <f>M12*H12</f>
        <v>968400</v>
      </c>
      <c r="O12" s="31">
        <v>217.78020000000001</v>
      </c>
      <c r="P12" s="162">
        <f>O12*H12</f>
        <v>878743.10700000008</v>
      </c>
      <c r="Q12" s="162">
        <f t="shared" si="0"/>
        <v>0</v>
      </c>
      <c r="R12" s="358">
        <f t="shared" si="1"/>
        <v>89656.892999999924</v>
      </c>
      <c r="S12" s="354" t="s">
        <v>554</v>
      </c>
      <c r="T12" s="113" t="s">
        <v>555</v>
      </c>
      <c r="U12" s="68" t="s">
        <v>585</v>
      </c>
      <c r="V12" s="67">
        <v>11</v>
      </c>
      <c r="W12" s="69">
        <f t="shared" si="2"/>
        <v>473957.52</v>
      </c>
      <c r="X12" s="69">
        <f t="shared" si="3"/>
        <v>611340</v>
      </c>
      <c r="Y12" s="69">
        <f t="shared" si="4"/>
        <v>32627.520000000004</v>
      </c>
      <c r="Z12" s="69">
        <f t="shared" si="5"/>
        <v>170010</v>
      </c>
      <c r="AA12" s="284">
        <f t="shared" si="6"/>
        <v>611340</v>
      </c>
      <c r="AB12" s="284">
        <f t="shared" ca="1" si="7"/>
        <v>0</v>
      </c>
    </row>
    <row r="13" spans="1:30" s="23" customFormat="1" ht="21">
      <c r="A13" s="51"/>
      <c r="B13" s="360"/>
      <c r="C13" s="58"/>
      <c r="D13" s="58"/>
      <c r="E13" s="58"/>
      <c r="F13" s="58"/>
      <c r="G13" s="58"/>
      <c r="H13" s="58"/>
      <c r="I13" s="58"/>
      <c r="J13" s="58"/>
      <c r="K13" s="58"/>
      <c r="L13" s="58"/>
      <c r="M13" s="161"/>
      <c r="N13" s="58"/>
      <c r="O13" s="58"/>
      <c r="P13" s="58"/>
      <c r="Q13" s="162">
        <f t="shared" si="0"/>
        <v>0</v>
      </c>
      <c r="R13" s="358">
        <f t="shared" si="1"/>
        <v>0</v>
      </c>
      <c r="S13" s="354"/>
      <c r="T13" s="112" t="s">
        <v>557</v>
      </c>
      <c r="U13" s="68" t="s">
        <v>556</v>
      </c>
      <c r="V13" s="67">
        <v>12</v>
      </c>
      <c r="W13" s="69">
        <f t="shared" si="2"/>
        <v>16967800</v>
      </c>
      <c r="X13" s="69">
        <f t="shared" si="3"/>
        <v>15549600</v>
      </c>
      <c r="Y13" s="69">
        <f t="shared" si="4"/>
        <v>1753050</v>
      </c>
      <c r="Z13" s="69">
        <f t="shared" si="5"/>
        <v>334850</v>
      </c>
      <c r="AA13" s="284">
        <f t="shared" si="6"/>
        <v>15099700</v>
      </c>
      <c r="AB13" s="284">
        <f t="shared" ca="1" si="7"/>
        <v>449900</v>
      </c>
    </row>
    <row r="14" spans="1:30" s="23" customFormat="1" ht="15.5">
      <c r="A14" s="51"/>
      <c r="B14" s="359">
        <v>5</v>
      </c>
      <c r="C14" s="28">
        <v>2.2000000000000002</v>
      </c>
      <c r="D14" s="28">
        <v>4</v>
      </c>
      <c r="E14" s="28" t="s">
        <v>503</v>
      </c>
      <c r="F14" s="33" t="s">
        <v>502</v>
      </c>
      <c r="G14" s="29" t="s">
        <v>0</v>
      </c>
      <c r="H14" s="163">
        <v>3750</v>
      </c>
      <c r="I14" s="28">
        <v>175</v>
      </c>
      <c r="J14" s="164">
        <f>H14*I14</f>
        <v>656250</v>
      </c>
      <c r="K14" s="30">
        <v>50</v>
      </c>
      <c r="L14" s="162">
        <f>K14*H14</f>
        <v>187500</v>
      </c>
      <c r="M14" s="161">
        <f t="shared" si="8"/>
        <v>225</v>
      </c>
      <c r="N14" s="165">
        <f>M14*H14</f>
        <v>843750</v>
      </c>
      <c r="O14" s="31">
        <v>87.032940000000011</v>
      </c>
      <c r="P14" s="162">
        <f>O14*H14</f>
        <v>326373.52500000002</v>
      </c>
      <c r="Q14" s="162">
        <f t="shared" si="0"/>
        <v>0</v>
      </c>
      <c r="R14" s="358">
        <f t="shared" si="1"/>
        <v>517376.47499999998</v>
      </c>
      <c r="S14" s="354" t="s">
        <v>554</v>
      </c>
      <c r="T14" s="112" t="s">
        <v>572</v>
      </c>
      <c r="U14" s="68" t="s">
        <v>578</v>
      </c>
      <c r="V14" s="67">
        <v>2</v>
      </c>
      <c r="W14" s="69">
        <f t="shared" si="2"/>
        <v>27907402.185000002</v>
      </c>
      <c r="X14" s="69">
        <f t="shared" si="3"/>
        <v>0</v>
      </c>
      <c r="Y14" s="69">
        <f t="shared" si="4"/>
        <v>27907402.185000002</v>
      </c>
      <c r="Z14" s="69">
        <f t="shared" si="5"/>
        <v>0</v>
      </c>
      <c r="AA14" s="284">
        <f t="shared" si="6"/>
        <v>0</v>
      </c>
      <c r="AB14" s="284">
        <f t="shared" ca="1" si="7"/>
        <v>0</v>
      </c>
    </row>
    <row r="15" spans="1:30" s="23" customFormat="1" ht="21" customHeight="1">
      <c r="A15" s="51"/>
      <c r="B15" s="359"/>
      <c r="C15" s="28"/>
      <c r="D15" s="28"/>
      <c r="E15" s="28"/>
      <c r="F15" s="33"/>
      <c r="G15" s="29"/>
      <c r="H15" s="163"/>
      <c r="I15" s="28"/>
      <c r="J15" s="164"/>
      <c r="K15" s="30"/>
      <c r="L15" s="162"/>
      <c r="M15" s="161"/>
      <c r="N15" s="165"/>
      <c r="O15" s="31"/>
      <c r="P15" s="162"/>
      <c r="Q15" s="162">
        <f t="shared" si="0"/>
        <v>0</v>
      </c>
      <c r="R15" s="358">
        <f t="shared" si="1"/>
        <v>0</v>
      </c>
      <c r="S15" s="354"/>
      <c r="T15" s="112" t="s">
        <v>573</v>
      </c>
      <c r="U15" s="68" t="s">
        <v>580</v>
      </c>
      <c r="V15" s="67">
        <v>4</v>
      </c>
      <c r="W15" s="69">
        <f t="shared" si="2"/>
        <v>15613710</v>
      </c>
      <c r="X15" s="69">
        <f t="shared" si="3"/>
        <v>0</v>
      </c>
      <c r="Y15" s="69">
        <f t="shared" si="4"/>
        <v>15613710</v>
      </c>
      <c r="Z15" s="69">
        <f t="shared" si="5"/>
        <v>0</v>
      </c>
      <c r="AA15" s="284">
        <f t="shared" si="6"/>
        <v>0</v>
      </c>
      <c r="AB15" s="284">
        <f t="shared" ca="1" si="7"/>
        <v>0</v>
      </c>
    </row>
    <row r="16" spans="1:30" s="23" customFormat="1" ht="15.5">
      <c r="A16" s="51"/>
      <c r="B16" s="359">
        <v>6</v>
      </c>
      <c r="C16" s="28">
        <v>3</v>
      </c>
      <c r="D16" s="28">
        <v>5</v>
      </c>
      <c r="E16" s="28" t="s">
        <v>501</v>
      </c>
      <c r="F16" s="33" t="s">
        <v>432</v>
      </c>
      <c r="G16" s="29" t="s">
        <v>3</v>
      </c>
      <c r="H16" s="163">
        <v>465000</v>
      </c>
      <c r="I16" s="28">
        <v>4</v>
      </c>
      <c r="J16" s="164">
        <f>H16*I16</f>
        <v>1860000</v>
      </c>
      <c r="K16" s="30">
        <v>2</v>
      </c>
      <c r="L16" s="162">
        <f>K16*H16</f>
        <v>930000</v>
      </c>
      <c r="M16" s="161">
        <f t="shared" si="8"/>
        <v>6</v>
      </c>
      <c r="N16" s="165">
        <f>M16*H16</f>
        <v>2790000</v>
      </c>
      <c r="O16" s="31">
        <v>6</v>
      </c>
      <c r="P16" s="162">
        <f>O16*H16</f>
        <v>2790000</v>
      </c>
      <c r="Q16" s="162">
        <f t="shared" si="0"/>
        <v>0</v>
      </c>
      <c r="R16" s="358">
        <f t="shared" si="1"/>
        <v>0</v>
      </c>
      <c r="S16" s="354" t="s">
        <v>552</v>
      </c>
      <c r="T16" s="112" t="s">
        <v>574</v>
      </c>
      <c r="U16" s="68" t="s">
        <v>581</v>
      </c>
      <c r="V16" s="67">
        <v>6</v>
      </c>
      <c r="W16" s="69">
        <f t="shared" si="2"/>
        <v>615620</v>
      </c>
      <c r="X16" s="69">
        <f t="shared" si="3"/>
        <v>0</v>
      </c>
      <c r="Y16" s="69">
        <f t="shared" si="4"/>
        <v>615620</v>
      </c>
      <c r="Z16" s="69">
        <f t="shared" si="5"/>
        <v>0</v>
      </c>
      <c r="AA16" s="284">
        <f t="shared" si="6"/>
        <v>0</v>
      </c>
      <c r="AB16" s="284">
        <f t="shared" ca="1" si="7"/>
        <v>0</v>
      </c>
    </row>
    <row r="17" spans="1:28" s="23" customFormat="1" ht="21">
      <c r="A17" s="51"/>
      <c r="B17" s="360"/>
      <c r="C17" s="58"/>
      <c r="D17" s="58"/>
      <c r="E17" s="58"/>
      <c r="F17" s="58"/>
      <c r="G17" s="58"/>
      <c r="H17" s="58"/>
      <c r="I17" s="58"/>
      <c r="J17" s="58"/>
      <c r="K17" s="58"/>
      <c r="L17" s="58"/>
      <c r="M17" s="161"/>
      <c r="N17" s="58"/>
      <c r="O17" s="58"/>
      <c r="P17" s="58"/>
      <c r="Q17" s="162">
        <f t="shared" si="0"/>
        <v>0</v>
      </c>
      <c r="R17" s="358">
        <f t="shared" si="1"/>
        <v>0</v>
      </c>
      <c r="S17" s="354"/>
      <c r="T17" s="112" t="s">
        <v>576</v>
      </c>
      <c r="U17" s="68" t="s">
        <v>583</v>
      </c>
      <c r="V17" s="67">
        <v>9</v>
      </c>
      <c r="W17" s="69">
        <f t="shared" si="2"/>
        <v>191456</v>
      </c>
      <c r="X17" s="69">
        <f t="shared" si="3"/>
        <v>0</v>
      </c>
      <c r="Y17" s="69">
        <f t="shared" si="4"/>
        <v>191456</v>
      </c>
      <c r="Z17" s="69">
        <f t="shared" si="5"/>
        <v>0</v>
      </c>
      <c r="AA17" s="284">
        <f t="shared" si="6"/>
        <v>0</v>
      </c>
      <c r="AB17" s="284">
        <f t="shared" ca="1" si="7"/>
        <v>0</v>
      </c>
    </row>
    <row r="18" spans="1:28" s="23" customFormat="1" ht="15.5">
      <c r="A18" s="51"/>
      <c r="B18" s="359">
        <v>7</v>
      </c>
      <c r="C18" s="28">
        <v>3.1</v>
      </c>
      <c r="D18" s="28">
        <v>6</v>
      </c>
      <c r="E18" s="28" t="s">
        <v>500</v>
      </c>
      <c r="F18" s="33" t="s">
        <v>430</v>
      </c>
      <c r="G18" s="29" t="s">
        <v>3</v>
      </c>
      <c r="H18" s="163">
        <v>1495000</v>
      </c>
      <c r="I18" s="28">
        <v>4</v>
      </c>
      <c r="J18" s="164">
        <f>H18*I18</f>
        <v>5980000</v>
      </c>
      <c r="K18" s="30">
        <v>2</v>
      </c>
      <c r="L18" s="162">
        <f>K18*H18</f>
        <v>2990000</v>
      </c>
      <c r="M18" s="161">
        <f t="shared" si="8"/>
        <v>6</v>
      </c>
      <c r="N18" s="165">
        <f>M18*H18</f>
        <v>8970000</v>
      </c>
      <c r="O18" s="31">
        <v>6</v>
      </c>
      <c r="P18" s="162">
        <f>O18*H18</f>
        <v>8970000</v>
      </c>
      <c r="Q18" s="162">
        <f t="shared" si="0"/>
        <v>0</v>
      </c>
      <c r="R18" s="358">
        <f t="shared" si="1"/>
        <v>0</v>
      </c>
      <c r="S18" s="354" t="s">
        <v>552</v>
      </c>
      <c r="T18" s="112" t="s">
        <v>575</v>
      </c>
      <c r="U18" s="68" t="s">
        <v>586</v>
      </c>
      <c r="V18" s="67">
        <v>13</v>
      </c>
      <c r="W18" s="69">
        <f t="shared" si="2"/>
        <v>1046383</v>
      </c>
      <c r="X18" s="69">
        <f t="shared" si="3"/>
        <v>0</v>
      </c>
      <c r="Y18" s="69">
        <f t="shared" si="4"/>
        <v>1046383</v>
      </c>
      <c r="Z18" s="69">
        <f t="shared" si="5"/>
        <v>0</v>
      </c>
      <c r="AA18" s="284">
        <f t="shared" si="6"/>
        <v>0</v>
      </c>
      <c r="AB18" s="284">
        <f t="shared" ca="1" si="7"/>
        <v>0</v>
      </c>
    </row>
    <row r="19" spans="1:28" s="23" customFormat="1" ht="21">
      <c r="A19" s="51"/>
      <c r="B19" s="360"/>
      <c r="C19" s="58"/>
      <c r="D19" s="58"/>
      <c r="E19" s="58"/>
      <c r="F19" s="58"/>
      <c r="G19" s="58"/>
      <c r="H19" s="58"/>
      <c r="I19" s="58"/>
      <c r="J19" s="58"/>
      <c r="K19" s="58"/>
      <c r="L19" s="58"/>
      <c r="M19" s="161"/>
      <c r="N19" s="58"/>
      <c r="O19" s="58"/>
      <c r="P19" s="58"/>
      <c r="Q19" s="162">
        <f t="shared" si="0"/>
        <v>0</v>
      </c>
      <c r="R19" s="358">
        <f t="shared" si="1"/>
        <v>0</v>
      </c>
      <c r="S19" s="354"/>
    </row>
    <row r="20" spans="1:28" s="23" customFormat="1" ht="15.5">
      <c r="A20" s="51"/>
      <c r="B20" s="359">
        <v>8</v>
      </c>
      <c r="C20" s="28">
        <v>3.2</v>
      </c>
      <c r="D20" s="28">
        <v>7</v>
      </c>
      <c r="E20" s="28" t="s">
        <v>499</v>
      </c>
      <c r="F20" s="33" t="s">
        <v>426</v>
      </c>
      <c r="G20" s="29" t="s">
        <v>3</v>
      </c>
      <c r="H20" s="163">
        <v>345000</v>
      </c>
      <c r="I20" s="28">
        <v>4</v>
      </c>
      <c r="J20" s="164">
        <f>H20*I20</f>
        <v>1380000</v>
      </c>
      <c r="K20" s="30">
        <v>2</v>
      </c>
      <c r="L20" s="162">
        <f>K20*H20</f>
        <v>690000</v>
      </c>
      <c r="M20" s="161">
        <f t="shared" si="8"/>
        <v>6</v>
      </c>
      <c r="N20" s="165">
        <f>M20*H20</f>
        <v>2070000</v>
      </c>
      <c r="O20" s="31">
        <v>6</v>
      </c>
      <c r="P20" s="162">
        <f>O20*H20</f>
        <v>2070000</v>
      </c>
      <c r="Q20" s="162">
        <f t="shared" si="0"/>
        <v>0</v>
      </c>
      <c r="R20" s="358">
        <f t="shared" si="1"/>
        <v>0</v>
      </c>
      <c r="S20" s="354" t="s">
        <v>552</v>
      </c>
    </row>
    <row r="21" spans="1:28" s="23" customFormat="1" ht="21">
      <c r="A21" s="51"/>
      <c r="B21" s="360"/>
      <c r="C21" s="58"/>
      <c r="D21" s="58"/>
      <c r="E21" s="58"/>
      <c r="F21" s="60" t="s">
        <v>543</v>
      </c>
      <c r="G21" s="58"/>
      <c r="H21" s="163">
        <v>345000</v>
      </c>
      <c r="I21" s="58"/>
      <c r="J21" s="58"/>
      <c r="K21" s="58"/>
      <c r="L21" s="58"/>
      <c r="M21" s="161"/>
      <c r="N21" s="165"/>
      <c r="O21" s="30">
        <v>4</v>
      </c>
      <c r="P21" s="162">
        <f>O21*H21</f>
        <v>1380000</v>
      </c>
      <c r="Q21" s="162">
        <f t="shared" si="0"/>
        <v>1380000</v>
      </c>
      <c r="R21" s="358">
        <f t="shared" si="1"/>
        <v>0</v>
      </c>
      <c r="S21" s="354" t="s">
        <v>552</v>
      </c>
    </row>
    <row r="22" spans="1:28" s="23" customFormat="1" ht="15.5">
      <c r="A22" s="51"/>
      <c r="B22" s="359">
        <v>9</v>
      </c>
      <c r="C22" s="28">
        <v>4</v>
      </c>
      <c r="D22" s="28">
        <v>8</v>
      </c>
      <c r="E22" s="28" t="s">
        <v>498</v>
      </c>
      <c r="F22" s="33" t="s">
        <v>424</v>
      </c>
      <c r="G22" s="29" t="s">
        <v>3</v>
      </c>
      <c r="H22" s="163">
        <v>22500</v>
      </c>
      <c r="I22" s="28">
        <v>4</v>
      </c>
      <c r="J22" s="164">
        <f>H22*I22</f>
        <v>90000</v>
      </c>
      <c r="K22" s="30">
        <v>2</v>
      </c>
      <c r="L22" s="162">
        <f>K22*H22</f>
        <v>45000</v>
      </c>
      <c r="M22" s="161">
        <f t="shared" si="8"/>
        <v>6</v>
      </c>
      <c r="N22" s="165">
        <f>M22*H22</f>
        <v>135000</v>
      </c>
      <c r="O22" s="31">
        <v>6</v>
      </c>
      <c r="P22" s="162">
        <f>O22*H22</f>
        <v>135000</v>
      </c>
      <c r="Q22" s="162">
        <f t="shared" si="0"/>
        <v>0</v>
      </c>
      <c r="R22" s="358">
        <f t="shared" si="1"/>
        <v>0</v>
      </c>
      <c r="S22" s="354" t="s">
        <v>571</v>
      </c>
      <c r="T22" s="114"/>
    </row>
    <row r="23" spans="1:28" s="23" customFormat="1" ht="21">
      <c r="A23" s="51"/>
      <c r="B23" s="360"/>
      <c r="C23" s="58"/>
      <c r="D23" s="58"/>
      <c r="E23" s="58"/>
      <c r="F23" s="58"/>
      <c r="G23" s="58"/>
      <c r="H23" s="58"/>
      <c r="I23" s="58"/>
      <c r="J23" s="58"/>
      <c r="K23" s="58"/>
      <c r="L23" s="58"/>
      <c r="M23" s="161"/>
      <c r="N23" s="58"/>
      <c r="O23" s="58"/>
      <c r="P23" s="58"/>
      <c r="Q23" s="162">
        <f t="shared" si="0"/>
        <v>0</v>
      </c>
      <c r="R23" s="358">
        <f t="shared" si="1"/>
        <v>0</v>
      </c>
      <c r="S23" s="354"/>
      <c r="T23" s="114"/>
    </row>
    <row r="24" spans="1:28" s="23" customFormat="1" ht="15.5">
      <c r="A24" s="51"/>
      <c r="B24" s="359">
        <v>10</v>
      </c>
      <c r="C24" s="28">
        <v>5.0999999999999996</v>
      </c>
      <c r="D24" s="28">
        <v>9</v>
      </c>
      <c r="E24" s="28" t="s">
        <v>497</v>
      </c>
      <c r="F24" s="33" t="s">
        <v>496</v>
      </c>
      <c r="G24" s="29" t="s">
        <v>3</v>
      </c>
      <c r="H24" s="163">
        <v>1195000</v>
      </c>
      <c r="I24" s="28">
        <v>4</v>
      </c>
      <c r="J24" s="164">
        <f>H24*I24</f>
        <v>4780000</v>
      </c>
      <c r="K24" s="30">
        <v>2</v>
      </c>
      <c r="L24" s="162">
        <f>K24*H24</f>
        <v>2390000</v>
      </c>
      <c r="M24" s="161">
        <f t="shared" si="8"/>
        <v>6</v>
      </c>
      <c r="N24" s="165">
        <f>M24*H24</f>
        <v>7170000</v>
      </c>
      <c r="O24" s="31">
        <v>6</v>
      </c>
      <c r="P24" s="162">
        <f>O24*H24</f>
        <v>7170000</v>
      </c>
      <c r="Q24" s="162">
        <f t="shared" si="0"/>
        <v>0</v>
      </c>
      <c r="R24" s="358">
        <f t="shared" si="1"/>
        <v>0</v>
      </c>
      <c r="S24" s="354" t="s">
        <v>571</v>
      </c>
      <c r="T24" s="114"/>
    </row>
    <row r="25" spans="1:28" s="23" customFormat="1" ht="21">
      <c r="A25" s="51"/>
      <c r="B25" s="360"/>
      <c r="C25" s="58"/>
      <c r="D25" s="58"/>
      <c r="E25" s="58"/>
      <c r="F25" s="58"/>
      <c r="G25" s="58"/>
      <c r="H25" s="58"/>
      <c r="I25" s="58"/>
      <c r="J25" s="58"/>
      <c r="K25" s="58"/>
      <c r="L25" s="58"/>
      <c r="M25" s="161"/>
      <c r="N25" s="58"/>
      <c r="O25" s="58"/>
      <c r="P25" s="58"/>
      <c r="Q25" s="162">
        <f t="shared" si="0"/>
        <v>0</v>
      </c>
      <c r="R25" s="358">
        <f t="shared" si="1"/>
        <v>0</v>
      </c>
      <c r="S25" s="354"/>
      <c r="T25" s="114"/>
    </row>
    <row r="26" spans="1:28" s="23" customFormat="1" ht="15.5">
      <c r="A26" s="51"/>
      <c r="B26" s="359">
        <v>11</v>
      </c>
      <c r="C26" s="28">
        <v>5.2</v>
      </c>
      <c r="D26" s="28">
        <v>10</v>
      </c>
      <c r="E26" s="28" t="s">
        <v>495</v>
      </c>
      <c r="F26" s="33" t="s">
        <v>494</v>
      </c>
      <c r="G26" s="29" t="s">
        <v>3</v>
      </c>
      <c r="H26" s="163">
        <v>4750000</v>
      </c>
      <c r="I26" s="28">
        <v>2</v>
      </c>
      <c r="J26" s="164">
        <f>H26*I26</f>
        <v>9500000</v>
      </c>
      <c r="K26" s="30"/>
      <c r="L26" s="162">
        <f>K26*H26</f>
        <v>0</v>
      </c>
      <c r="M26" s="161">
        <f t="shared" si="8"/>
        <v>2</v>
      </c>
      <c r="N26" s="165">
        <f>M26*H26</f>
        <v>9500000</v>
      </c>
      <c r="O26" s="31">
        <v>2</v>
      </c>
      <c r="P26" s="162">
        <f>O26*H26</f>
        <v>9500000</v>
      </c>
      <c r="Q26" s="162">
        <f t="shared" si="0"/>
        <v>0</v>
      </c>
      <c r="R26" s="358">
        <f t="shared" si="1"/>
        <v>0</v>
      </c>
      <c r="S26" s="354" t="s">
        <v>571</v>
      </c>
      <c r="T26" s="114"/>
    </row>
    <row r="27" spans="1:28" s="23" customFormat="1" ht="21">
      <c r="A27" s="51"/>
      <c r="B27" s="360"/>
      <c r="C27" s="58"/>
      <c r="D27" s="58"/>
      <c r="E27" s="58"/>
      <c r="F27" s="60" t="s">
        <v>543</v>
      </c>
      <c r="G27" s="58"/>
      <c r="H27" s="163">
        <v>4750000</v>
      </c>
      <c r="I27" s="58"/>
      <c r="J27" s="58"/>
      <c r="K27" s="58"/>
      <c r="L27" s="58"/>
      <c r="M27" s="161"/>
      <c r="N27" s="165"/>
      <c r="O27" s="30">
        <v>2</v>
      </c>
      <c r="P27" s="162">
        <f>O27*H27</f>
        <v>9500000</v>
      </c>
      <c r="Q27" s="162">
        <f t="shared" si="0"/>
        <v>9500000</v>
      </c>
      <c r="R27" s="358">
        <f t="shared" si="1"/>
        <v>0</v>
      </c>
      <c r="S27" s="354" t="s">
        <v>571</v>
      </c>
      <c r="T27" s="114"/>
    </row>
    <row r="28" spans="1:28" s="23" customFormat="1" ht="15.5">
      <c r="A28" s="51"/>
      <c r="B28" s="359">
        <v>12</v>
      </c>
      <c r="C28" s="28">
        <v>5.3</v>
      </c>
      <c r="D28" s="28">
        <v>11</v>
      </c>
      <c r="E28" s="28" t="s">
        <v>493</v>
      </c>
      <c r="F28" s="33" t="s">
        <v>492</v>
      </c>
      <c r="G28" s="29" t="s">
        <v>3</v>
      </c>
      <c r="H28" s="163">
        <v>3550000</v>
      </c>
      <c r="I28" s="28">
        <v>2</v>
      </c>
      <c r="J28" s="164">
        <f>H28*I28</f>
        <v>7100000</v>
      </c>
      <c r="K28" s="30">
        <v>2</v>
      </c>
      <c r="L28" s="162">
        <f>K28*H28</f>
        <v>7100000</v>
      </c>
      <c r="M28" s="161">
        <f t="shared" si="8"/>
        <v>4</v>
      </c>
      <c r="N28" s="165">
        <f>M28*H28</f>
        <v>14200000</v>
      </c>
      <c r="O28" s="31">
        <v>2</v>
      </c>
      <c r="P28" s="162">
        <f>O28*H28</f>
        <v>7100000</v>
      </c>
      <c r="Q28" s="162">
        <f t="shared" si="0"/>
        <v>0</v>
      </c>
      <c r="R28" s="358">
        <f t="shared" si="1"/>
        <v>7100000</v>
      </c>
      <c r="S28" s="354" t="s">
        <v>571</v>
      </c>
      <c r="T28" s="114"/>
    </row>
    <row r="29" spans="1:28" s="23" customFormat="1" ht="21">
      <c r="A29" s="51"/>
      <c r="B29" s="360"/>
      <c r="C29" s="58"/>
      <c r="D29" s="58"/>
      <c r="E29" s="58"/>
      <c r="F29" s="58"/>
      <c r="G29" s="58"/>
      <c r="H29" s="58"/>
      <c r="I29" s="58"/>
      <c r="J29" s="58"/>
      <c r="K29" s="58"/>
      <c r="L29" s="58"/>
      <c r="M29" s="161"/>
      <c r="N29" s="58"/>
      <c r="O29" s="58"/>
      <c r="P29" s="58"/>
      <c r="Q29" s="162">
        <f t="shared" si="0"/>
        <v>0</v>
      </c>
      <c r="R29" s="358">
        <f t="shared" si="1"/>
        <v>0</v>
      </c>
      <c r="S29" s="354"/>
      <c r="T29" s="114"/>
    </row>
    <row r="30" spans="1:28" s="23" customFormat="1" ht="15.5">
      <c r="A30" s="51"/>
      <c r="B30" s="359">
        <v>13</v>
      </c>
      <c r="C30" s="28">
        <v>5.4</v>
      </c>
      <c r="D30" s="28">
        <v>12</v>
      </c>
      <c r="E30" s="28" t="s">
        <v>491</v>
      </c>
      <c r="F30" s="33" t="s">
        <v>490</v>
      </c>
      <c r="G30" s="29" t="s">
        <v>3</v>
      </c>
      <c r="H30" s="163">
        <v>995000</v>
      </c>
      <c r="I30" s="28">
        <v>2</v>
      </c>
      <c r="J30" s="164">
        <f>H30*I30</f>
        <v>1990000</v>
      </c>
      <c r="K30" s="30">
        <v>1</v>
      </c>
      <c r="L30" s="162">
        <f>K30*H30</f>
        <v>995000</v>
      </c>
      <c r="M30" s="161">
        <f t="shared" si="8"/>
        <v>3</v>
      </c>
      <c r="N30" s="165">
        <f>M30*H30</f>
        <v>2985000</v>
      </c>
      <c r="O30" s="31">
        <v>3</v>
      </c>
      <c r="P30" s="162">
        <f>O30*H30</f>
        <v>2985000</v>
      </c>
      <c r="Q30" s="162">
        <f t="shared" si="0"/>
        <v>0</v>
      </c>
      <c r="R30" s="358">
        <f t="shared" si="1"/>
        <v>0</v>
      </c>
      <c r="S30" s="354" t="s">
        <v>571</v>
      </c>
      <c r="T30" s="114"/>
    </row>
    <row r="31" spans="1:28" s="23" customFormat="1" ht="21">
      <c r="A31" s="51"/>
      <c r="B31" s="360"/>
      <c r="C31" s="58"/>
      <c r="D31" s="58"/>
      <c r="E31" s="58"/>
      <c r="F31" s="60"/>
      <c r="G31" s="58"/>
      <c r="H31" s="58"/>
      <c r="I31" s="58"/>
      <c r="J31" s="58"/>
      <c r="K31" s="58"/>
      <c r="L31" s="58"/>
      <c r="M31" s="161"/>
      <c r="N31" s="58"/>
      <c r="O31" s="30"/>
      <c r="P31" s="162">
        <f>H30*O31</f>
        <v>0</v>
      </c>
      <c r="Q31" s="162">
        <f t="shared" si="0"/>
        <v>0</v>
      </c>
      <c r="R31" s="358">
        <f t="shared" si="1"/>
        <v>0</v>
      </c>
      <c r="S31" s="354" t="s">
        <v>571</v>
      </c>
      <c r="T31" s="114"/>
    </row>
    <row r="32" spans="1:28" s="23" customFormat="1" ht="15.5">
      <c r="A32" s="51"/>
      <c r="B32" s="359">
        <v>14</v>
      </c>
      <c r="C32" s="28">
        <v>91</v>
      </c>
      <c r="D32" s="28">
        <v>13</v>
      </c>
      <c r="E32" s="28" t="s">
        <v>489</v>
      </c>
      <c r="F32" s="33" t="s">
        <v>416</v>
      </c>
      <c r="G32" s="29" t="s">
        <v>3</v>
      </c>
      <c r="H32" s="163">
        <v>22500</v>
      </c>
      <c r="I32" s="28">
        <v>4</v>
      </c>
      <c r="J32" s="164">
        <f>H32*I32</f>
        <v>90000</v>
      </c>
      <c r="K32" s="30">
        <v>2</v>
      </c>
      <c r="L32" s="162">
        <f>K32*H32</f>
        <v>45000</v>
      </c>
      <c r="M32" s="161">
        <f t="shared" si="8"/>
        <v>6</v>
      </c>
      <c r="N32" s="165">
        <f>M32*H32</f>
        <v>135000</v>
      </c>
      <c r="O32" s="31">
        <v>6</v>
      </c>
      <c r="P32" s="162">
        <f>O32*H32</f>
        <v>135000</v>
      </c>
      <c r="Q32" s="162">
        <f t="shared" si="0"/>
        <v>0</v>
      </c>
      <c r="R32" s="358">
        <f t="shared" si="1"/>
        <v>0</v>
      </c>
      <c r="S32" s="354" t="s">
        <v>551</v>
      </c>
      <c r="T32" s="114"/>
    </row>
    <row r="33" spans="1:20" s="23" customFormat="1" ht="21">
      <c r="A33" s="51"/>
      <c r="B33" s="360"/>
      <c r="C33" s="58"/>
      <c r="D33" s="58"/>
      <c r="E33" s="58"/>
      <c r="F33" s="58"/>
      <c r="G33" s="58"/>
      <c r="H33" s="58"/>
      <c r="I33" s="58"/>
      <c r="J33" s="58"/>
      <c r="K33" s="58"/>
      <c r="L33" s="58"/>
      <c r="M33" s="161"/>
      <c r="N33" s="58"/>
      <c r="O33" s="58"/>
      <c r="P33" s="58"/>
      <c r="Q33" s="162">
        <f t="shared" si="0"/>
        <v>0</v>
      </c>
      <c r="R33" s="358">
        <f t="shared" si="1"/>
        <v>0</v>
      </c>
      <c r="S33" s="354"/>
      <c r="T33" s="114"/>
    </row>
    <row r="34" spans="1:20" s="23" customFormat="1" ht="15.5">
      <c r="A34" s="51"/>
      <c r="B34" s="359">
        <v>15</v>
      </c>
      <c r="C34" s="28">
        <v>6</v>
      </c>
      <c r="D34" s="28">
        <v>14</v>
      </c>
      <c r="E34" s="28" t="s">
        <v>488</v>
      </c>
      <c r="F34" s="33" t="s">
        <v>487</v>
      </c>
      <c r="G34" s="29" t="s">
        <v>3</v>
      </c>
      <c r="H34" s="163">
        <v>18750</v>
      </c>
      <c r="I34" s="28">
        <v>62</v>
      </c>
      <c r="J34" s="164">
        <f>H34*I34</f>
        <v>1162500</v>
      </c>
      <c r="K34" s="30">
        <v>40</v>
      </c>
      <c r="L34" s="162">
        <f>K34*H34</f>
        <v>750000</v>
      </c>
      <c r="M34" s="161">
        <f t="shared" si="8"/>
        <v>102</v>
      </c>
      <c r="N34" s="165">
        <f>M34*H34</f>
        <v>1912500</v>
      </c>
      <c r="O34" s="31">
        <v>102</v>
      </c>
      <c r="P34" s="162">
        <f t="shared" ref="P34:P40" si="9">O34*H34</f>
        <v>1912500</v>
      </c>
      <c r="Q34" s="162">
        <f t="shared" si="0"/>
        <v>0</v>
      </c>
      <c r="R34" s="358">
        <f t="shared" si="1"/>
        <v>0</v>
      </c>
      <c r="S34" s="354" t="s">
        <v>551</v>
      </c>
      <c r="T34" s="114"/>
    </row>
    <row r="35" spans="1:20" s="23" customFormat="1" ht="21">
      <c r="A35" s="51"/>
      <c r="B35" s="360"/>
      <c r="C35" s="58"/>
      <c r="D35" s="58"/>
      <c r="E35" s="58"/>
      <c r="F35" s="60" t="s">
        <v>543</v>
      </c>
      <c r="G35" s="58"/>
      <c r="H35" s="163">
        <v>18750</v>
      </c>
      <c r="I35" s="58"/>
      <c r="J35" s="58"/>
      <c r="K35" s="58"/>
      <c r="L35" s="58"/>
      <c r="M35" s="161"/>
      <c r="N35" s="165"/>
      <c r="O35" s="30">
        <v>5</v>
      </c>
      <c r="P35" s="162">
        <f t="shared" si="9"/>
        <v>93750</v>
      </c>
      <c r="Q35" s="162">
        <f t="shared" si="0"/>
        <v>93750</v>
      </c>
      <c r="R35" s="358">
        <f t="shared" si="1"/>
        <v>0</v>
      </c>
      <c r="S35" s="354" t="s">
        <v>551</v>
      </c>
      <c r="T35" s="114"/>
    </row>
    <row r="36" spans="1:20" s="23" customFormat="1" ht="15.5">
      <c r="A36" s="51"/>
      <c r="B36" s="359">
        <v>16</v>
      </c>
      <c r="C36" s="28">
        <v>7</v>
      </c>
      <c r="D36" s="28">
        <v>239</v>
      </c>
      <c r="E36" s="28" t="s">
        <v>486</v>
      </c>
      <c r="F36" s="33" t="s">
        <v>485</v>
      </c>
      <c r="G36" s="29" t="s">
        <v>3</v>
      </c>
      <c r="H36" s="163">
        <v>115000</v>
      </c>
      <c r="I36" s="28">
        <v>7</v>
      </c>
      <c r="J36" s="164">
        <f>H36*I36</f>
        <v>805000</v>
      </c>
      <c r="K36" s="30">
        <v>2</v>
      </c>
      <c r="L36" s="162">
        <f>K36*H36</f>
        <v>230000</v>
      </c>
      <c r="M36" s="161">
        <f t="shared" si="8"/>
        <v>9</v>
      </c>
      <c r="N36" s="165">
        <f>M36*H36</f>
        <v>1035000</v>
      </c>
      <c r="O36" s="31">
        <v>9</v>
      </c>
      <c r="P36" s="162">
        <f t="shared" si="9"/>
        <v>1035000</v>
      </c>
      <c r="Q36" s="162">
        <f t="shared" si="0"/>
        <v>0</v>
      </c>
      <c r="R36" s="358">
        <f t="shared" ref="R36:R67" si="10">IF(N36&gt;P36,N36-P36,0)</f>
        <v>0</v>
      </c>
      <c r="S36" s="354" t="s">
        <v>571</v>
      </c>
      <c r="T36" s="114"/>
    </row>
    <row r="37" spans="1:20" s="23" customFormat="1" ht="21">
      <c r="A37" s="51"/>
      <c r="B37" s="360"/>
      <c r="C37" s="58"/>
      <c r="D37" s="58"/>
      <c r="E37" s="58"/>
      <c r="F37" s="60" t="s">
        <v>543</v>
      </c>
      <c r="G37" s="58"/>
      <c r="H37" s="163">
        <v>115000</v>
      </c>
      <c r="I37" s="58"/>
      <c r="J37" s="58"/>
      <c r="K37" s="58"/>
      <c r="L37" s="58"/>
      <c r="M37" s="161"/>
      <c r="N37" s="165"/>
      <c r="O37" s="30">
        <v>5</v>
      </c>
      <c r="P37" s="162">
        <f t="shared" si="9"/>
        <v>575000</v>
      </c>
      <c r="Q37" s="162">
        <f t="shared" si="0"/>
        <v>575000</v>
      </c>
      <c r="R37" s="358">
        <f t="shared" si="10"/>
        <v>0</v>
      </c>
      <c r="S37" s="354" t="s">
        <v>571</v>
      </c>
      <c r="T37" s="114"/>
    </row>
    <row r="38" spans="1:20" s="23" customFormat="1" ht="15.5">
      <c r="A38" s="51"/>
      <c r="B38" s="359">
        <v>17</v>
      </c>
      <c r="C38" s="28">
        <v>8</v>
      </c>
      <c r="D38" s="28">
        <v>15</v>
      </c>
      <c r="E38" s="28" t="s">
        <v>484</v>
      </c>
      <c r="F38" s="33" t="s">
        <v>422</v>
      </c>
      <c r="G38" s="29" t="s">
        <v>3</v>
      </c>
      <c r="H38" s="163">
        <v>115000</v>
      </c>
      <c r="I38" s="28">
        <v>4</v>
      </c>
      <c r="J38" s="164">
        <f>H38*I38</f>
        <v>460000</v>
      </c>
      <c r="K38" s="30">
        <v>2</v>
      </c>
      <c r="L38" s="162">
        <f>K38*H38</f>
        <v>230000</v>
      </c>
      <c r="M38" s="161">
        <f t="shared" si="8"/>
        <v>6</v>
      </c>
      <c r="N38" s="165">
        <f>M38*H38</f>
        <v>690000</v>
      </c>
      <c r="O38" s="31">
        <v>6</v>
      </c>
      <c r="P38" s="162">
        <f t="shared" si="9"/>
        <v>690000</v>
      </c>
      <c r="Q38" s="162">
        <f t="shared" si="0"/>
        <v>0</v>
      </c>
      <c r="R38" s="358">
        <f t="shared" si="10"/>
        <v>0</v>
      </c>
      <c r="S38" s="354" t="s">
        <v>554</v>
      </c>
      <c r="T38" s="114"/>
    </row>
    <row r="39" spans="1:20" s="23" customFormat="1" ht="21">
      <c r="A39" s="51"/>
      <c r="B39" s="360"/>
      <c r="C39" s="58"/>
      <c r="D39" s="58"/>
      <c r="E39" s="58"/>
      <c r="F39" s="60" t="s">
        <v>543</v>
      </c>
      <c r="G39" s="58"/>
      <c r="H39" s="163">
        <v>115000</v>
      </c>
      <c r="I39" s="58"/>
      <c r="J39" s="58"/>
      <c r="K39" s="58"/>
      <c r="L39" s="58"/>
      <c r="M39" s="161"/>
      <c r="N39" s="165"/>
      <c r="O39" s="30">
        <v>3</v>
      </c>
      <c r="P39" s="162">
        <f t="shared" si="9"/>
        <v>345000</v>
      </c>
      <c r="Q39" s="162">
        <f t="shared" si="0"/>
        <v>345000</v>
      </c>
      <c r="R39" s="358">
        <f t="shared" si="10"/>
        <v>0</v>
      </c>
      <c r="S39" s="354" t="s">
        <v>554</v>
      </c>
      <c r="T39" s="114"/>
    </row>
    <row r="40" spans="1:20" s="23" customFormat="1" ht="29">
      <c r="A40" s="51"/>
      <c r="B40" s="359">
        <v>18</v>
      </c>
      <c r="C40" s="28">
        <v>8</v>
      </c>
      <c r="D40" s="28">
        <v>240</v>
      </c>
      <c r="E40" s="28" t="s">
        <v>483</v>
      </c>
      <c r="F40" s="33" t="s">
        <v>482</v>
      </c>
      <c r="G40" s="29" t="s">
        <v>3</v>
      </c>
      <c r="H40" s="163">
        <v>525000</v>
      </c>
      <c r="I40" s="28">
        <v>2</v>
      </c>
      <c r="J40" s="164">
        <f>H40*I40</f>
        <v>1050000</v>
      </c>
      <c r="K40" s="30"/>
      <c r="L40" s="162">
        <f>K40*H40</f>
        <v>0</v>
      </c>
      <c r="M40" s="161">
        <f t="shared" si="8"/>
        <v>2</v>
      </c>
      <c r="N40" s="165">
        <f>M40*H40</f>
        <v>1050000</v>
      </c>
      <c r="O40" s="31">
        <v>2</v>
      </c>
      <c r="P40" s="162">
        <f t="shared" si="9"/>
        <v>1050000</v>
      </c>
      <c r="Q40" s="162">
        <f t="shared" si="0"/>
        <v>0</v>
      </c>
      <c r="R40" s="358">
        <f t="shared" si="10"/>
        <v>0</v>
      </c>
      <c r="S40" s="354" t="s">
        <v>554</v>
      </c>
      <c r="T40" s="114"/>
    </row>
    <row r="41" spans="1:20" s="23" customFormat="1" ht="21">
      <c r="A41" s="51"/>
      <c r="B41" s="360"/>
      <c r="C41" s="58"/>
      <c r="D41" s="58"/>
      <c r="E41" s="58"/>
      <c r="F41" s="58"/>
      <c r="G41" s="58"/>
      <c r="H41" s="58"/>
      <c r="I41" s="58"/>
      <c r="J41" s="58"/>
      <c r="K41" s="58"/>
      <c r="L41" s="58"/>
      <c r="M41" s="161"/>
      <c r="N41" s="58"/>
      <c r="O41" s="58"/>
      <c r="P41" s="58"/>
      <c r="Q41" s="162">
        <f t="shared" si="0"/>
        <v>0</v>
      </c>
      <c r="R41" s="358">
        <f t="shared" si="10"/>
        <v>0</v>
      </c>
      <c r="S41" s="354"/>
      <c r="T41" s="114"/>
    </row>
    <row r="42" spans="1:20" s="23" customFormat="1" ht="15.5">
      <c r="A42" s="51"/>
      <c r="B42" s="359">
        <v>19</v>
      </c>
      <c r="C42" s="28">
        <v>10</v>
      </c>
      <c r="D42" s="28">
        <v>16</v>
      </c>
      <c r="E42" s="28" t="s">
        <v>481</v>
      </c>
      <c r="F42" s="33" t="s">
        <v>480</v>
      </c>
      <c r="G42" s="29" t="s">
        <v>3</v>
      </c>
      <c r="H42" s="163">
        <v>75000</v>
      </c>
      <c r="I42" s="28">
        <v>4</v>
      </c>
      <c r="J42" s="164">
        <f>H42*I42</f>
        <v>300000</v>
      </c>
      <c r="K42" s="30">
        <v>2</v>
      </c>
      <c r="L42" s="162">
        <f>K42*H42</f>
        <v>150000</v>
      </c>
      <c r="M42" s="161">
        <f t="shared" si="8"/>
        <v>6</v>
      </c>
      <c r="N42" s="165">
        <f>M42*H42</f>
        <v>450000</v>
      </c>
      <c r="O42" s="31">
        <v>6</v>
      </c>
      <c r="P42" s="162">
        <f>O42*H42</f>
        <v>450000</v>
      </c>
      <c r="Q42" s="162">
        <f t="shared" si="0"/>
        <v>0</v>
      </c>
      <c r="R42" s="358">
        <f t="shared" si="10"/>
        <v>0</v>
      </c>
      <c r="S42" s="354" t="s">
        <v>554</v>
      </c>
      <c r="T42" s="114"/>
    </row>
    <row r="43" spans="1:20" s="23" customFormat="1" ht="21">
      <c r="A43" s="51"/>
      <c r="B43" s="360"/>
      <c r="C43" s="58"/>
      <c r="D43" s="58"/>
      <c r="E43" s="58"/>
      <c r="F43" s="58"/>
      <c r="G43" s="58"/>
      <c r="H43" s="58"/>
      <c r="I43" s="58"/>
      <c r="J43" s="58"/>
      <c r="K43" s="58"/>
      <c r="L43" s="58"/>
      <c r="M43" s="161"/>
      <c r="N43" s="58"/>
      <c r="O43" s="58"/>
      <c r="P43" s="58"/>
      <c r="Q43" s="162">
        <f t="shared" si="0"/>
        <v>0</v>
      </c>
      <c r="R43" s="358">
        <f t="shared" si="10"/>
        <v>0</v>
      </c>
      <c r="S43" s="354"/>
      <c r="T43" s="114"/>
    </row>
    <row r="44" spans="1:20" s="23" customFormat="1" ht="15.5">
      <c r="A44" s="51"/>
      <c r="B44" s="359">
        <v>20</v>
      </c>
      <c r="C44" s="28">
        <v>11</v>
      </c>
      <c r="D44" s="28">
        <v>17</v>
      </c>
      <c r="E44" s="28" t="s">
        <v>479</v>
      </c>
      <c r="F44" s="33" t="s">
        <v>478</v>
      </c>
      <c r="G44" s="29" t="s">
        <v>3</v>
      </c>
      <c r="H44" s="163">
        <v>18750</v>
      </c>
      <c r="I44" s="28">
        <v>4</v>
      </c>
      <c r="J44" s="164">
        <f>H44*I44</f>
        <v>75000</v>
      </c>
      <c r="K44" s="30">
        <v>2</v>
      </c>
      <c r="L44" s="162">
        <f>K44*H44</f>
        <v>37500</v>
      </c>
      <c r="M44" s="161">
        <f t="shared" si="8"/>
        <v>6</v>
      </c>
      <c r="N44" s="165">
        <f>M44*H44</f>
        <v>112500</v>
      </c>
      <c r="O44" s="31">
        <v>6</v>
      </c>
      <c r="P44" s="162">
        <f>O44*H44</f>
        <v>112500</v>
      </c>
      <c r="Q44" s="162">
        <f t="shared" si="0"/>
        <v>0</v>
      </c>
      <c r="R44" s="358">
        <f t="shared" si="10"/>
        <v>0</v>
      </c>
      <c r="S44" s="354" t="s">
        <v>554</v>
      </c>
      <c r="T44" s="114"/>
    </row>
    <row r="45" spans="1:20" s="23" customFormat="1" ht="21">
      <c r="A45" s="51"/>
      <c r="B45" s="360"/>
      <c r="C45" s="58"/>
      <c r="D45" s="58"/>
      <c r="E45" s="58"/>
      <c r="F45" s="58"/>
      <c r="G45" s="58"/>
      <c r="H45" s="58"/>
      <c r="I45" s="58"/>
      <c r="J45" s="58"/>
      <c r="K45" s="58"/>
      <c r="L45" s="58"/>
      <c r="M45" s="161"/>
      <c r="N45" s="58"/>
      <c r="O45" s="58"/>
      <c r="P45" s="58"/>
      <c r="Q45" s="162">
        <f t="shared" si="0"/>
        <v>0</v>
      </c>
      <c r="R45" s="358">
        <f t="shared" si="10"/>
        <v>0</v>
      </c>
      <c r="S45" s="354"/>
      <c r="T45" s="114"/>
    </row>
    <row r="46" spans="1:20" s="23" customFormat="1" ht="15.5">
      <c r="A46" s="51"/>
      <c r="B46" s="359">
        <v>21</v>
      </c>
      <c r="C46" s="28">
        <v>12</v>
      </c>
      <c r="D46" s="28">
        <v>18</v>
      </c>
      <c r="E46" s="28" t="s">
        <v>477</v>
      </c>
      <c r="F46" s="33" t="s">
        <v>476</v>
      </c>
      <c r="G46" s="29" t="s">
        <v>3</v>
      </c>
      <c r="H46" s="163">
        <v>37500</v>
      </c>
      <c r="I46" s="28">
        <v>4</v>
      </c>
      <c r="J46" s="164">
        <f>H46*I46</f>
        <v>150000</v>
      </c>
      <c r="K46" s="30">
        <v>2</v>
      </c>
      <c r="L46" s="162">
        <f>K46*H46</f>
        <v>75000</v>
      </c>
      <c r="M46" s="161">
        <f t="shared" si="8"/>
        <v>6</v>
      </c>
      <c r="N46" s="165">
        <f>M46*H46</f>
        <v>225000</v>
      </c>
      <c r="O46" s="31">
        <v>6</v>
      </c>
      <c r="P46" s="162">
        <f>O46*H46</f>
        <v>225000</v>
      </c>
      <c r="Q46" s="162">
        <f t="shared" si="0"/>
        <v>0</v>
      </c>
      <c r="R46" s="358">
        <f t="shared" si="10"/>
        <v>0</v>
      </c>
      <c r="S46" s="354" t="s">
        <v>571</v>
      </c>
      <c r="T46" s="114"/>
    </row>
    <row r="47" spans="1:20" s="23" customFormat="1" ht="21">
      <c r="A47" s="51"/>
      <c r="B47" s="360"/>
      <c r="C47" s="58"/>
      <c r="D47" s="58"/>
      <c r="E47" s="58"/>
      <c r="F47" s="58"/>
      <c r="G47" s="58"/>
      <c r="H47" s="58"/>
      <c r="I47" s="58"/>
      <c r="J47" s="58"/>
      <c r="K47" s="58"/>
      <c r="L47" s="58"/>
      <c r="M47" s="161"/>
      <c r="N47" s="58"/>
      <c r="O47" s="58"/>
      <c r="P47" s="58"/>
      <c r="Q47" s="162">
        <f t="shared" si="0"/>
        <v>0</v>
      </c>
      <c r="R47" s="358">
        <f t="shared" si="10"/>
        <v>0</v>
      </c>
      <c r="S47" s="354"/>
      <c r="T47" s="114"/>
    </row>
    <row r="48" spans="1:20" s="23" customFormat="1" ht="15.5">
      <c r="A48" s="51"/>
      <c r="B48" s="359">
        <v>22</v>
      </c>
      <c r="C48" s="28">
        <v>13</v>
      </c>
      <c r="D48" s="28">
        <v>19</v>
      </c>
      <c r="E48" s="28" t="s">
        <v>475</v>
      </c>
      <c r="F48" s="33" t="s">
        <v>474</v>
      </c>
      <c r="G48" s="29" t="s">
        <v>3</v>
      </c>
      <c r="H48" s="163">
        <v>385000</v>
      </c>
      <c r="I48" s="28">
        <v>4</v>
      </c>
      <c r="J48" s="164">
        <f>H48*I48</f>
        <v>1540000</v>
      </c>
      <c r="K48" s="30">
        <v>2</v>
      </c>
      <c r="L48" s="162">
        <f>K48*H48</f>
        <v>770000</v>
      </c>
      <c r="M48" s="161">
        <f t="shared" si="8"/>
        <v>6</v>
      </c>
      <c r="N48" s="165">
        <f>M48*H48</f>
        <v>2310000</v>
      </c>
      <c r="O48" s="31">
        <v>6</v>
      </c>
      <c r="P48" s="162">
        <f>O48*H48</f>
        <v>2310000</v>
      </c>
      <c r="Q48" s="162">
        <f t="shared" si="0"/>
        <v>0</v>
      </c>
      <c r="R48" s="358">
        <f t="shared" si="10"/>
        <v>0</v>
      </c>
      <c r="S48" s="354" t="s">
        <v>571</v>
      </c>
      <c r="T48" s="114"/>
    </row>
    <row r="49" spans="1:20" s="23" customFormat="1" ht="21">
      <c r="A49" s="51"/>
      <c r="B49" s="360"/>
      <c r="C49" s="58"/>
      <c r="D49" s="58"/>
      <c r="E49" s="58"/>
      <c r="F49" s="60" t="s">
        <v>543</v>
      </c>
      <c r="G49" s="58"/>
      <c r="H49" s="163">
        <v>385000</v>
      </c>
      <c r="I49" s="58"/>
      <c r="J49" s="58"/>
      <c r="K49" s="58"/>
      <c r="L49" s="58"/>
      <c r="M49" s="161"/>
      <c r="N49" s="165"/>
      <c r="O49" s="30">
        <v>3</v>
      </c>
      <c r="P49" s="162">
        <f>O49*H49</f>
        <v>1155000</v>
      </c>
      <c r="Q49" s="162">
        <f t="shared" si="0"/>
        <v>1155000</v>
      </c>
      <c r="R49" s="358">
        <f t="shared" si="10"/>
        <v>0</v>
      </c>
      <c r="S49" s="354" t="s">
        <v>571</v>
      </c>
      <c r="T49" s="114"/>
    </row>
    <row r="50" spans="1:20" s="23" customFormat="1" ht="15.5">
      <c r="A50" s="51"/>
      <c r="B50" s="359">
        <v>23</v>
      </c>
      <c r="C50" s="28">
        <v>14</v>
      </c>
      <c r="D50" s="28">
        <v>20</v>
      </c>
      <c r="E50" s="28" t="s">
        <v>473</v>
      </c>
      <c r="F50" s="33" t="s">
        <v>472</v>
      </c>
      <c r="G50" s="29" t="s">
        <v>3</v>
      </c>
      <c r="H50" s="163">
        <v>368750</v>
      </c>
      <c r="I50" s="28">
        <v>2</v>
      </c>
      <c r="J50" s="164">
        <f>H50*I50</f>
        <v>737500</v>
      </c>
      <c r="K50" s="30"/>
      <c r="L50" s="162">
        <f>K50*H50</f>
        <v>0</v>
      </c>
      <c r="M50" s="161">
        <f t="shared" si="8"/>
        <v>2</v>
      </c>
      <c r="N50" s="165">
        <f>M50*H50</f>
        <v>737500</v>
      </c>
      <c r="O50" s="31">
        <v>2</v>
      </c>
      <c r="P50" s="162">
        <f>O50*H50</f>
        <v>737500</v>
      </c>
      <c r="Q50" s="162">
        <f t="shared" si="0"/>
        <v>0</v>
      </c>
      <c r="R50" s="358">
        <f t="shared" si="10"/>
        <v>0</v>
      </c>
      <c r="S50" s="354" t="s">
        <v>571</v>
      </c>
      <c r="T50" s="114"/>
    </row>
    <row r="51" spans="1:20" s="23" customFormat="1" ht="21">
      <c r="A51" s="51"/>
      <c r="B51" s="360"/>
      <c r="C51" s="58"/>
      <c r="D51" s="58"/>
      <c r="E51" s="58"/>
      <c r="F51" s="60" t="s">
        <v>543</v>
      </c>
      <c r="G51" s="58"/>
      <c r="H51" s="163">
        <v>368750</v>
      </c>
      <c r="I51" s="58"/>
      <c r="J51" s="58"/>
      <c r="K51" s="58"/>
      <c r="L51" s="58"/>
      <c r="M51" s="161"/>
      <c r="N51" s="165"/>
      <c r="O51" s="30">
        <v>2</v>
      </c>
      <c r="P51" s="162">
        <f>O51*H51</f>
        <v>737500</v>
      </c>
      <c r="Q51" s="162">
        <f t="shared" si="0"/>
        <v>737500</v>
      </c>
      <c r="R51" s="358">
        <f t="shared" si="10"/>
        <v>0</v>
      </c>
      <c r="S51" s="354" t="s">
        <v>571</v>
      </c>
      <c r="T51" s="114"/>
    </row>
    <row r="52" spans="1:20" s="23" customFormat="1" ht="15.5">
      <c r="A52" s="51"/>
      <c r="B52" s="359">
        <v>24</v>
      </c>
      <c r="C52" s="28">
        <v>16</v>
      </c>
      <c r="D52" s="28">
        <v>21</v>
      </c>
      <c r="E52" s="28" t="s">
        <v>471</v>
      </c>
      <c r="F52" s="33" t="s">
        <v>470</v>
      </c>
      <c r="G52" s="29" t="s">
        <v>3</v>
      </c>
      <c r="H52" s="163">
        <v>8000000</v>
      </c>
      <c r="I52" s="28">
        <v>1</v>
      </c>
      <c r="J52" s="164">
        <f>H52*I52</f>
        <v>8000000</v>
      </c>
      <c r="K52" s="30"/>
      <c r="L52" s="162">
        <f>K52*H52</f>
        <v>0</v>
      </c>
      <c r="M52" s="161">
        <f t="shared" si="8"/>
        <v>1</v>
      </c>
      <c r="N52" s="165">
        <f>M52*H52</f>
        <v>8000000</v>
      </c>
      <c r="O52" s="31">
        <v>1</v>
      </c>
      <c r="P52" s="162">
        <f>O52*H52</f>
        <v>8000000</v>
      </c>
      <c r="Q52" s="162">
        <f t="shared" si="0"/>
        <v>0</v>
      </c>
      <c r="R52" s="358">
        <f t="shared" si="10"/>
        <v>0</v>
      </c>
      <c r="S52" s="354" t="s">
        <v>571</v>
      </c>
      <c r="T52" s="114"/>
    </row>
    <row r="53" spans="1:20" s="23" customFormat="1" ht="21">
      <c r="A53" s="51"/>
      <c r="B53" s="360"/>
      <c r="C53" s="58"/>
      <c r="D53" s="58"/>
      <c r="E53" s="58"/>
      <c r="F53" s="58"/>
      <c r="G53" s="58"/>
      <c r="H53" s="58"/>
      <c r="I53" s="58"/>
      <c r="J53" s="58"/>
      <c r="K53" s="58"/>
      <c r="L53" s="58"/>
      <c r="M53" s="161"/>
      <c r="N53" s="58"/>
      <c r="O53" s="58"/>
      <c r="P53" s="58"/>
      <c r="Q53" s="162">
        <f t="shared" si="0"/>
        <v>0</v>
      </c>
      <c r="R53" s="358">
        <f t="shared" si="10"/>
        <v>0</v>
      </c>
      <c r="S53" s="354"/>
      <c r="T53" s="114"/>
    </row>
    <row r="54" spans="1:20" s="23" customFormat="1" ht="15.5">
      <c r="A54" s="51"/>
      <c r="B54" s="359">
        <v>25</v>
      </c>
      <c r="C54" s="28">
        <v>16.100000000000001</v>
      </c>
      <c r="D54" s="28">
        <v>22</v>
      </c>
      <c r="E54" s="28" t="s">
        <v>469</v>
      </c>
      <c r="F54" s="33" t="s">
        <v>468</v>
      </c>
      <c r="G54" s="29" t="s">
        <v>3</v>
      </c>
      <c r="H54" s="163">
        <v>1295000</v>
      </c>
      <c r="I54" s="28">
        <v>4</v>
      </c>
      <c r="J54" s="164">
        <f>H54*I54</f>
        <v>5180000</v>
      </c>
      <c r="K54" s="30">
        <v>2</v>
      </c>
      <c r="L54" s="162">
        <f>K54*H54</f>
        <v>2590000</v>
      </c>
      <c r="M54" s="161">
        <f t="shared" si="8"/>
        <v>6</v>
      </c>
      <c r="N54" s="165">
        <f>M54*H54</f>
        <v>7770000</v>
      </c>
      <c r="O54" s="31">
        <v>6</v>
      </c>
      <c r="P54" s="162">
        <f>O54*H54</f>
        <v>7770000</v>
      </c>
      <c r="Q54" s="162">
        <f t="shared" si="0"/>
        <v>0</v>
      </c>
      <c r="R54" s="358">
        <f t="shared" si="10"/>
        <v>0</v>
      </c>
      <c r="S54" s="354" t="s">
        <v>571</v>
      </c>
      <c r="T54" s="114"/>
    </row>
    <row r="55" spans="1:20" s="23" customFormat="1" ht="21">
      <c r="A55" s="51"/>
      <c r="B55" s="360"/>
      <c r="C55" s="58"/>
      <c r="D55" s="58"/>
      <c r="E55" s="58"/>
      <c r="F55" s="58"/>
      <c r="G55" s="58"/>
      <c r="H55" s="58"/>
      <c r="I55" s="58"/>
      <c r="J55" s="58"/>
      <c r="K55" s="58"/>
      <c r="L55" s="58"/>
      <c r="M55" s="161"/>
      <c r="N55" s="58"/>
      <c r="O55" s="58"/>
      <c r="P55" s="58"/>
      <c r="Q55" s="162">
        <f t="shared" si="0"/>
        <v>0</v>
      </c>
      <c r="R55" s="358">
        <f t="shared" si="10"/>
        <v>0</v>
      </c>
      <c r="S55" s="354"/>
      <c r="T55" s="114"/>
    </row>
    <row r="56" spans="1:20" s="23" customFormat="1" ht="15.5">
      <c r="A56" s="51"/>
      <c r="B56" s="359">
        <v>26</v>
      </c>
      <c r="C56" s="28">
        <v>16.2</v>
      </c>
      <c r="D56" s="28">
        <v>23</v>
      </c>
      <c r="E56" s="28" t="s">
        <v>467</v>
      </c>
      <c r="F56" s="33" t="s">
        <v>466</v>
      </c>
      <c r="G56" s="29" t="s">
        <v>3</v>
      </c>
      <c r="H56" s="163">
        <v>495000.00000000006</v>
      </c>
      <c r="I56" s="28">
        <v>2</v>
      </c>
      <c r="J56" s="164">
        <f>H56*I56</f>
        <v>990000.00000000012</v>
      </c>
      <c r="K56" s="30"/>
      <c r="L56" s="162">
        <f>K56*H56</f>
        <v>0</v>
      </c>
      <c r="M56" s="161">
        <f t="shared" si="8"/>
        <v>2</v>
      </c>
      <c r="N56" s="165">
        <f>M56*H56</f>
        <v>990000.00000000012</v>
      </c>
      <c r="O56" s="31">
        <v>2</v>
      </c>
      <c r="P56" s="162">
        <f>O56*H56</f>
        <v>990000.00000000012</v>
      </c>
      <c r="Q56" s="162">
        <f t="shared" si="0"/>
        <v>0</v>
      </c>
      <c r="R56" s="358">
        <f t="shared" si="10"/>
        <v>0</v>
      </c>
      <c r="S56" s="354" t="s">
        <v>571</v>
      </c>
      <c r="T56" s="114"/>
    </row>
    <row r="57" spans="1:20" s="23" customFormat="1" ht="21">
      <c r="A57" s="51"/>
      <c r="B57" s="360"/>
      <c r="C57" s="58"/>
      <c r="D57" s="58"/>
      <c r="E57" s="58"/>
      <c r="F57" s="58"/>
      <c r="G57" s="58"/>
      <c r="H57" s="58"/>
      <c r="I57" s="58"/>
      <c r="J57" s="58"/>
      <c r="K57" s="58"/>
      <c r="L57" s="58"/>
      <c r="M57" s="161"/>
      <c r="N57" s="58"/>
      <c r="O57" s="58"/>
      <c r="P57" s="58"/>
      <c r="Q57" s="162">
        <f t="shared" si="0"/>
        <v>0</v>
      </c>
      <c r="R57" s="358">
        <f t="shared" si="10"/>
        <v>0</v>
      </c>
      <c r="S57" s="354"/>
      <c r="T57" s="114"/>
    </row>
    <row r="58" spans="1:20" s="23" customFormat="1" ht="29">
      <c r="A58" s="51"/>
      <c r="B58" s="359">
        <v>27</v>
      </c>
      <c r="C58" s="28" t="s">
        <v>646</v>
      </c>
      <c r="D58" s="28">
        <v>24</v>
      </c>
      <c r="E58" s="28" t="s">
        <v>465</v>
      </c>
      <c r="F58" s="33" t="s">
        <v>464</v>
      </c>
      <c r="G58" s="29" t="s">
        <v>4</v>
      </c>
      <c r="H58" s="163">
        <v>997500</v>
      </c>
      <c r="I58" s="28">
        <v>4</v>
      </c>
      <c r="J58" s="164">
        <f>H58*I58</f>
        <v>3990000</v>
      </c>
      <c r="K58" s="30">
        <v>2</v>
      </c>
      <c r="L58" s="162">
        <f>K58*H58</f>
        <v>1995000</v>
      </c>
      <c r="M58" s="161">
        <f t="shared" si="8"/>
        <v>6</v>
      </c>
      <c r="N58" s="165">
        <f>M58*H58</f>
        <v>5985000</v>
      </c>
      <c r="O58" s="31">
        <v>6</v>
      </c>
      <c r="P58" s="162">
        <f>O58*H58</f>
        <v>5985000</v>
      </c>
      <c r="Q58" s="162">
        <f t="shared" si="0"/>
        <v>0</v>
      </c>
      <c r="R58" s="358">
        <f t="shared" si="10"/>
        <v>0</v>
      </c>
      <c r="S58" s="354" t="s">
        <v>551</v>
      </c>
      <c r="T58" s="114"/>
    </row>
    <row r="59" spans="1:20" s="23" customFormat="1" ht="21">
      <c r="A59" s="51"/>
      <c r="B59" s="360"/>
      <c r="C59" s="58"/>
      <c r="D59" s="58"/>
      <c r="E59" s="58"/>
      <c r="F59" s="58"/>
      <c r="G59" s="58"/>
      <c r="H59" s="58"/>
      <c r="I59" s="58"/>
      <c r="J59" s="58"/>
      <c r="K59" s="58"/>
      <c r="L59" s="58"/>
      <c r="M59" s="161"/>
      <c r="N59" s="58"/>
      <c r="O59" s="58"/>
      <c r="P59" s="58"/>
      <c r="Q59" s="162">
        <f t="shared" si="0"/>
        <v>0</v>
      </c>
      <c r="R59" s="358">
        <f t="shared" si="10"/>
        <v>0</v>
      </c>
      <c r="S59" s="354"/>
      <c r="T59" s="114"/>
    </row>
    <row r="60" spans="1:20" s="23" customFormat="1" ht="15.5">
      <c r="A60" s="51"/>
      <c r="B60" s="359">
        <v>28</v>
      </c>
      <c r="C60" s="28">
        <v>16.5</v>
      </c>
      <c r="D60" s="28">
        <v>25</v>
      </c>
      <c r="E60" s="28" t="s">
        <v>463</v>
      </c>
      <c r="F60" s="33" t="s">
        <v>462</v>
      </c>
      <c r="G60" s="29" t="s">
        <v>3</v>
      </c>
      <c r="H60" s="163">
        <v>255000</v>
      </c>
      <c r="I60" s="28">
        <v>1</v>
      </c>
      <c r="J60" s="164">
        <f>H60*I60</f>
        <v>255000</v>
      </c>
      <c r="K60" s="30"/>
      <c r="L60" s="162">
        <f>K60*H60</f>
        <v>0</v>
      </c>
      <c r="M60" s="161">
        <f t="shared" si="8"/>
        <v>1</v>
      </c>
      <c r="N60" s="165">
        <f>M60*H60</f>
        <v>255000</v>
      </c>
      <c r="O60" s="31">
        <v>1</v>
      </c>
      <c r="P60" s="162">
        <f>O60*H60</f>
        <v>255000</v>
      </c>
      <c r="Q60" s="162">
        <f t="shared" si="0"/>
        <v>0</v>
      </c>
      <c r="R60" s="358">
        <f t="shared" si="10"/>
        <v>0</v>
      </c>
      <c r="S60" s="354" t="s">
        <v>571</v>
      </c>
      <c r="T60" s="114"/>
    </row>
    <row r="61" spans="1:20" s="23" customFormat="1" ht="21">
      <c r="A61" s="51"/>
      <c r="B61" s="360"/>
      <c r="C61" s="58"/>
      <c r="D61" s="58"/>
      <c r="E61" s="58"/>
      <c r="F61" s="58"/>
      <c r="G61" s="58"/>
      <c r="H61" s="58"/>
      <c r="I61" s="58"/>
      <c r="J61" s="58"/>
      <c r="K61" s="58"/>
      <c r="L61" s="58"/>
      <c r="M61" s="161"/>
      <c r="N61" s="58"/>
      <c r="O61" s="58"/>
      <c r="P61" s="58"/>
      <c r="Q61" s="162">
        <f t="shared" si="0"/>
        <v>0</v>
      </c>
      <c r="R61" s="358">
        <f t="shared" si="10"/>
        <v>0</v>
      </c>
      <c r="S61" s="354"/>
      <c r="T61" s="114"/>
    </row>
    <row r="62" spans="1:20" s="23" customFormat="1" ht="15.5">
      <c r="A62" s="51"/>
      <c r="B62" s="359">
        <v>29</v>
      </c>
      <c r="C62" s="28">
        <v>16.600000000000001</v>
      </c>
      <c r="D62" s="28">
        <v>26</v>
      </c>
      <c r="E62" s="28" t="s">
        <v>461</v>
      </c>
      <c r="F62" s="33" t="s">
        <v>460</v>
      </c>
      <c r="G62" s="29" t="s">
        <v>3</v>
      </c>
      <c r="H62" s="163">
        <v>245000</v>
      </c>
      <c r="I62" s="28">
        <v>1</v>
      </c>
      <c r="J62" s="164">
        <f>H62*I62</f>
        <v>245000</v>
      </c>
      <c r="K62" s="30"/>
      <c r="L62" s="162">
        <f>K62*H62</f>
        <v>0</v>
      </c>
      <c r="M62" s="161">
        <f t="shared" si="8"/>
        <v>1</v>
      </c>
      <c r="N62" s="165">
        <f>M62*H62</f>
        <v>245000</v>
      </c>
      <c r="O62" s="31">
        <v>1</v>
      </c>
      <c r="P62" s="162">
        <f>O62*H62</f>
        <v>245000</v>
      </c>
      <c r="Q62" s="162">
        <f t="shared" si="0"/>
        <v>0</v>
      </c>
      <c r="R62" s="358">
        <f t="shared" si="10"/>
        <v>0</v>
      </c>
      <c r="S62" s="354" t="s">
        <v>571</v>
      </c>
      <c r="T62" s="114"/>
    </row>
    <row r="63" spans="1:20" s="23" customFormat="1" ht="21">
      <c r="A63" s="51"/>
      <c r="B63" s="360"/>
      <c r="C63" s="58"/>
      <c r="D63" s="58"/>
      <c r="E63" s="58"/>
      <c r="F63" s="58"/>
      <c r="G63" s="58"/>
      <c r="H63" s="58"/>
      <c r="I63" s="58"/>
      <c r="J63" s="58"/>
      <c r="K63" s="58"/>
      <c r="L63" s="58"/>
      <c r="M63" s="161"/>
      <c r="N63" s="58"/>
      <c r="O63" s="58"/>
      <c r="P63" s="58"/>
      <c r="Q63" s="162">
        <f t="shared" si="0"/>
        <v>0</v>
      </c>
      <c r="R63" s="358">
        <f t="shared" si="10"/>
        <v>0</v>
      </c>
      <c r="S63" s="354"/>
      <c r="T63" s="114"/>
    </row>
    <row r="64" spans="1:20" s="23" customFormat="1" ht="15.5">
      <c r="A64" s="51"/>
      <c r="B64" s="359">
        <v>30</v>
      </c>
      <c r="C64" s="28">
        <v>16.7</v>
      </c>
      <c r="D64" s="28">
        <v>27</v>
      </c>
      <c r="E64" s="28" t="s">
        <v>459</v>
      </c>
      <c r="F64" s="33" t="s">
        <v>458</v>
      </c>
      <c r="G64" s="29" t="s">
        <v>3</v>
      </c>
      <c r="H64" s="163">
        <v>15000</v>
      </c>
      <c r="I64" s="28">
        <v>4</v>
      </c>
      <c r="J64" s="164">
        <f>H64*I64</f>
        <v>60000</v>
      </c>
      <c r="K64" s="30">
        <v>2</v>
      </c>
      <c r="L64" s="162">
        <f>K64*H64</f>
        <v>30000</v>
      </c>
      <c r="M64" s="161">
        <f t="shared" si="8"/>
        <v>6</v>
      </c>
      <c r="N64" s="165">
        <f>M64*H64</f>
        <v>90000</v>
      </c>
      <c r="O64" s="31">
        <v>6</v>
      </c>
      <c r="P64" s="162">
        <f>O64*H64</f>
        <v>90000</v>
      </c>
      <c r="Q64" s="162">
        <f t="shared" si="0"/>
        <v>0</v>
      </c>
      <c r="R64" s="358">
        <f t="shared" si="10"/>
        <v>0</v>
      </c>
      <c r="S64" s="354" t="s">
        <v>571</v>
      </c>
      <c r="T64" s="114"/>
    </row>
    <row r="65" spans="1:20" s="23" customFormat="1" ht="21">
      <c r="A65" s="51"/>
      <c r="B65" s="360"/>
      <c r="C65" s="58"/>
      <c r="D65" s="58"/>
      <c r="E65" s="58"/>
      <c r="F65" s="58"/>
      <c r="G65" s="58"/>
      <c r="H65" s="58"/>
      <c r="I65" s="58"/>
      <c r="J65" s="58"/>
      <c r="K65" s="58"/>
      <c r="L65" s="58"/>
      <c r="M65" s="161"/>
      <c r="N65" s="58"/>
      <c r="O65" s="58"/>
      <c r="P65" s="58"/>
      <c r="Q65" s="162">
        <f t="shared" si="0"/>
        <v>0</v>
      </c>
      <c r="R65" s="358">
        <f t="shared" si="10"/>
        <v>0</v>
      </c>
      <c r="S65" s="354"/>
      <c r="T65" s="114"/>
    </row>
    <row r="66" spans="1:20" s="23" customFormat="1" ht="15.5">
      <c r="A66" s="51"/>
      <c r="B66" s="359">
        <v>31</v>
      </c>
      <c r="C66" s="28">
        <v>16.8</v>
      </c>
      <c r="D66" s="28">
        <v>28</v>
      </c>
      <c r="E66" s="28" t="s">
        <v>457</v>
      </c>
      <c r="F66" s="33" t="s">
        <v>456</v>
      </c>
      <c r="G66" s="29" t="s">
        <v>3</v>
      </c>
      <c r="H66" s="163">
        <v>1195000</v>
      </c>
      <c r="I66" s="28">
        <v>1</v>
      </c>
      <c r="J66" s="164">
        <f>H66*I66</f>
        <v>1195000</v>
      </c>
      <c r="K66" s="30"/>
      <c r="L66" s="162">
        <f>K66*H66</f>
        <v>0</v>
      </c>
      <c r="M66" s="161">
        <f t="shared" si="8"/>
        <v>1</v>
      </c>
      <c r="N66" s="165">
        <f>M66*H66</f>
        <v>1195000</v>
      </c>
      <c r="O66" s="31">
        <v>1</v>
      </c>
      <c r="P66" s="162">
        <f>O66*H66</f>
        <v>1195000</v>
      </c>
      <c r="Q66" s="162">
        <f t="shared" si="0"/>
        <v>0</v>
      </c>
      <c r="R66" s="358">
        <f t="shared" si="10"/>
        <v>0</v>
      </c>
      <c r="S66" s="354" t="s">
        <v>571</v>
      </c>
      <c r="T66" s="114"/>
    </row>
    <row r="67" spans="1:20" s="23" customFormat="1" ht="21">
      <c r="A67" s="51"/>
      <c r="B67" s="360"/>
      <c r="C67" s="58"/>
      <c r="D67" s="58"/>
      <c r="E67" s="58"/>
      <c r="F67" s="58"/>
      <c r="G67" s="58"/>
      <c r="H67" s="58"/>
      <c r="I67" s="58"/>
      <c r="J67" s="58"/>
      <c r="K67" s="58"/>
      <c r="L67" s="58"/>
      <c r="M67" s="161"/>
      <c r="N67" s="58"/>
      <c r="O67" s="58"/>
      <c r="P67" s="58"/>
      <c r="Q67" s="162">
        <f t="shared" si="0"/>
        <v>0</v>
      </c>
      <c r="R67" s="358">
        <f t="shared" si="10"/>
        <v>0</v>
      </c>
      <c r="S67" s="354"/>
      <c r="T67" s="114"/>
    </row>
    <row r="68" spans="1:20" s="23" customFormat="1" ht="15.5">
      <c r="A68" s="51"/>
      <c r="B68" s="359">
        <v>32</v>
      </c>
      <c r="C68" s="28">
        <v>17.100000000000001</v>
      </c>
      <c r="D68" s="28">
        <v>29</v>
      </c>
      <c r="E68" s="28" t="s">
        <v>455</v>
      </c>
      <c r="F68" s="33" t="s">
        <v>454</v>
      </c>
      <c r="G68" s="29" t="s">
        <v>3</v>
      </c>
      <c r="H68" s="163">
        <v>145000</v>
      </c>
      <c r="I68" s="28">
        <v>1</v>
      </c>
      <c r="J68" s="164">
        <f>H68*I68</f>
        <v>145000</v>
      </c>
      <c r="K68" s="30"/>
      <c r="L68" s="162">
        <f>K68*H68</f>
        <v>0</v>
      </c>
      <c r="M68" s="161">
        <f t="shared" si="8"/>
        <v>1</v>
      </c>
      <c r="N68" s="165">
        <f>M68*H68</f>
        <v>145000</v>
      </c>
      <c r="O68" s="31">
        <v>1</v>
      </c>
      <c r="P68" s="162">
        <f>O68*H68</f>
        <v>145000</v>
      </c>
      <c r="Q68" s="162">
        <f t="shared" ref="Q68:Q133" si="11">IF(P68&gt;N68,P68-N68,0)</f>
        <v>0</v>
      </c>
      <c r="R68" s="358">
        <f t="shared" ref="R68:R81" si="12">IF(N68&gt;P68,N68-P68,0)</f>
        <v>0</v>
      </c>
      <c r="S68" s="354" t="s">
        <v>571</v>
      </c>
      <c r="T68" s="114"/>
    </row>
    <row r="69" spans="1:20" s="23" customFormat="1" ht="21">
      <c r="A69" s="51"/>
      <c r="B69" s="360"/>
      <c r="C69" s="58"/>
      <c r="D69" s="58"/>
      <c r="E69" s="58"/>
      <c r="F69" s="58"/>
      <c r="G69" s="58"/>
      <c r="H69" s="58"/>
      <c r="I69" s="58"/>
      <c r="J69" s="58"/>
      <c r="K69" s="58"/>
      <c r="L69" s="58"/>
      <c r="M69" s="161"/>
      <c r="N69" s="58"/>
      <c r="O69" s="58"/>
      <c r="P69" s="58"/>
      <c r="Q69" s="162">
        <f t="shared" si="11"/>
        <v>0</v>
      </c>
      <c r="R69" s="358">
        <f t="shared" si="12"/>
        <v>0</v>
      </c>
      <c r="S69" s="354"/>
      <c r="T69" s="114"/>
    </row>
    <row r="70" spans="1:20" s="23" customFormat="1" ht="15.5">
      <c r="A70" s="51"/>
      <c r="B70" s="359">
        <v>33</v>
      </c>
      <c r="C70" s="28">
        <v>17.2</v>
      </c>
      <c r="D70" s="28">
        <v>30</v>
      </c>
      <c r="E70" s="28" t="s">
        <v>453</v>
      </c>
      <c r="F70" s="33" t="s">
        <v>452</v>
      </c>
      <c r="G70" s="29" t="s">
        <v>3</v>
      </c>
      <c r="H70" s="163">
        <v>245000</v>
      </c>
      <c r="I70" s="28">
        <v>1</v>
      </c>
      <c r="J70" s="164">
        <f>H70*I70</f>
        <v>245000</v>
      </c>
      <c r="K70" s="30"/>
      <c r="L70" s="162">
        <f>K70*H70</f>
        <v>0</v>
      </c>
      <c r="M70" s="161">
        <f>$I70+$K70</f>
        <v>1</v>
      </c>
      <c r="N70" s="165">
        <f>M70*H70</f>
        <v>245000</v>
      </c>
      <c r="O70" s="31">
        <v>1</v>
      </c>
      <c r="P70" s="162">
        <f>O70*H70</f>
        <v>245000</v>
      </c>
      <c r="Q70" s="162">
        <f t="shared" si="11"/>
        <v>0</v>
      </c>
      <c r="R70" s="358">
        <f t="shared" si="12"/>
        <v>0</v>
      </c>
      <c r="S70" s="354" t="s">
        <v>571</v>
      </c>
      <c r="T70" s="114"/>
    </row>
    <row r="71" spans="1:20" s="23" customFormat="1" ht="21">
      <c r="A71" s="51"/>
      <c r="B71" s="360"/>
      <c r="C71" s="58"/>
      <c r="D71" s="58"/>
      <c r="E71" s="58"/>
      <c r="F71" s="58"/>
      <c r="G71" s="58"/>
      <c r="H71" s="58"/>
      <c r="I71" s="58"/>
      <c r="J71" s="58"/>
      <c r="K71" s="58"/>
      <c r="L71" s="58"/>
      <c r="M71" s="161"/>
      <c r="N71" s="58"/>
      <c r="O71" s="58"/>
      <c r="P71" s="58"/>
      <c r="Q71" s="162">
        <f t="shared" si="11"/>
        <v>0</v>
      </c>
      <c r="R71" s="358">
        <f t="shared" si="12"/>
        <v>0</v>
      </c>
      <c r="S71" s="354"/>
      <c r="T71" s="114"/>
    </row>
    <row r="72" spans="1:20" s="23" customFormat="1" ht="15.5">
      <c r="A72" s="51"/>
      <c r="B72" s="359">
        <v>34</v>
      </c>
      <c r="C72" s="28">
        <v>17.3</v>
      </c>
      <c r="D72" s="28">
        <v>31</v>
      </c>
      <c r="E72" s="28" t="s">
        <v>451</v>
      </c>
      <c r="F72" s="33" t="s">
        <v>450</v>
      </c>
      <c r="G72" s="29" t="s">
        <v>3</v>
      </c>
      <c r="H72" s="163">
        <v>50000</v>
      </c>
      <c r="I72" s="28">
        <v>1</v>
      </c>
      <c r="J72" s="164">
        <f>H72*I72</f>
        <v>50000</v>
      </c>
      <c r="K72" s="30"/>
      <c r="L72" s="162">
        <f>K72*H72</f>
        <v>0</v>
      </c>
      <c r="M72" s="161">
        <f>$I72+$K72</f>
        <v>1</v>
      </c>
      <c r="N72" s="165">
        <f>M72*H72</f>
        <v>50000</v>
      </c>
      <c r="O72" s="31">
        <v>1</v>
      </c>
      <c r="P72" s="162">
        <f>O72*H72</f>
        <v>50000</v>
      </c>
      <c r="Q72" s="162">
        <f t="shared" si="11"/>
        <v>0</v>
      </c>
      <c r="R72" s="358">
        <f t="shared" si="12"/>
        <v>0</v>
      </c>
      <c r="S72" s="354" t="s">
        <v>571</v>
      </c>
      <c r="T72" s="114"/>
    </row>
    <row r="73" spans="1:20" s="23" customFormat="1" ht="21">
      <c r="A73" s="51"/>
      <c r="B73" s="360"/>
      <c r="C73" s="58"/>
      <c r="D73" s="58"/>
      <c r="E73" s="58"/>
      <c r="F73" s="58"/>
      <c r="G73" s="58"/>
      <c r="H73" s="58"/>
      <c r="I73" s="58"/>
      <c r="J73" s="58"/>
      <c r="K73" s="58"/>
      <c r="L73" s="58"/>
      <c r="M73" s="161"/>
      <c r="N73" s="58"/>
      <c r="O73" s="58"/>
      <c r="P73" s="58"/>
      <c r="Q73" s="162">
        <f t="shared" si="11"/>
        <v>0</v>
      </c>
      <c r="R73" s="358">
        <f t="shared" si="12"/>
        <v>0</v>
      </c>
      <c r="S73" s="354"/>
      <c r="T73" s="114"/>
    </row>
    <row r="74" spans="1:20" s="23" customFormat="1" ht="15.5">
      <c r="A74" s="51"/>
      <c r="B74" s="359">
        <v>35</v>
      </c>
      <c r="C74" s="28">
        <v>17.5</v>
      </c>
      <c r="D74" s="28">
        <v>32</v>
      </c>
      <c r="E74" s="28" t="s">
        <v>449</v>
      </c>
      <c r="F74" s="33" t="s">
        <v>448</v>
      </c>
      <c r="G74" s="29" t="s">
        <v>3</v>
      </c>
      <c r="H74" s="163">
        <v>1495000</v>
      </c>
      <c r="I74" s="28">
        <v>1</v>
      </c>
      <c r="J74" s="164">
        <f>H74*I74</f>
        <v>1495000</v>
      </c>
      <c r="K74" s="30"/>
      <c r="L74" s="162">
        <f>K74*H74</f>
        <v>0</v>
      </c>
      <c r="M74" s="161">
        <f>$I74+$K74</f>
        <v>1</v>
      </c>
      <c r="N74" s="165">
        <f>M74*H74</f>
        <v>1495000</v>
      </c>
      <c r="O74" s="31">
        <v>1</v>
      </c>
      <c r="P74" s="162">
        <f>O74*H74</f>
        <v>1495000</v>
      </c>
      <c r="Q74" s="162">
        <f t="shared" si="11"/>
        <v>0</v>
      </c>
      <c r="R74" s="358">
        <f t="shared" si="12"/>
        <v>0</v>
      </c>
      <c r="S74" s="354" t="s">
        <v>571</v>
      </c>
      <c r="T74" s="114"/>
    </row>
    <row r="75" spans="1:20" s="23" customFormat="1" ht="21">
      <c r="A75" s="51"/>
      <c r="B75" s="360"/>
      <c r="C75" s="58"/>
      <c r="D75" s="58"/>
      <c r="E75" s="58"/>
      <c r="F75" s="58"/>
      <c r="G75" s="58"/>
      <c r="H75" s="58"/>
      <c r="I75" s="58"/>
      <c r="J75" s="58"/>
      <c r="K75" s="58"/>
      <c r="L75" s="58"/>
      <c r="M75" s="161"/>
      <c r="N75" s="58"/>
      <c r="O75" s="58"/>
      <c r="P75" s="58"/>
      <c r="Q75" s="162">
        <f t="shared" si="11"/>
        <v>0</v>
      </c>
      <c r="R75" s="358">
        <f t="shared" si="12"/>
        <v>0</v>
      </c>
      <c r="S75" s="354"/>
      <c r="T75" s="114"/>
    </row>
    <row r="76" spans="1:20" s="23" customFormat="1" ht="29">
      <c r="A76" s="51"/>
      <c r="B76" s="359">
        <v>36</v>
      </c>
      <c r="C76" s="28" t="s">
        <v>647</v>
      </c>
      <c r="D76" s="28">
        <v>200</v>
      </c>
      <c r="E76" s="28" t="s">
        <v>447</v>
      </c>
      <c r="F76" s="33" t="s">
        <v>446</v>
      </c>
      <c r="G76" s="29" t="s">
        <v>3</v>
      </c>
      <c r="H76" s="163">
        <v>40000</v>
      </c>
      <c r="I76" s="28">
        <v>1</v>
      </c>
      <c r="J76" s="164">
        <f>H76*I76</f>
        <v>40000</v>
      </c>
      <c r="K76" s="30"/>
      <c r="L76" s="162">
        <f>K76*H76</f>
        <v>0</v>
      </c>
      <c r="M76" s="161">
        <f>$I76+$K76</f>
        <v>1</v>
      </c>
      <c r="N76" s="165">
        <f>M76*H76</f>
        <v>40000</v>
      </c>
      <c r="O76" s="31">
        <v>1</v>
      </c>
      <c r="P76" s="162">
        <f>O76*H76</f>
        <v>40000</v>
      </c>
      <c r="Q76" s="162">
        <f t="shared" si="11"/>
        <v>0</v>
      </c>
      <c r="R76" s="358">
        <f t="shared" si="12"/>
        <v>0</v>
      </c>
      <c r="S76" s="354" t="s">
        <v>571</v>
      </c>
      <c r="T76" s="114"/>
    </row>
    <row r="77" spans="1:20" s="23" customFormat="1" ht="21">
      <c r="A77" s="51"/>
      <c r="B77" s="360"/>
      <c r="C77" s="58"/>
      <c r="D77" s="58"/>
      <c r="E77" s="58"/>
      <c r="F77" s="58"/>
      <c r="G77" s="58"/>
      <c r="H77" s="58"/>
      <c r="I77" s="58"/>
      <c r="J77" s="58"/>
      <c r="K77" s="58"/>
      <c r="L77" s="58"/>
      <c r="M77" s="161"/>
      <c r="N77" s="58"/>
      <c r="O77" s="58"/>
      <c r="P77" s="58"/>
      <c r="Q77" s="162">
        <f t="shared" si="11"/>
        <v>0</v>
      </c>
      <c r="R77" s="358">
        <f t="shared" si="12"/>
        <v>0</v>
      </c>
      <c r="S77" s="354"/>
      <c r="T77" s="114"/>
    </row>
    <row r="78" spans="1:20" s="23" customFormat="1" ht="15.5">
      <c r="A78" s="51"/>
      <c r="B78" s="359">
        <v>37</v>
      </c>
      <c r="C78" s="28">
        <v>17.8</v>
      </c>
      <c r="D78" s="28">
        <v>33</v>
      </c>
      <c r="E78" s="28" t="s">
        <v>445</v>
      </c>
      <c r="F78" s="33" t="s">
        <v>444</v>
      </c>
      <c r="G78" s="29" t="s">
        <v>3</v>
      </c>
      <c r="H78" s="163">
        <v>245000</v>
      </c>
      <c r="I78" s="28">
        <v>1</v>
      </c>
      <c r="J78" s="164">
        <f>H78*I78</f>
        <v>245000</v>
      </c>
      <c r="K78" s="30"/>
      <c r="L78" s="162">
        <f>K78*H78</f>
        <v>0</v>
      </c>
      <c r="M78" s="161">
        <f>$I78+$K78</f>
        <v>1</v>
      </c>
      <c r="N78" s="165">
        <f>M78*H78</f>
        <v>245000</v>
      </c>
      <c r="O78" s="31">
        <v>1</v>
      </c>
      <c r="P78" s="162">
        <f>O78*H78</f>
        <v>245000</v>
      </c>
      <c r="Q78" s="162">
        <f t="shared" si="11"/>
        <v>0</v>
      </c>
      <c r="R78" s="358">
        <f t="shared" si="12"/>
        <v>0</v>
      </c>
      <c r="S78" s="354" t="s">
        <v>571</v>
      </c>
      <c r="T78" s="114"/>
    </row>
    <row r="79" spans="1:20" s="23" customFormat="1" ht="21">
      <c r="A79" s="51"/>
      <c r="B79" s="360"/>
      <c r="C79" s="58"/>
      <c r="D79" s="58"/>
      <c r="E79" s="58"/>
      <c r="F79" s="58"/>
      <c r="G79" s="58"/>
      <c r="H79" s="58"/>
      <c r="I79" s="58"/>
      <c r="J79" s="58"/>
      <c r="K79" s="58"/>
      <c r="L79" s="58"/>
      <c r="M79" s="161"/>
      <c r="N79" s="58"/>
      <c r="O79" s="58"/>
      <c r="P79" s="58"/>
      <c r="Q79" s="162">
        <f t="shared" si="11"/>
        <v>0</v>
      </c>
      <c r="R79" s="358">
        <f t="shared" si="12"/>
        <v>0</v>
      </c>
      <c r="S79" s="354"/>
      <c r="T79" s="114"/>
    </row>
    <row r="80" spans="1:20" s="23" customFormat="1" ht="15.5">
      <c r="A80" s="51"/>
      <c r="B80" s="359">
        <v>38</v>
      </c>
      <c r="C80" s="28">
        <v>19</v>
      </c>
      <c r="D80" s="28">
        <v>201</v>
      </c>
      <c r="E80" s="28" t="s">
        <v>443</v>
      </c>
      <c r="F80" s="33" t="s">
        <v>442</v>
      </c>
      <c r="G80" s="29" t="s">
        <v>4</v>
      </c>
      <c r="H80" s="163">
        <v>195000</v>
      </c>
      <c r="I80" s="28">
        <v>7</v>
      </c>
      <c r="J80" s="164">
        <f>H80*I80</f>
        <v>1365000</v>
      </c>
      <c r="K80" s="30">
        <v>2</v>
      </c>
      <c r="L80" s="162">
        <f>K80*H80</f>
        <v>390000</v>
      </c>
      <c r="M80" s="161">
        <f>$I80+$K80</f>
        <v>9</v>
      </c>
      <c r="N80" s="165">
        <f>M80*H80</f>
        <v>1755000</v>
      </c>
      <c r="O80" s="31">
        <v>9</v>
      </c>
      <c r="P80" s="162">
        <f>O80*H80</f>
        <v>1755000</v>
      </c>
      <c r="Q80" s="162">
        <f t="shared" si="11"/>
        <v>0</v>
      </c>
      <c r="R80" s="358">
        <f t="shared" si="12"/>
        <v>0</v>
      </c>
      <c r="S80" s="354" t="s">
        <v>551</v>
      </c>
      <c r="T80" s="114"/>
    </row>
    <row r="81" spans="1:20" s="23" customFormat="1" ht="21" customHeight="1" thickBot="1">
      <c r="A81" s="51"/>
      <c r="B81" s="359"/>
      <c r="C81" s="120"/>
      <c r="D81" s="120"/>
      <c r="E81" s="120"/>
      <c r="F81" s="121"/>
      <c r="G81" s="122"/>
      <c r="H81" s="166"/>
      <c r="I81" s="120"/>
      <c r="J81" s="167"/>
      <c r="K81" s="40"/>
      <c r="L81" s="168"/>
      <c r="M81" s="169"/>
      <c r="N81" s="170"/>
      <c r="O81" s="171"/>
      <c r="P81" s="168"/>
      <c r="Q81" s="168">
        <f t="shared" si="11"/>
        <v>0</v>
      </c>
      <c r="R81" s="361">
        <f t="shared" si="12"/>
        <v>0</v>
      </c>
      <c r="S81" s="354"/>
      <c r="T81" s="114"/>
    </row>
    <row r="82" spans="1:20" s="23" customFormat="1" ht="21.5" thickBot="1">
      <c r="A82" s="51"/>
      <c r="B82" s="362"/>
      <c r="C82" s="308"/>
      <c r="D82" s="123"/>
      <c r="E82" s="123"/>
      <c r="F82" s="123"/>
      <c r="G82" s="123"/>
      <c r="H82" s="123"/>
      <c r="I82" s="123"/>
      <c r="J82" s="123"/>
      <c r="K82" s="123"/>
      <c r="L82" s="172" t="s">
        <v>559</v>
      </c>
      <c r="M82" s="173"/>
      <c r="N82" s="172" t="s">
        <v>558</v>
      </c>
      <c r="O82" s="148"/>
      <c r="P82" s="174">
        <f>SUM(P6:P81)+P505+P503</f>
        <v>111378121.76800001</v>
      </c>
      <c r="Q82" s="175">
        <f t="shared" si="11"/>
        <v>0</v>
      </c>
      <c r="R82" s="363"/>
      <c r="S82" s="355"/>
      <c r="T82" s="114"/>
    </row>
    <row r="83" spans="1:20" s="23" customFormat="1" ht="21">
      <c r="A83" s="51"/>
      <c r="B83" s="364"/>
      <c r="C83" s="124"/>
      <c r="D83" s="124"/>
      <c r="E83" s="124"/>
      <c r="F83" s="125" t="s">
        <v>535</v>
      </c>
      <c r="G83" s="124"/>
      <c r="H83" s="124"/>
      <c r="I83" s="124"/>
      <c r="J83" s="124"/>
      <c r="K83" s="124"/>
      <c r="L83" s="124"/>
      <c r="M83" s="159"/>
      <c r="N83" s="124"/>
      <c r="O83" s="124"/>
      <c r="P83" s="124"/>
      <c r="Q83" s="158">
        <f t="shared" si="11"/>
        <v>0</v>
      </c>
      <c r="R83" s="357">
        <f t="shared" ref="R83:R115" si="13">IF(N83&gt;P83,N83-P83,0)</f>
        <v>0</v>
      </c>
      <c r="S83" s="119"/>
      <c r="T83" s="25"/>
    </row>
    <row r="84" spans="1:20" s="23" customFormat="1" ht="15.5">
      <c r="A84" s="51"/>
      <c r="B84" s="359">
        <v>39</v>
      </c>
      <c r="C84" s="28">
        <v>1</v>
      </c>
      <c r="D84" s="28">
        <v>34</v>
      </c>
      <c r="E84" s="28" t="s">
        <v>441</v>
      </c>
      <c r="F84" s="33" t="s">
        <v>440</v>
      </c>
      <c r="G84" s="29" t="s">
        <v>0</v>
      </c>
      <c r="H84" s="163">
        <v>15010</v>
      </c>
      <c r="I84" s="28">
        <v>202</v>
      </c>
      <c r="J84" s="164">
        <f>H84*I84</f>
        <v>3032020</v>
      </c>
      <c r="K84" s="30">
        <v>0</v>
      </c>
      <c r="L84" s="162">
        <f>K84*H84</f>
        <v>0</v>
      </c>
      <c r="M84" s="161">
        <f>$I84+$K84</f>
        <v>202</v>
      </c>
      <c r="N84" s="165">
        <f>M84*H84</f>
        <v>3032020</v>
      </c>
      <c r="O84" s="31">
        <v>202</v>
      </c>
      <c r="P84" s="162">
        <f>O84*H84</f>
        <v>3032020</v>
      </c>
      <c r="Q84" s="162">
        <f t="shared" si="11"/>
        <v>0</v>
      </c>
      <c r="R84" s="358">
        <f t="shared" si="13"/>
        <v>0</v>
      </c>
      <c r="S84" s="95" t="s">
        <v>554</v>
      </c>
      <c r="T84" s="25"/>
    </row>
    <row r="85" spans="1:20" s="23" customFormat="1" ht="21">
      <c r="A85" s="51"/>
      <c r="B85" s="360"/>
      <c r="C85" s="58"/>
      <c r="D85" s="58"/>
      <c r="E85" s="58"/>
      <c r="F85" s="60" t="s">
        <v>543</v>
      </c>
      <c r="G85" s="58"/>
      <c r="H85" s="163">
        <v>15010</v>
      </c>
      <c r="I85" s="58"/>
      <c r="J85" s="58"/>
      <c r="K85" s="58"/>
      <c r="L85" s="58"/>
      <c r="M85" s="161"/>
      <c r="N85" s="165"/>
      <c r="O85" s="176">
        <v>136.93180000000001</v>
      </c>
      <c r="P85" s="162">
        <f>O85*H85</f>
        <v>2055346.3180000002</v>
      </c>
      <c r="Q85" s="162">
        <f t="shared" si="11"/>
        <v>2055346.3180000002</v>
      </c>
      <c r="R85" s="358">
        <f t="shared" si="13"/>
        <v>0</v>
      </c>
      <c r="S85" s="95" t="s">
        <v>554</v>
      </c>
      <c r="T85" s="25"/>
    </row>
    <row r="86" spans="1:20" s="23" customFormat="1" ht="29">
      <c r="A86" s="51"/>
      <c r="B86" s="359">
        <v>40</v>
      </c>
      <c r="C86" s="28">
        <v>1</v>
      </c>
      <c r="D86" s="28">
        <v>35</v>
      </c>
      <c r="E86" s="28" t="s">
        <v>439</v>
      </c>
      <c r="F86" s="33" t="s">
        <v>438</v>
      </c>
      <c r="G86" s="29" t="s">
        <v>0</v>
      </c>
      <c r="H86" s="163">
        <v>15010</v>
      </c>
      <c r="I86" s="28">
        <f>85+61</f>
        <v>146</v>
      </c>
      <c r="J86" s="164">
        <f>H86*I86</f>
        <v>2191460</v>
      </c>
      <c r="K86" s="30">
        <v>0</v>
      </c>
      <c r="L86" s="162">
        <f>K86*H86</f>
        <v>0</v>
      </c>
      <c r="M86" s="161">
        <f>$I86+$K86</f>
        <v>146</v>
      </c>
      <c r="N86" s="165">
        <f>M86*H86</f>
        <v>2191460</v>
      </c>
      <c r="O86" s="31">
        <v>146</v>
      </c>
      <c r="P86" s="162">
        <f>O86*H86</f>
        <v>2191460</v>
      </c>
      <c r="Q86" s="162">
        <f t="shared" si="11"/>
        <v>0</v>
      </c>
      <c r="R86" s="358">
        <f t="shared" si="13"/>
        <v>0</v>
      </c>
      <c r="S86" s="95" t="s">
        <v>554</v>
      </c>
      <c r="T86" s="25"/>
    </row>
    <row r="87" spans="1:20" s="23" customFormat="1" ht="21">
      <c r="A87" s="51"/>
      <c r="B87" s="360"/>
      <c r="C87" s="58"/>
      <c r="D87" s="58"/>
      <c r="E87" s="58"/>
      <c r="F87" s="60" t="s">
        <v>543</v>
      </c>
      <c r="G87" s="58"/>
      <c r="H87" s="163">
        <v>15010</v>
      </c>
      <c r="I87" s="58"/>
      <c r="J87" s="58"/>
      <c r="K87" s="58"/>
      <c r="L87" s="58"/>
      <c r="M87" s="161"/>
      <c r="N87" s="165"/>
      <c r="O87" s="176">
        <v>33.22</v>
      </c>
      <c r="P87" s="162">
        <f>O87*H87</f>
        <v>498632.2</v>
      </c>
      <c r="Q87" s="162">
        <f t="shared" si="11"/>
        <v>498632.2</v>
      </c>
      <c r="R87" s="358">
        <f t="shared" si="13"/>
        <v>0</v>
      </c>
      <c r="S87" s="95" t="s">
        <v>554</v>
      </c>
      <c r="T87" s="25"/>
    </row>
    <row r="88" spans="1:20" s="23" customFormat="1" ht="15.5">
      <c r="A88" s="51"/>
      <c r="B88" s="359">
        <v>41</v>
      </c>
      <c r="C88" s="28">
        <v>2.1</v>
      </c>
      <c r="D88" s="28">
        <v>202</v>
      </c>
      <c r="E88" s="28" t="s">
        <v>437</v>
      </c>
      <c r="F88" s="33" t="s">
        <v>436</v>
      </c>
      <c r="G88" s="29" t="s">
        <v>0</v>
      </c>
      <c r="H88" s="163">
        <v>4035</v>
      </c>
      <c r="I88" s="28">
        <v>146</v>
      </c>
      <c r="J88" s="164">
        <f>H88*I88</f>
        <v>589110</v>
      </c>
      <c r="K88" s="30"/>
      <c r="L88" s="162">
        <f>K88*H88</f>
        <v>0</v>
      </c>
      <c r="M88" s="161">
        <f>$I88+$K88</f>
        <v>146</v>
      </c>
      <c r="N88" s="165">
        <f>M88*H88</f>
        <v>589110</v>
      </c>
      <c r="O88" s="31">
        <v>73.664400000000001</v>
      </c>
      <c r="P88" s="162">
        <f>O88*H88</f>
        <v>297235.85399999999</v>
      </c>
      <c r="Q88" s="162">
        <f t="shared" si="11"/>
        <v>0</v>
      </c>
      <c r="R88" s="358">
        <f t="shared" si="13"/>
        <v>291874.14600000001</v>
      </c>
      <c r="S88" s="95" t="s">
        <v>554</v>
      </c>
      <c r="T88" s="25"/>
    </row>
    <row r="89" spans="1:20" s="23" customFormat="1" ht="21">
      <c r="A89" s="51"/>
      <c r="B89" s="360"/>
      <c r="C89" s="58"/>
      <c r="D89" s="58"/>
      <c r="E89" s="58"/>
      <c r="F89" s="58"/>
      <c r="G89" s="58"/>
      <c r="H89" s="58"/>
      <c r="I89" s="58"/>
      <c r="J89" s="58"/>
      <c r="K89" s="58"/>
      <c r="L89" s="58"/>
      <c r="M89" s="161"/>
      <c r="N89" s="58"/>
      <c r="O89" s="58"/>
      <c r="P89" s="58"/>
      <c r="Q89" s="162">
        <f t="shared" si="11"/>
        <v>0</v>
      </c>
      <c r="R89" s="358">
        <f t="shared" si="13"/>
        <v>0</v>
      </c>
      <c r="S89" s="95"/>
      <c r="T89" s="25"/>
    </row>
    <row r="90" spans="1:20" s="23" customFormat="1" ht="15.5">
      <c r="A90" s="51"/>
      <c r="B90" s="359">
        <v>42</v>
      </c>
      <c r="C90" s="28">
        <v>2.2000000000000002</v>
      </c>
      <c r="D90" s="28">
        <v>36</v>
      </c>
      <c r="E90" s="28" t="s">
        <v>435</v>
      </c>
      <c r="F90" s="33" t="s">
        <v>434</v>
      </c>
      <c r="G90" s="29" t="s">
        <v>0</v>
      </c>
      <c r="H90" s="163">
        <v>3750</v>
      </c>
      <c r="I90" s="28">
        <v>61</v>
      </c>
      <c r="J90" s="164">
        <f>H90*I90</f>
        <v>228750</v>
      </c>
      <c r="K90" s="30"/>
      <c r="L90" s="162">
        <f>K90*H90</f>
        <v>0</v>
      </c>
      <c r="M90" s="161">
        <f>$I90+$K90</f>
        <v>61</v>
      </c>
      <c r="N90" s="165">
        <f>M90*H90</f>
        <v>228750</v>
      </c>
      <c r="O90" s="31">
        <v>61</v>
      </c>
      <c r="P90" s="162">
        <f>O90*H90</f>
        <v>228750</v>
      </c>
      <c r="Q90" s="162">
        <f t="shared" si="11"/>
        <v>0</v>
      </c>
      <c r="R90" s="358">
        <f t="shared" si="13"/>
        <v>0</v>
      </c>
      <c r="S90" s="95" t="s">
        <v>554</v>
      </c>
      <c r="T90" s="25"/>
    </row>
    <row r="91" spans="1:20" s="23" customFormat="1" ht="21">
      <c r="A91" s="51"/>
      <c r="B91" s="360"/>
      <c r="C91" s="58"/>
      <c r="D91" s="58"/>
      <c r="E91" s="58"/>
      <c r="F91" s="60" t="s">
        <v>543</v>
      </c>
      <c r="G91" s="58"/>
      <c r="H91" s="163">
        <v>3750</v>
      </c>
      <c r="I91" s="58"/>
      <c r="J91" s="58"/>
      <c r="K91" s="58"/>
      <c r="L91" s="58"/>
      <c r="M91" s="161"/>
      <c r="N91" s="165"/>
      <c r="O91" s="176">
        <v>70.407399999999996</v>
      </c>
      <c r="P91" s="162">
        <f>O91*H91</f>
        <v>264027.75</v>
      </c>
      <c r="Q91" s="162">
        <f t="shared" si="11"/>
        <v>264027.75</v>
      </c>
      <c r="R91" s="358">
        <f t="shared" si="13"/>
        <v>0</v>
      </c>
      <c r="S91" s="95" t="s">
        <v>554</v>
      </c>
      <c r="T91" s="25"/>
    </row>
    <row r="92" spans="1:20" s="23" customFormat="1" ht="15.5">
      <c r="A92" s="51"/>
      <c r="B92" s="359">
        <v>43</v>
      </c>
      <c r="C92" s="28">
        <v>3</v>
      </c>
      <c r="D92" s="28">
        <v>37</v>
      </c>
      <c r="E92" s="28" t="s">
        <v>433</v>
      </c>
      <c r="F92" s="33" t="s">
        <v>432</v>
      </c>
      <c r="G92" s="29" t="s">
        <v>3</v>
      </c>
      <c r="H92" s="163">
        <v>395000</v>
      </c>
      <c r="I92" s="28">
        <v>3</v>
      </c>
      <c r="J92" s="164">
        <f>H92*I92</f>
        <v>1185000</v>
      </c>
      <c r="K92" s="30"/>
      <c r="L92" s="162">
        <f>K92*H92</f>
        <v>0</v>
      </c>
      <c r="M92" s="161">
        <f>$I92+$K92</f>
        <v>3</v>
      </c>
      <c r="N92" s="165">
        <f>M92*H92</f>
        <v>1185000</v>
      </c>
      <c r="O92" s="31">
        <v>3</v>
      </c>
      <c r="P92" s="162">
        <f>O92*H92</f>
        <v>1185000</v>
      </c>
      <c r="Q92" s="162">
        <f t="shared" si="11"/>
        <v>0</v>
      </c>
      <c r="R92" s="358">
        <f t="shared" si="13"/>
        <v>0</v>
      </c>
      <c r="S92" s="95" t="s">
        <v>552</v>
      </c>
      <c r="T92" s="25"/>
    </row>
    <row r="93" spans="1:20" s="23" customFormat="1" ht="21">
      <c r="A93" s="51"/>
      <c r="B93" s="360"/>
      <c r="C93" s="58"/>
      <c r="D93" s="58"/>
      <c r="E93" s="58"/>
      <c r="F93" s="58"/>
      <c r="G93" s="58"/>
      <c r="H93" s="58"/>
      <c r="I93" s="58"/>
      <c r="J93" s="58"/>
      <c r="K93" s="58"/>
      <c r="L93" s="58"/>
      <c r="M93" s="161"/>
      <c r="N93" s="58"/>
      <c r="O93" s="58"/>
      <c r="P93" s="58"/>
      <c r="Q93" s="162">
        <f t="shared" si="11"/>
        <v>0</v>
      </c>
      <c r="R93" s="358">
        <f t="shared" si="13"/>
        <v>0</v>
      </c>
      <c r="S93" s="95"/>
      <c r="T93" s="25"/>
    </row>
    <row r="94" spans="1:20" s="23" customFormat="1" ht="15.5">
      <c r="A94" s="51"/>
      <c r="B94" s="359">
        <v>44</v>
      </c>
      <c r="C94" s="28">
        <v>3.1</v>
      </c>
      <c r="D94" s="28">
        <v>38</v>
      </c>
      <c r="E94" s="28" t="s">
        <v>431</v>
      </c>
      <c r="F94" s="33" t="s">
        <v>430</v>
      </c>
      <c r="G94" s="29" t="s">
        <v>3</v>
      </c>
      <c r="H94" s="163">
        <v>1495000</v>
      </c>
      <c r="I94" s="28">
        <v>2</v>
      </c>
      <c r="J94" s="164">
        <f>H94*I94</f>
        <v>2990000</v>
      </c>
      <c r="K94" s="30"/>
      <c r="L94" s="162">
        <f>K94*H94</f>
        <v>0</v>
      </c>
      <c r="M94" s="161">
        <f>$I94+$K94</f>
        <v>2</v>
      </c>
      <c r="N94" s="165">
        <f>M94*H94</f>
        <v>2990000</v>
      </c>
      <c r="O94" s="31">
        <v>2</v>
      </c>
      <c r="P94" s="162">
        <f>O94*H94</f>
        <v>2990000</v>
      </c>
      <c r="Q94" s="162">
        <f t="shared" si="11"/>
        <v>0</v>
      </c>
      <c r="R94" s="358">
        <f t="shared" si="13"/>
        <v>0</v>
      </c>
      <c r="S94" s="95" t="s">
        <v>552</v>
      </c>
      <c r="T94" s="25"/>
    </row>
    <row r="95" spans="1:20" s="23" customFormat="1" ht="21">
      <c r="A95" s="51"/>
      <c r="B95" s="360"/>
      <c r="C95" s="58"/>
      <c r="D95" s="58"/>
      <c r="E95" s="58"/>
      <c r="F95" s="58"/>
      <c r="G95" s="58"/>
      <c r="H95" s="58"/>
      <c r="I95" s="58"/>
      <c r="J95" s="58"/>
      <c r="K95" s="58"/>
      <c r="L95" s="58"/>
      <c r="M95" s="161"/>
      <c r="N95" s="58"/>
      <c r="O95" s="58"/>
      <c r="P95" s="58"/>
      <c r="Q95" s="162">
        <f t="shared" si="11"/>
        <v>0</v>
      </c>
      <c r="R95" s="358">
        <f t="shared" si="13"/>
        <v>0</v>
      </c>
      <c r="S95" s="95"/>
      <c r="T95" s="25"/>
    </row>
    <row r="96" spans="1:20" s="23" customFormat="1" ht="15.5">
      <c r="A96" s="51"/>
      <c r="B96" s="359">
        <v>45</v>
      </c>
      <c r="C96" s="28">
        <v>3.1</v>
      </c>
      <c r="D96" s="28">
        <v>39</v>
      </c>
      <c r="E96" s="28" t="s">
        <v>429</v>
      </c>
      <c r="F96" s="33" t="s">
        <v>428</v>
      </c>
      <c r="G96" s="29" t="s">
        <v>3</v>
      </c>
      <c r="H96" s="163">
        <v>1195000</v>
      </c>
      <c r="I96" s="28">
        <v>1</v>
      </c>
      <c r="J96" s="164">
        <f>H96*I96</f>
        <v>1195000</v>
      </c>
      <c r="K96" s="30"/>
      <c r="L96" s="162">
        <f>K96*H96</f>
        <v>0</v>
      </c>
      <c r="M96" s="161">
        <f>$I96+$K96</f>
        <v>1</v>
      </c>
      <c r="N96" s="165">
        <f>M96*H96</f>
        <v>1195000</v>
      </c>
      <c r="O96" s="31">
        <v>1</v>
      </c>
      <c r="P96" s="162">
        <f>O96*H96</f>
        <v>1195000</v>
      </c>
      <c r="Q96" s="162">
        <f t="shared" si="11"/>
        <v>0</v>
      </c>
      <c r="R96" s="358">
        <f t="shared" si="13"/>
        <v>0</v>
      </c>
      <c r="S96" s="95" t="s">
        <v>552</v>
      </c>
      <c r="T96" s="25"/>
    </row>
    <row r="97" spans="1:20" s="23" customFormat="1" ht="21">
      <c r="A97" s="51"/>
      <c r="B97" s="360"/>
      <c r="C97" s="58"/>
      <c r="D97" s="58"/>
      <c r="E97" s="58"/>
      <c r="F97" s="58"/>
      <c r="G97" s="58"/>
      <c r="H97" s="58"/>
      <c r="I97" s="58"/>
      <c r="J97" s="58"/>
      <c r="K97" s="58"/>
      <c r="L97" s="58"/>
      <c r="M97" s="161"/>
      <c r="N97" s="58"/>
      <c r="O97" s="58"/>
      <c r="P97" s="58"/>
      <c r="Q97" s="162">
        <f t="shared" si="11"/>
        <v>0</v>
      </c>
      <c r="R97" s="358">
        <f t="shared" si="13"/>
        <v>0</v>
      </c>
      <c r="S97" s="95"/>
      <c r="T97" s="25"/>
    </row>
    <row r="98" spans="1:20" s="23" customFormat="1" ht="15.5">
      <c r="A98" s="51"/>
      <c r="B98" s="359">
        <v>46</v>
      </c>
      <c r="C98" s="28">
        <v>3.2</v>
      </c>
      <c r="D98" s="28">
        <v>40</v>
      </c>
      <c r="E98" s="28" t="s">
        <v>427</v>
      </c>
      <c r="F98" s="33" t="s">
        <v>426</v>
      </c>
      <c r="G98" s="29" t="s">
        <v>3</v>
      </c>
      <c r="H98" s="163">
        <v>345000</v>
      </c>
      <c r="I98" s="28">
        <v>3</v>
      </c>
      <c r="J98" s="164">
        <f>H98*I98</f>
        <v>1035000</v>
      </c>
      <c r="K98" s="30"/>
      <c r="L98" s="162">
        <f>K98*H98</f>
        <v>0</v>
      </c>
      <c r="M98" s="161">
        <f>$I98+$K98</f>
        <v>3</v>
      </c>
      <c r="N98" s="165">
        <f>M98*H98</f>
        <v>1035000</v>
      </c>
      <c r="O98" s="31">
        <v>3</v>
      </c>
      <c r="P98" s="162">
        <f>O98*H98</f>
        <v>1035000</v>
      </c>
      <c r="Q98" s="162">
        <f t="shared" si="11"/>
        <v>0</v>
      </c>
      <c r="R98" s="358">
        <f t="shared" si="13"/>
        <v>0</v>
      </c>
      <c r="S98" s="95" t="s">
        <v>552</v>
      </c>
      <c r="T98" s="25"/>
    </row>
    <row r="99" spans="1:20" s="23" customFormat="1" ht="21">
      <c r="A99" s="51"/>
      <c r="B99" s="360"/>
      <c r="C99" s="58"/>
      <c r="D99" s="58"/>
      <c r="E99" s="58"/>
      <c r="F99" s="60" t="s">
        <v>543</v>
      </c>
      <c r="G99" s="58"/>
      <c r="H99" s="163">
        <v>345000</v>
      </c>
      <c r="I99" s="58"/>
      <c r="J99" s="58"/>
      <c r="K99" s="58"/>
      <c r="L99" s="58"/>
      <c r="M99" s="161"/>
      <c r="N99" s="165"/>
      <c r="O99" s="30">
        <v>3</v>
      </c>
      <c r="P99" s="162">
        <f>O99*H99</f>
        <v>1035000</v>
      </c>
      <c r="Q99" s="162">
        <f t="shared" si="11"/>
        <v>1035000</v>
      </c>
      <c r="R99" s="358">
        <f t="shared" si="13"/>
        <v>0</v>
      </c>
      <c r="S99" s="95" t="s">
        <v>552</v>
      </c>
      <c r="T99" s="25"/>
    </row>
    <row r="100" spans="1:20" s="23" customFormat="1" ht="15.5">
      <c r="A100" s="51"/>
      <c r="B100" s="359">
        <v>47</v>
      </c>
      <c r="C100" s="28">
        <v>4</v>
      </c>
      <c r="D100" s="28">
        <v>41</v>
      </c>
      <c r="E100" s="28" t="s">
        <v>425</v>
      </c>
      <c r="F100" s="33" t="s">
        <v>424</v>
      </c>
      <c r="G100" s="29" t="s">
        <v>3</v>
      </c>
      <c r="H100" s="163">
        <v>22500</v>
      </c>
      <c r="I100" s="28">
        <v>3</v>
      </c>
      <c r="J100" s="164">
        <f>H100*I100</f>
        <v>67500</v>
      </c>
      <c r="K100" s="30"/>
      <c r="L100" s="162">
        <f>K100*H100</f>
        <v>0</v>
      </c>
      <c r="M100" s="161">
        <f>$I100+$K100</f>
        <v>3</v>
      </c>
      <c r="N100" s="165">
        <f>M100*H100</f>
        <v>67500</v>
      </c>
      <c r="O100" s="31">
        <v>3</v>
      </c>
      <c r="P100" s="162">
        <f>O100*H100</f>
        <v>67500</v>
      </c>
      <c r="Q100" s="162">
        <f t="shared" si="11"/>
        <v>0</v>
      </c>
      <c r="R100" s="358">
        <f t="shared" si="13"/>
        <v>0</v>
      </c>
      <c r="S100" s="95" t="s">
        <v>571</v>
      </c>
      <c r="T100" s="25"/>
    </row>
    <row r="101" spans="1:20" s="23" customFormat="1" ht="21">
      <c r="A101" s="51"/>
      <c r="B101" s="360"/>
      <c r="C101" s="58"/>
      <c r="D101" s="58"/>
      <c r="E101" s="58"/>
      <c r="F101" s="58"/>
      <c r="G101" s="58"/>
      <c r="H101" s="58"/>
      <c r="I101" s="58"/>
      <c r="J101" s="58"/>
      <c r="K101" s="58"/>
      <c r="L101" s="58"/>
      <c r="M101" s="161"/>
      <c r="N101" s="58"/>
      <c r="O101" s="58"/>
      <c r="P101" s="58"/>
      <c r="Q101" s="162">
        <f t="shared" si="11"/>
        <v>0</v>
      </c>
      <c r="R101" s="358">
        <f t="shared" si="13"/>
        <v>0</v>
      </c>
      <c r="S101" s="95"/>
      <c r="T101" s="25"/>
    </row>
    <row r="102" spans="1:20" s="23" customFormat="1" ht="15.5">
      <c r="A102" s="51"/>
      <c r="B102" s="359">
        <v>48</v>
      </c>
      <c r="C102" s="28">
        <v>8</v>
      </c>
      <c r="D102" s="28">
        <v>42</v>
      </c>
      <c r="E102" s="28" t="s">
        <v>423</v>
      </c>
      <c r="F102" s="33" t="s">
        <v>422</v>
      </c>
      <c r="G102" s="29" t="s">
        <v>3</v>
      </c>
      <c r="H102" s="163">
        <v>525000</v>
      </c>
      <c r="I102" s="28">
        <v>3</v>
      </c>
      <c r="J102" s="164">
        <f>H102*I102</f>
        <v>1575000</v>
      </c>
      <c r="K102" s="30"/>
      <c r="L102" s="162">
        <f>K102*H102</f>
        <v>0</v>
      </c>
      <c r="M102" s="161">
        <f>$I102+$K102</f>
        <v>3</v>
      </c>
      <c r="N102" s="165">
        <f>M102*H102</f>
        <v>1575000</v>
      </c>
      <c r="O102" s="31">
        <v>3</v>
      </c>
      <c r="P102" s="162">
        <f>O102*H102</f>
        <v>1575000</v>
      </c>
      <c r="Q102" s="162">
        <f t="shared" si="11"/>
        <v>0</v>
      </c>
      <c r="R102" s="358">
        <f t="shared" si="13"/>
        <v>0</v>
      </c>
      <c r="S102" s="95" t="s">
        <v>554</v>
      </c>
      <c r="T102" s="25"/>
    </row>
    <row r="103" spans="1:20" s="23" customFormat="1" ht="21">
      <c r="A103" s="51"/>
      <c r="B103" s="360"/>
      <c r="C103" s="58"/>
      <c r="D103" s="58"/>
      <c r="E103" s="58"/>
      <c r="F103" s="58"/>
      <c r="G103" s="58"/>
      <c r="H103" s="58"/>
      <c r="I103" s="58"/>
      <c r="J103" s="58"/>
      <c r="K103" s="58"/>
      <c r="L103" s="58"/>
      <c r="M103" s="161"/>
      <c r="N103" s="58"/>
      <c r="O103" s="58"/>
      <c r="P103" s="58"/>
      <c r="Q103" s="162">
        <f t="shared" si="11"/>
        <v>0</v>
      </c>
      <c r="R103" s="358">
        <f t="shared" si="13"/>
        <v>0</v>
      </c>
      <c r="S103" s="95"/>
      <c r="T103" s="25"/>
    </row>
    <row r="104" spans="1:20" s="23" customFormat="1" ht="15.5">
      <c r="A104" s="51"/>
      <c r="B104" s="359">
        <v>49</v>
      </c>
      <c r="C104" s="28">
        <v>15</v>
      </c>
      <c r="D104" s="28">
        <v>43</v>
      </c>
      <c r="E104" s="28" t="s">
        <v>421</v>
      </c>
      <c r="F104" s="33" t="s">
        <v>420</v>
      </c>
      <c r="G104" s="29" t="s">
        <v>0</v>
      </c>
      <c r="H104" s="163">
        <v>650.00000000000011</v>
      </c>
      <c r="I104" s="28">
        <v>40</v>
      </c>
      <c r="J104" s="164">
        <f>H104*I104</f>
        <v>26000.000000000004</v>
      </c>
      <c r="K104" s="30"/>
      <c r="L104" s="162">
        <f>K104*H104</f>
        <v>0</v>
      </c>
      <c r="M104" s="161">
        <f>$I104+$K104</f>
        <v>40</v>
      </c>
      <c r="N104" s="165">
        <f>M104*H104</f>
        <v>26000.000000000004</v>
      </c>
      <c r="O104" s="31">
        <v>40</v>
      </c>
      <c r="P104" s="162">
        <f>O104*H104</f>
        <v>26000.000000000004</v>
      </c>
      <c r="Q104" s="162">
        <f t="shared" si="11"/>
        <v>0</v>
      </c>
      <c r="R104" s="358">
        <f t="shared" si="13"/>
        <v>0</v>
      </c>
      <c r="S104" s="95" t="s">
        <v>554</v>
      </c>
      <c r="T104" s="25"/>
    </row>
    <row r="105" spans="1:20" s="23" customFormat="1" ht="21">
      <c r="A105" s="51"/>
      <c r="B105" s="360"/>
      <c r="C105" s="58"/>
      <c r="D105" s="58"/>
      <c r="E105" s="58"/>
      <c r="F105" s="58"/>
      <c r="G105" s="58"/>
      <c r="H105" s="58"/>
      <c r="I105" s="58"/>
      <c r="J105" s="58"/>
      <c r="K105" s="58"/>
      <c r="L105" s="58"/>
      <c r="M105" s="161"/>
      <c r="N105" s="58"/>
      <c r="O105" s="58"/>
      <c r="P105" s="58"/>
      <c r="Q105" s="162">
        <f t="shared" si="11"/>
        <v>0</v>
      </c>
      <c r="R105" s="358">
        <f t="shared" si="13"/>
        <v>0</v>
      </c>
      <c r="S105" s="95"/>
      <c r="T105" s="25"/>
    </row>
    <row r="106" spans="1:20" s="23" customFormat="1" ht="15.5">
      <c r="A106" s="51"/>
      <c r="B106" s="359">
        <v>50</v>
      </c>
      <c r="C106" s="28">
        <v>15</v>
      </c>
      <c r="D106" s="28">
        <v>44</v>
      </c>
      <c r="E106" s="28" t="s">
        <v>419</v>
      </c>
      <c r="F106" s="33" t="s">
        <v>418</v>
      </c>
      <c r="G106" s="29" t="s">
        <v>3</v>
      </c>
      <c r="H106" s="163">
        <v>165000</v>
      </c>
      <c r="I106" s="28">
        <v>3</v>
      </c>
      <c r="J106" s="164">
        <f>H106*I106</f>
        <v>495000</v>
      </c>
      <c r="K106" s="30"/>
      <c r="L106" s="162">
        <f>K106*H106</f>
        <v>0</v>
      </c>
      <c r="M106" s="161">
        <f>$I106+$K106</f>
        <v>3</v>
      </c>
      <c r="N106" s="165">
        <f>M106*H106</f>
        <v>495000</v>
      </c>
      <c r="O106" s="31">
        <v>3</v>
      </c>
      <c r="P106" s="162">
        <f>O106*H106</f>
        <v>495000</v>
      </c>
      <c r="Q106" s="162">
        <f t="shared" si="11"/>
        <v>0</v>
      </c>
      <c r="R106" s="358">
        <f t="shared" si="13"/>
        <v>0</v>
      </c>
      <c r="S106" s="95" t="s">
        <v>571</v>
      </c>
      <c r="T106" s="25"/>
    </row>
    <row r="107" spans="1:20" s="23" customFormat="1" ht="21">
      <c r="A107" s="51"/>
      <c r="B107" s="360"/>
      <c r="C107" s="58"/>
      <c r="D107" s="58"/>
      <c r="E107" s="58"/>
      <c r="F107" s="58"/>
      <c r="G107" s="58"/>
      <c r="H107" s="58"/>
      <c r="I107" s="58"/>
      <c r="J107" s="58"/>
      <c r="K107" s="58"/>
      <c r="L107" s="58"/>
      <c r="M107" s="161"/>
      <c r="N107" s="58"/>
      <c r="O107" s="58"/>
      <c r="P107" s="58"/>
      <c r="Q107" s="162">
        <f t="shared" si="11"/>
        <v>0</v>
      </c>
      <c r="R107" s="358">
        <f t="shared" si="13"/>
        <v>0</v>
      </c>
      <c r="S107" s="95"/>
      <c r="T107" s="25"/>
    </row>
    <row r="108" spans="1:20" s="23" customFormat="1" ht="15.5">
      <c r="A108" s="51"/>
      <c r="B108" s="359">
        <v>51</v>
      </c>
      <c r="C108" s="28">
        <v>91</v>
      </c>
      <c r="D108" s="28">
        <v>45</v>
      </c>
      <c r="E108" s="28" t="s">
        <v>417</v>
      </c>
      <c r="F108" s="33" t="s">
        <v>416</v>
      </c>
      <c r="G108" s="29" t="s">
        <v>3</v>
      </c>
      <c r="H108" s="163">
        <v>12000</v>
      </c>
      <c r="I108" s="28">
        <v>3</v>
      </c>
      <c r="J108" s="164">
        <f>H108*I108</f>
        <v>36000</v>
      </c>
      <c r="K108" s="30"/>
      <c r="L108" s="162">
        <f>K108*H108</f>
        <v>0</v>
      </c>
      <c r="M108" s="161">
        <f>$I108+$K108</f>
        <v>3</v>
      </c>
      <c r="N108" s="165">
        <f>M108*H108</f>
        <v>36000</v>
      </c>
      <c r="O108" s="31">
        <v>3</v>
      </c>
      <c r="P108" s="162">
        <f>O108*H108</f>
        <v>36000</v>
      </c>
      <c r="Q108" s="162">
        <f t="shared" si="11"/>
        <v>0</v>
      </c>
      <c r="R108" s="358">
        <f t="shared" si="13"/>
        <v>0</v>
      </c>
      <c r="S108" s="95" t="s">
        <v>551</v>
      </c>
      <c r="T108" s="25"/>
    </row>
    <row r="109" spans="1:20" s="23" customFormat="1" ht="21">
      <c r="A109" s="51"/>
      <c r="B109" s="360"/>
      <c r="C109" s="58"/>
      <c r="D109" s="58"/>
      <c r="E109" s="58"/>
      <c r="F109" s="58"/>
      <c r="G109" s="58"/>
      <c r="H109" s="58"/>
      <c r="I109" s="58"/>
      <c r="J109" s="58"/>
      <c r="K109" s="58"/>
      <c r="L109" s="58"/>
      <c r="M109" s="161"/>
      <c r="N109" s="58"/>
      <c r="O109" s="58"/>
      <c r="P109" s="58"/>
      <c r="Q109" s="162">
        <f t="shared" si="11"/>
        <v>0</v>
      </c>
      <c r="R109" s="358">
        <f t="shared" si="13"/>
        <v>0</v>
      </c>
      <c r="S109" s="95"/>
      <c r="T109" s="25"/>
    </row>
    <row r="110" spans="1:20" s="23" customFormat="1" ht="29">
      <c r="A110" s="51"/>
      <c r="B110" s="359">
        <v>52</v>
      </c>
      <c r="C110" s="28">
        <v>88.6</v>
      </c>
      <c r="D110" s="28">
        <v>46</v>
      </c>
      <c r="E110" s="28" t="s">
        <v>415</v>
      </c>
      <c r="F110" s="33" t="s">
        <v>414</v>
      </c>
      <c r="G110" s="29" t="s">
        <v>3</v>
      </c>
      <c r="H110" s="163">
        <v>49500</v>
      </c>
      <c r="I110" s="28">
        <v>3</v>
      </c>
      <c r="J110" s="164">
        <f>H110*I110</f>
        <v>148500</v>
      </c>
      <c r="K110" s="30"/>
      <c r="L110" s="162">
        <f>K110*H110</f>
        <v>0</v>
      </c>
      <c r="M110" s="161">
        <f>$I110+$K110</f>
        <v>3</v>
      </c>
      <c r="N110" s="165">
        <f>M110*H110</f>
        <v>148500</v>
      </c>
      <c r="O110" s="31">
        <v>3</v>
      </c>
      <c r="P110" s="162">
        <f>O110*H110</f>
        <v>148500</v>
      </c>
      <c r="Q110" s="162">
        <f t="shared" si="11"/>
        <v>0</v>
      </c>
      <c r="R110" s="358">
        <f t="shared" si="13"/>
        <v>0</v>
      </c>
      <c r="S110" s="95" t="s">
        <v>557</v>
      </c>
      <c r="T110" s="25"/>
    </row>
    <row r="111" spans="1:20" s="23" customFormat="1" ht="21">
      <c r="A111" s="51"/>
      <c r="B111" s="360"/>
      <c r="C111" s="58"/>
      <c r="D111" s="58"/>
      <c r="E111" s="58"/>
      <c r="F111" s="58"/>
      <c r="G111" s="58"/>
      <c r="H111" s="58"/>
      <c r="I111" s="58"/>
      <c r="J111" s="58"/>
      <c r="K111" s="58"/>
      <c r="L111" s="58"/>
      <c r="M111" s="161"/>
      <c r="N111" s="58"/>
      <c r="O111" s="58"/>
      <c r="P111" s="58"/>
      <c r="Q111" s="162">
        <f t="shared" si="11"/>
        <v>0</v>
      </c>
      <c r="R111" s="358">
        <f t="shared" si="13"/>
        <v>0</v>
      </c>
      <c r="S111" s="95"/>
      <c r="T111" s="25"/>
    </row>
    <row r="112" spans="1:20" s="23" customFormat="1" ht="29">
      <c r="A112" s="51"/>
      <c r="B112" s="359">
        <v>53</v>
      </c>
      <c r="C112" s="28">
        <v>12</v>
      </c>
      <c r="D112" s="28">
        <v>47</v>
      </c>
      <c r="E112" s="28" t="s">
        <v>413</v>
      </c>
      <c r="F112" s="33" t="s">
        <v>412</v>
      </c>
      <c r="G112" s="29" t="s">
        <v>3</v>
      </c>
      <c r="H112" s="163">
        <v>37500</v>
      </c>
      <c r="I112" s="28">
        <v>5</v>
      </c>
      <c r="J112" s="164">
        <f>H112*I112</f>
        <v>187500</v>
      </c>
      <c r="K112" s="30"/>
      <c r="L112" s="162">
        <f>K112*H112</f>
        <v>0</v>
      </c>
      <c r="M112" s="161">
        <f>$I112+$K112</f>
        <v>5</v>
      </c>
      <c r="N112" s="165">
        <f>M112*H112</f>
        <v>187500</v>
      </c>
      <c r="O112" s="31">
        <v>5</v>
      </c>
      <c r="P112" s="162">
        <f>O112*H112</f>
        <v>187500</v>
      </c>
      <c r="Q112" s="162">
        <f>IF(P112&gt;N112,P112-N112,0)</f>
        <v>0</v>
      </c>
      <c r="R112" s="358">
        <f>IF(N112&gt;P112,N112-P112,0)</f>
        <v>0</v>
      </c>
      <c r="S112" s="354" t="s">
        <v>571</v>
      </c>
      <c r="T112" s="25"/>
    </row>
    <row r="113" spans="1:20" s="23" customFormat="1" ht="21">
      <c r="A113" s="51"/>
      <c r="B113" s="360"/>
      <c r="C113" s="58"/>
      <c r="D113" s="58"/>
      <c r="E113" s="58"/>
      <c r="F113" s="127" t="s">
        <v>543</v>
      </c>
      <c r="G113" s="58"/>
      <c r="H113" s="58"/>
      <c r="I113" s="58"/>
      <c r="J113" s="58"/>
      <c r="K113" s="58"/>
      <c r="L113" s="58"/>
      <c r="M113" s="161"/>
      <c r="N113" s="58"/>
      <c r="O113" s="30">
        <v>1</v>
      </c>
      <c r="P113" s="30">
        <f>O113*H112</f>
        <v>37500</v>
      </c>
      <c r="Q113" s="162">
        <f>IF(P113&gt;N113,P113-N113,0)</f>
        <v>37500</v>
      </c>
      <c r="R113" s="358"/>
      <c r="S113" s="354" t="s">
        <v>571</v>
      </c>
      <c r="T113" s="25"/>
    </row>
    <row r="114" spans="1:20" s="23" customFormat="1" ht="15.5">
      <c r="A114" s="51"/>
      <c r="B114" s="359">
        <v>54</v>
      </c>
      <c r="C114" s="28">
        <v>11</v>
      </c>
      <c r="D114" s="28">
        <v>48</v>
      </c>
      <c r="E114" s="28" t="s">
        <v>411</v>
      </c>
      <c r="F114" s="33" t="s">
        <v>410</v>
      </c>
      <c r="G114" s="29" t="s">
        <v>3</v>
      </c>
      <c r="H114" s="163">
        <v>18750</v>
      </c>
      <c r="I114" s="28">
        <v>5</v>
      </c>
      <c r="J114" s="164">
        <f>H114*I114</f>
        <v>93750</v>
      </c>
      <c r="K114" s="30"/>
      <c r="L114" s="162">
        <f>K114*H114</f>
        <v>0</v>
      </c>
      <c r="M114" s="161">
        <f>$I114+$K114</f>
        <v>5</v>
      </c>
      <c r="N114" s="165">
        <f>M114*H114</f>
        <v>93750</v>
      </c>
      <c r="O114" s="31">
        <v>5</v>
      </c>
      <c r="P114" s="162">
        <f>O114*H114</f>
        <v>93750</v>
      </c>
      <c r="Q114" s="162">
        <f t="shared" si="11"/>
        <v>0</v>
      </c>
      <c r="R114" s="358">
        <f t="shared" si="13"/>
        <v>0</v>
      </c>
      <c r="S114" s="95" t="s">
        <v>554</v>
      </c>
      <c r="T114" s="25"/>
    </row>
    <row r="115" spans="1:20" s="23" customFormat="1" ht="21.5" thickBot="1">
      <c r="A115" s="51"/>
      <c r="B115" s="365"/>
      <c r="C115" s="126"/>
      <c r="D115" s="126"/>
      <c r="E115" s="126"/>
      <c r="F115" s="127" t="s">
        <v>543</v>
      </c>
      <c r="G115" s="126"/>
      <c r="H115" s="166">
        <v>18750</v>
      </c>
      <c r="I115" s="126"/>
      <c r="J115" s="126"/>
      <c r="K115" s="126"/>
      <c r="L115" s="126"/>
      <c r="M115" s="169"/>
      <c r="N115" s="170"/>
      <c r="O115" s="40">
        <v>1</v>
      </c>
      <c r="P115" s="168">
        <f>O115*H115</f>
        <v>18750</v>
      </c>
      <c r="Q115" s="168">
        <f t="shared" si="11"/>
        <v>18750</v>
      </c>
      <c r="R115" s="361">
        <f t="shared" si="13"/>
        <v>0</v>
      </c>
      <c r="S115" s="95" t="s">
        <v>554</v>
      </c>
      <c r="T115" s="25"/>
    </row>
    <row r="116" spans="1:20" s="23" customFormat="1" ht="21.5" thickBot="1">
      <c r="A116" s="51"/>
      <c r="B116" s="366"/>
      <c r="C116" s="123"/>
      <c r="D116" s="123"/>
      <c r="E116" s="123"/>
      <c r="F116" s="76"/>
      <c r="G116" s="123"/>
      <c r="H116" s="177"/>
      <c r="I116" s="123"/>
      <c r="J116" s="123"/>
      <c r="K116" s="123"/>
      <c r="L116" s="172" t="s">
        <v>545</v>
      </c>
      <c r="M116" s="173"/>
      <c r="N116" s="178" t="s">
        <v>558</v>
      </c>
      <c r="O116" s="91"/>
      <c r="P116" s="179">
        <f>SUM(P84:P115)</f>
        <v>18692972.122000001</v>
      </c>
      <c r="Q116" s="175">
        <f t="shared" si="11"/>
        <v>0</v>
      </c>
      <c r="R116" s="367"/>
      <c r="S116" s="95"/>
      <c r="T116" s="25"/>
    </row>
    <row r="117" spans="1:20" s="23" customFormat="1" ht="21">
      <c r="A117" s="51"/>
      <c r="B117" s="364"/>
      <c r="C117" s="124"/>
      <c r="D117" s="124"/>
      <c r="E117" s="124"/>
      <c r="F117" s="125" t="s">
        <v>536</v>
      </c>
      <c r="G117" s="124"/>
      <c r="H117" s="124"/>
      <c r="I117" s="124"/>
      <c r="J117" s="124"/>
      <c r="K117" s="124"/>
      <c r="L117" s="124"/>
      <c r="M117" s="159"/>
      <c r="N117" s="124"/>
      <c r="O117" s="124"/>
      <c r="P117" s="124"/>
      <c r="Q117" s="158">
        <f t="shared" si="11"/>
        <v>0</v>
      </c>
      <c r="R117" s="357">
        <f t="shared" ref="R117:R148" si="14">IF(N117&gt;P117,N117-P117,0)</f>
        <v>0</v>
      </c>
      <c r="S117" s="95"/>
      <c r="T117" s="25"/>
    </row>
    <row r="118" spans="1:20" s="23" customFormat="1" ht="15.5">
      <c r="A118" s="51"/>
      <c r="B118" s="359">
        <v>55</v>
      </c>
      <c r="C118" s="28">
        <v>91</v>
      </c>
      <c r="D118" s="28">
        <v>49</v>
      </c>
      <c r="E118" s="28" t="s">
        <v>409</v>
      </c>
      <c r="F118" s="33" t="s">
        <v>408</v>
      </c>
      <c r="G118" s="29" t="s">
        <v>3</v>
      </c>
      <c r="H118" s="163">
        <v>9500</v>
      </c>
      <c r="I118" s="28">
        <v>10</v>
      </c>
      <c r="J118" s="164">
        <f>H118*I118</f>
        <v>95000</v>
      </c>
      <c r="K118" s="30"/>
      <c r="L118" s="162">
        <f>K118*H118</f>
        <v>0</v>
      </c>
      <c r="M118" s="161">
        <f>$I118+$K118</f>
        <v>10</v>
      </c>
      <c r="N118" s="165">
        <f>M118*H118</f>
        <v>95000</v>
      </c>
      <c r="O118" s="31">
        <v>10</v>
      </c>
      <c r="P118" s="162">
        <f>O118*H118</f>
        <v>95000</v>
      </c>
      <c r="Q118" s="162">
        <f t="shared" si="11"/>
        <v>0</v>
      </c>
      <c r="R118" s="358">
        <f t="shared" si="14"/>
        <v>0</v>
      </c>
      <c r="S118" s="95" t="s">
        <v>551</v>
      </c>
      <c r="T118" s="25"/>
    </row>
    <row r="119" spans="1:20" s="23" customFormat="1" ht="21">
      <c r="A119" s="51"/>
      <c r="B119" s="360"/>
      <c r="C119" s="58"/>
      <c r="D119" s="58"/>
      <c r="E119" s="58"/>
      <c r="F119" s="58"/>
      <c r="G119" s="58"/>
      <c r="H119" s="58"/>
      <c r="I119" s="58"/>
      <c r="J119" s="58"/>
      <c r="K119" s="58"/>
      <c r="L119" s="58"/>
      <c r="M119" s="161"/>
      <c r="N119" s="58"/>
      <c r="O119" s="58"/>
      <c r="P119" s="58"/>
      <c r="Q119" s="162">
        <f t="shared" si="11"/>
        <v>0</v>
      </c>
      <c r="R119" s="358">
        <f t="shared" si="14"/>
        <v>0</v>
      </c>
      <c r="S119" s="95"/>
      <c r="T119" s="25"/>
    </row>
    <row r="120" spans="1:20" s="23" customFormat="1" ht="15.5">
      <c r="A120" s="51"/>
      <c r="B120" s="359">
        <v>56</v>
      </c>
      <c r="C120" s="28" t="s">
        <v>648</v>
      </c>
      <c r="D120" s="28">
        <v>50</v>
      </c>
      <c r="E120" s="28" t="s">
        <v>407</v>
      </c>
      <c r="F120" s="34" t="s">
        <v>406</v>
      </c>
      <c r="G120" s="35" t="s">
        <v>99</v>
      </c>
      <c r="H120" s="180">
        <v>110</v>
      </c>
      <c r="I120" s="181">
        <v>10000</v>
      </c>
      <c r="J120" s="164">
        <f>H120*I120</f>
        <v>1100000</v>
      </c>
      <c r="K120" s="30"/>
      <c r="L120" s="162">
        <f>K120*H120</f>
        <v>0</v>
      </c>
      <c r="M120" s="161">
        <f>$I120+$K120</f>
        <v>10000</v>
      </c>
      <c r="N120" s="165">
        <f>M120*H120</f>
        <v>1100000</v>
      </c>
      <c r="O120" s="31">
        <v>10000</v>
      </c>
      <c r="P120" s="162">
        <f>O120*H120</f>
        <v>1100000</v>
      </c>
      <c r="Q120" s="162">
        <f t="shared" si="11"/>
        <v>0</v>
      </c>
      <c r="R120" s="358">
        <f t="shared" si="14"/>
        <v>0</v>
      </c>
      <c r="S120" s="95" t="s">
        <v>551</v>
      </c>
      <c r="T120" s="25"/>
    </row>
    <row r="121" spans="1:20" s="23" customFormat="1" ht="21">
      <c r="A121" s="51"/>
      <c r="B121" s="360"/>
      <c r="C121" s="58"/>
      <c r="D121" s="58"/>
      <c r="E121" s="58"/>
      <c r="F121" s="58"/>
      <c r="G121" s="58"/>
      <c r="H121" s="58"/>
      <c r="I121" s="58"/>
      <c r="J121" s="58"/>
      <c r="K121" s="58"/>
      <c r="L121" s="58"/>
      <c r="M121" s="161"/>
      <c r="N121" s="58"/>
      <c r="O121" s="58"/>
      <c r="P121" s="58"/>
      <c r="Q121" s="162">
        <f t="shared" si="11"/>
        <v>0</v>
      </c>
      <c r="R121" s="358">
        <f t="shared" si="14"/>
        <v>0</v>
      </c>
      <c r="S121" s="95"/>
      <c r="T121" s="25"/>
    </row>
    <row r="122" spans="1:20" s="23" customFormat="1" ht="15.5">
      <c r="A122" s="51"/>
      <c r="B122" s="359">
        <v>57</v>
      </c>
      <c r="C122" s="28" t="s">
        <v>649</v>
      </c>
      <c r="D122" s="28">
        <v>51</v>
      </c>
      <c r="E122" s="28" t="s">
        <v>405</v>
      </c>
      <c r="F122" s="34" t="s">
        <v>404</v>
      </c>
      <c r="G122" s="35" t="s">
        <v>99</v>
      </c>
      <c r="H122" s="180">
        <v>115</v>
      </c>
      <c r="I122" s="181">
        <v>4000</v>
      </c>
      <c r="J122" s="164">
        <f>H122*I122</f>
        <v>460000</v>
      </c>
      <c r="K122" s="30"/>
      <c r="L122" s="162">
        <f>K122*H122</f>
        <v>0</v>
      </c>
      <c r="M122" s="161">
        <f>$I122+$K122</f>
        <v>4000</v>
      </c>
      <c r="N122" s="165">
        <f>M122*H122</f>
        <v>460000</v>
      </c>
      <c r="O122" s="31">
        <v>4000</v>
      </c>
      <c r="P122" s="162">
        <f>O122*H122</f>
        <v>460000</v>
      </c>
      <c r="Q122" s="162">
        <f t="shared" si="11"/>
        <v>0</v>
      </c>
      <c r="R122" s="358">
        <f t="shared" si="14"/>
        <v>0</v>
      </c>
      <c r="S122" s="95" t="s">
        <v>551</v>
      </c>
      <c r="T122" s="25"/>
    </row>
    <row r="123" spans="1:20" s="23" customFormat="1" ht="21">
      <c r="A123" s="51"/>
      <c r="B123" s="360"/>
      <c r="C123" s="58"/>
      <c r="D123" s="58"/>
      <c r="E123" s="58"/>
      <c r="F123" s="58"/>
      <c r="G123" s="58"/>
      <c r="H123" s="58"/>
      <c r="I123" s="58"/>
      <c r="J123" s="58"/>
      <c r="K123" s="58"/>
      <c r="L123" s="58"/>
      <c r="M123" s="161"/>
      <c r="N123" s="58"/>
      <c r="O123" s="58"/>
      <c r="P123" s="58"/>
      <c r="Q123" s="162">
        <f t="shared" si="11"/>
        <v>0</v>
      </c>
      <c r="R123" s="358">
        <f t="shared" si="14"/>
        <v>0</v>
      </c>
      <c r="S123" s="95"/>
      <c r="T123" s="25"/>
    </row>
    <row r="124" spans="1:20" s="23" customFormat="1" ht="29">
      <c r="A124" s="51"/>
      <c r="B124" s="359">
        <v>58</v>
      </c>
      <c r="C124" s="28" t="s">
        <v>650</v>
      </c>
      <c r="D124" s="28">
        <v>52</v>
      </c>
      <c r="E124" s="28" t="s">
        <v>403</v>
      </c>
      <c r="F124" s="36" t="s">
        <v>402</v>
      </c>
      <c r="G124" s="35" t="s">
        <v>393</v>
      </c>
      <c r="H124" s="180">
        <v>1525</v>
      </c>
      <c r="I124" s="181">
        <v>570</v>
      </c>
      <c r="J124" s="164">
        <f>H124*I124</f>
        <v>869250</v>
      </c>
      <c r="K124" s="30"/>
      <c r="L124" s="162">
        <f>K124*H124</f>
        <v>0</v>
      </c>
      <c r="M124" s="161">
        <f>$I124+$K124</f>
        <v>570</v>
      </c>
      <c r="N124" s="165">
        <f>M124*H124</f>
        <v>869250</v>
      </c>
      <c r="O124" s="31">
        <v>570</v>
      </c>
      <c r="P124" s="162">
        <f>O124*H124</f>
        <v>869250</v>
      </c>
      <c r="Q124" s="162">
        <f t="shared" si="11"/>
        <v>0</v>
      </c>
      <c r="R124" s="358">
        <f t="shared" si="14"/>
        <v>0</v>
      </c>
      <c r="S124" s="95" t="s">
        <v>551</v>
      </c>
      <c r="T124" s="25"/>
    </row>
    <row r="125" spans="1:20" s="23" customFormat="1" ht="21">
      <c r="A125" s="51"/>
      <c r="B125" s="360"/>
      <c r="C125" s="58"/>
      <c r="D125" s="58"/>
      <c r="E125" s="58"/>
      <c r="F125" s="58"/>
      <c r="G125" s="58"/>
      <c r="H125" s="58"/>
      <c r="I125" s="58"/>
      <c r="J125" s="58"/>
      <c r="K125" s="58"/>
      <c r="L125" s="58"/>
      <c r="M125" s="161"/>
      <c r="N125" s="58"/>
      <c r="O125" s="58"/>
      <c r="P125" s="58"/>
      <c r="Q125" s="162">
        <f t="shared" si="11"/>
        <v>0</v>
      </c>
      <c r="R125" s="358">
        <f t="shared" si="14"/>
        <v>0</v>
      </c>
      <c r="S125" s="95"/>
      <c r="T125" s="25"/>
    </row>
    <row r="126" spans="1:20" s="23" customFormat="1" ht="43.5">
      <c r="A126" s="51"/>
      <c r="B126" s="359">
        <v>59</v>
      </c>
      <c r="C126" s="28" t="s">
        <v>651</v>
      </c>
      <c r="D126" s="28">
        <v>53</v>
      </c>
      <c r="E126" s="28" t="s">
        <v>401</v>
      </c>
      <c r="F126" s="36" t="s">
        <v>400</v>
      </c>
      <c r="G126" s="35" t="s">
        <v>393</v>
      </c>
      <c r="H126" s="180">
        <v>1100</v>
      </c>
      <c r="I126" s="181">
        <v>10</v>
      </c>
      <c r="J126" s="164">
        <f>H126*I126</f>
        <v>11000</v>
      </c>
      <c r="K126" s="30"/>
      <c r="L126" s="162">
        <f>K126*H126</f>
        <v>0</v>
      </c>
      <c r="M126" s="161">
        <f>$I126+$K126</f>
        <v>10</v>
      </c>
      <c r="N126" s="165">
        <f>M126*H126</f>
        <v>11000</v>
      </c>
      <c r="O126" s="31">
        <v>10</v>
      </c>
      <c r="P126" s="162">
        <f>O126*H126</f>
        <v>11000</v>
      </c>
      <c r="Q126" s="162">
        <f t="shared" si="11"/>
        <v>0</v>
      </c>
      <c r="R126" s="358">
        <f t="shared" si="14"/>
        <v>0</v>
      </c>
      <c r="S126" s="95" t="s">
        <v>551</v>
      </c>
      <c r="T126" s="25"/>
    </row>
    <row r="127" spans="1:20" s="23" customFormat="1" ht="21">
      <c r="A127" s="51"/>
      <c r="B127" s="360"/>
      <c r="C127" s="58"/>
      <c r="D127" s="58"/>
      <c r="E127" s="58"/>
      <c r="F127" s="58"/>
      <c r="G127" s="58"/>
      <c r="H127" s="58"/>
      <c r="I127" s="58"/>
      <c r="J127" s="58"/>
      <c r="K127" s="58"/>
      <c r="L127" s="58"/>
      <c r="M127" s="161"/>
      <c r="N127" s="58"/>
      <c r="O127" s="58"/>
      <c r="P127" s="58"/>
      <c r="Q127" s="162">
        <f t="shared" si="11"/>
        <v>0</v>
      </c>
      <c r="R127" s="358">
        <f t="shared" si="14"/>
        <v>0</v>
      </c>
      <c r="S127" s="95"/>
      <c r="T127" s="25"/>
    </row>
    <row r="128" spans="1:20" s="23" customFormat="1" ht="29">
      <c r="A128" s="51"/>
      <c r="B128" s="359">
        <v>60</v>
      </c>
      <c r="C128" s="28" t="s">
        <v>652</v>
      </c>
      <c r="D128" s="28">
        <v>54</v>
      </c>
      <c r="E128" s="28" t="s">
        <v>399</v>
      </c>
      <c r="F128" s="34" t="s">
        <v>398</v>
      </c>
      <c r="G128" s="35" t="s">
        <v>393</v>
      </c>
      <c r="H128" s="180">
        <v>900</v>
      </c>
      <c r="I128" s="181">
        <v>25</v>
      </c>
      <c r="J128" s="164">
        <f>H128*I128</f>
        <v>22500</v>
      </c>
      <c r="K128" s="30"/>
      <c r="L128" s="162">
        <f>K128*H128</f>
        <v>0</v>
      </c>
      <c r="M128" s="161">
        <f>$I128+$K128</f>
        <v>25</v>
      </c>
      <c r="N128" s="165">
        <f>M128*H128</f>
        <v>22500</v>
      </c>
      <c r="O128" s="31">
        <v>25</v>
      </c>
      <c r="P128" s="162">
        <f>O128*H128</f>
        <v>22500</v>
      </c>
      <c r="Q128" s="162">
        <f t="shared" si="11"/>
        <v>0</v>
      </c>
      <c r="R128" s="358">
        <f t="shared" si="14"/>
        <v>0</v>
      </c>
      <c r="S128" s="95" t="s">
        <v>551</v>
      </c>
      <c r="T128" s="25"/>
    </row>
    <row r="129" spans="1:20" s="23" customFormat="1" ht="21">
      <c r="A129" s="51"/>
      <c r="B129" s="360"/>
      <c r="C129" s="58"/>
      <c r="D129" s="58"/>
      <c r="E129" s="58"/>
      <c r="F129" s="58"/>
      <c r="G129" s="58"/>
      <c r="H129" s="58"/>
      <c r="I129" s="58"/>
      <c r="J129" s="58"/>
      <c r="K129" s="58"/>
      <c r="L129" s="58"/>
      <c r="M129" s="161"/>
      <c r="N129" s="58"/>
      <c r="O129" s="58"/>
      <c r="P129" s="58"/>
      <c r="Q129" s="162">
        <f t="shared" si="11"/>
        <v>0</v>
      </c>
      <c r="R129" s="358">
        <f t="shared" si="14"/>
        <v>0</v>
      </c>
      <c r="S129" s="95"/>
      <c r="T129" s="25"/>
    </row>
    <row r="130" spans="1:20" s="23" customFormat="1" ht="29">
      <c r="A130" s="51"/>
      <c r="B130" s="359">
        <v>61</v>
      </c>
      <c r="C130" s="28" t="s">
        <v>653</v>
      </c>
      <c r="D130" s="28">
        <v>55</v>
      </c>
      <c r="E130" s="28" t="s">
        <v>397</v>
      </c>
      <c r="F130" s="34" t="s">
        <v>396</v>
      </c>
      <c r="G130" s="35" t="s">
        <v>393</v>
      </c>
      <c r="H130" s="180">
        <v>2800</v>
      </c>
      <c r="I130" s="181">
        <v>50</v>
      </c>
      <c r="J130" s="164">
        <f>H130*I130</f>
        <v>140000</v>
      </c>
      <c r="K130" s="30"/>
      <c r="L130" s="162">
        <f>K130*H130</f>
        <v>0</v>
      </c>
      <c r="M130" s="161">
        <f>$I130+$K130</f>
        <v>50</v>
      </c>
      <c r="N130" s="165">
        <f>M130*H130</f>
        <v>140000</v>
      </c>
      <c r="O130" s="31">
        <v>50</v>
      </c>
      <c r="P130" s="162">
        <f>O130*H130</f>
        <v>140000</v>
      </c>
      <c r="Q130" s="162">
        <f t="shared" si="11"/>
        <v>0</v>
      </c>
      <c r="R130" s="358">
        <f t="shared" si="14"/>
        <v>0</v>
      </c>
      <c r="S130" s="95" t="s">
        <v>551</v>
      </c>
      <c r="T130" s="25"/>
    </row>
    <row r="131" spans="1:20" s="23" customFormat="1" ht="21">
      <c r="A131" s="51"/>
      <c r="B131" s="360"/>
      <c r="C131" s="58"/>
      <c r="D131" s="58"/>
      <c r="E131" s="58"/>
      <c r="F131" s="58"/>
      <c r="G131" s="58"/>
      <c r="H131" s="58"/>
      <c r="I131" s="58"/>
      <c r="J131" s="58"/>
      <c r="K131" s="58"/>
      <c r="L131" s="58"/>
      <c r="M131" s="161"/>
      <c r="N131" s="58"/>
      <c r="O131" s="58"/>
      <c r="P131" s="58"/>
      <c r="Q131" s="162">
        <f t="shared" si="11"/>
        <v>0</v>
      </c>
      <c r="R131" s="358">
        <f t="shared" si="14"/>
        <v>0</v>
      </c>
      <c r="S131" s="95"/>
      <c r="T131" s="25"/>
    </row>
    <row r="132" spans="1:20" s="23" customFormat="1" ht="29">
      <c r="A132" s="51"/>
      <c r="B132" s="359">
        <v>62</v>
      </c>
      <c r="C132" s="28" t="s">
        <v>654</v>
      </c>
      <c r="D132" s="28">
        <v>56</v>
      </c>
      <c r="E132" s="28" t="s">
        <v>395</v>
      </c>
      <c r="F132" s="34" t="s">
        <v>394</v>
      </c>
      <c r="G132" s="35" t="s">
        <v>393</v>
      </c>
      <c r="H132" s="180">
        <v>1400</v>
      </c>
      <c r="I132" s="181">
        <v>200</v>
      </c>
      <c r="J132" s="164">
        <f>H132*I132</f>
        <v>280000</v>
      </c>
      <c r="K132" s="30"/>
      <c r="L132" s="162">
        <f>K132*H132</f>
        <v>0</v>
      </c>
      <c r="M132" s="161">
        <f>$I132+$K132</f>
        <v>200</v>
      </c>
      <c r="N132" s="165">
        <f>M132*H132</f>
        <v>280000</v>
      </c>
      <c r="O132" s="31">
        <v>200</v>
      </c>
      <c r="P132" s="162">
        <f>O132*H132</f>
        <v>280000</v>
      </c>
      <c r="Q132" s="162">
        <f t="shared" si="11"/>
        <v>0</v>
      </c>
      <c r="R132" s="358">
        <f t="shared" si="14"/>
        <v>0</v>
      </c>
      <c r="S132" s="95" t="s">
        <v>551</v>
      </c>
      <c r="T132" s="25"/>
    </row>
    <row r="133" spans="1:20" s="23" customFormat="1" ht="21">
      <c r="A133" s="51"/>
      <c r="B133" s="360"/>
      <c r="C133" s="58"/>
      <c r="D133" s="58"/>
      <c r="E133" s="58"/>
      <c r="F133" s="58"/>
      <c r="G133" s="58"/>
      <c r="H133" s="58"/>
      <c r="I133" s="58"/>
      <c r="J133" s="58"/>
      <c r="K133" s="58"/>
      <c r="L133" s="58"/>
      <c r="M133" s="161"/>
      <c r="N133" s="58"/>
      <c r="O133" s="58"/>
      <c r="P133" s="58"/>
      <c r="Q133" s="162">
        <f t="shared" si="11"/>
        <v>0</v>
      </c>
      <c r="R133" s="358">
        <f t="shared" si="14"/>
        <v>0</v>
      </c>
      <c r="S133" s="95"/>
      <c r="T133" s="25"/>
    </row>
    <row r="134" spans="1:20" s="23" customFormat="1" ht="29">
      <c r="A134" s="51"/>
      <c r="B134" s="359">
        <v>63</v>
      </c>
      <c r="C134" s="28" t="s">
        <v>655</v>
      </c>
      <c r="D134" s="28">
        <v>203</v>
      </c>
      <c r="E134" s="28" t="s">
        <v>392</v>
      </c>
      <c r="F134" s="34" t="s">
        <v>391</v>
      </c>
      <c r="G134" s="29" t="s">
        <v>3</v>
      </c>
      <c r="H134" s="163">
        <v>900</v>
      </c>
      <c r="I134" s="181">
        <v>200</v>
      </c>
      <c r="J134" s="164">
        <f>H134*I134</f>
        <v>180000</v>
      </c>
      <c r="K134" s="30"/>
      <c r="L134" s="162">
        <f>K134*H134</f>
        <v>0</v>
      </c>
      <c r="M134" s="161">
        <f>$I134+$K134</f>
        <v>200</v>
      </c>
      <c r="N134" s="165">
        <f>M134*H134</f>
        <v>180000</v>
      </c>
      <c r="O134" s="31">
        <v>200</v>
      </c>
      <c r="P134" s="162">
        <f>O134*H134</f>
        <v>180000</v>
      </c>
      <c r="Q134" s="162">
        <f t="shared" ref="Q134:Q197" si="15">IF(P134&gt;N134,P134-N134,0)</f>
        <v>0</v>
      </c>
      <c r="R134" s="358">
        <f t="shared" si="14"/>
        <v>0</v>
      </c>
      <c r="S134" s="95" t="s">
        <v>551</v>
      </c>
      <c r="T134" s="25"/>
    </row>
    <row r="135" spans="1:20" s="23" customFormat="1" ht="21">
      <c r="A135" s="51"/>
      <c r="B135" s="360"/>
      <c r="C135" s="58"/>
      <c r="D135" s="58"/>
      <c r="E135" s="58"/>
      <c r="F135" s="58"/>
      <c r="G135" s="58"/>
      <c r="H135" s="58"/>
      <c r="I135" s="58"/>
      <c r="J135" s="58"/>
      <c r="K135" s="58"/>
      <c r="L135" s="58"/>
      <c r="M135" s="161"/>
      <c r="N135" s="58"/>
      <c r="O135" s="58"/>
      <c r="P135" s="58"/>
      <c r="Q135" s="162">
        <f t="shared" si="15"/>
        <v>0</v>
      </c>
      <c r="R135" s="358">
        <f t="shared" si="14"/>
        <v>0</v>
      </c>
      <c r="S135" s="95"/>
      <c r="T135" s="25"/>
    </row>
    <row r="136" spans="1:20" s="23" customFormat="1" ht="15.5">
      <c r="A136" s="51"/>
      <c r="B136" s="359">
        <v>64</v>
      </c>
      <c r="C136" s="28" t="s">
        <v>656</v>
      </c>
      <c r="D136" s="28">
        <v>204</v>
      </c>
      <c r="E136" s="28" t="s">
        <v>390</v>
      </c>
      <c r="F136" s="34" t="s">
        <v>389</v>
      </c>
      <c r="G136" s="29" t="s">
        <v>3</v>
      </c>
      <c r="H136" s="163">
        <v>1600</v>
      </c>
      <c r="I136" s="181">
        <v>18</v>
      </c>
      <c r="J136" s="164">
        <f>H136*I136</f>
        <v>28800</v>
      </c>
      <c r="K136" s="30"/>
      <c r="L136" s="162">
        <f>K136*H136</f>
        <v>0</v>
      </c>
      <c r="M136" s="161">
        <f t="shared" ref="M136:M198" si="16">$I136+$K136</f>
        <v>18</v>
      </c>
      <c r="N136" s="165">
        <f>M136*H136</f>
        <v>28800</v>
      </c>
      <c r="O136" s="31">
        <v>18</v>
      </c>
      <c r="P136" s="162">
        <f>O136*H136</f>
        <v>28800</v>
      </c>
      <c r="Q136" s="162">
        <f t="shared" si="15"/>
        <v>0</v>
      </c>
      <c r="R136" s="358">
        <f t="shared" si="14"/>
        <v>0</v>
      </c>
      <c r="S136" s="95" t="s">
        <v>551</v>
      </c>
      <c r="T136" s="25"/>
    </row>
    <row r="137" spans="1:20" s="23" customFormat="1" ht="21">
      <c r="A137" s="51"/>
      <c r="B137" s="360"/>
      <c r="C137" s="58"/>
      <c r="D137" s="58"/>
      <c r="E137" s="58"/>
      <c r="F137" s="58"/>
      <c r="G137" s="58"/>
      <c r="H137" s="58"/>
      <c r="I137" s="58"/>
      <c r="J137" s="58"/>
      <c r="K137" s="58"/>
      <c r="L137" s="58"/>
      <c r="M137" s="161"/>
      <c r="N137" s="58"/>
      <c r="O137" s="58"/>
      <c r="P137" s="58"/>
      <c r="Q137" s="162">
        <f t="shared" si="15"/>
        <v>0</v>
      </c>
      <c r="R137" s="358">
        <f t="shared" si="14"/>
        <v>0</v>
      </c>
      <c r="S137" s="95"/>
      <c r="T137" s="25"/>
    </row>
    <row r="138" spans="1:20" s="23" customFormat="1" ht="29">
      <c r="A138" s="51"/>
      <c r="B138" s="359">
        <v>65</v>
      </c>
      <c r="C138" s="28" t="s">
        <v>657</v>
      </c>
      <c r="D138" s="28">
        <v>205</v>
      </c>
      <c r="E138" s="28" t="s">
        <v>388</v>
      </c>
      <c r="F138" s="34" t="s">
        <v>387</v>
      </c>
      <c r="G138" s="29" t="s">
        <v>3</v>
      </c>
      <c r="H138" s="163">
        <v>18000</v>
      </c>
      <c r="I138" s="181">
        <v>4</v>
      </c>
      <c r="J138" s="164">
        <f>H138*I138</f>
        <v>72000</v>
      </c>
      <c r="K138" s="30"/>
      <c r="L138" s="162">
        <f>K138*H138</f>
        <v>0</v>
      </c>
      <c r="M138" s="161">
        <f t="shared" si="16"/>
        <v>4</v>
      </c>
      <c r="N138" s="165">
        <f>M138*H138</f>
        <v>72000</v>
      </c>
      <c r="O138" s="31">
        <v>4</v>
      </c>
      <c r="P138" s="162">
        <f>O138*H138</f>
        <v>72000</v>
      </c>
      <c r="Q138" s="162">
        <f t="shared" si="15"/>
        <v>0</v>
      </c>
      <c r="R138" s="358">
        <f t="shared" si="14"/>
        <v>0</v>
      </c>
      <c r="S138" s="95" t="s">
        <v>551</v>
      </c>
      <c r="T138" s="25"/>
    </row>
    <row r="139" spans="1:20" s="23" customFormat="1" ht="21">
      <c r="A139" s="51"/>
      <c r="B139" s="360"/>
      <c r="C139" s="58"/>
      <c r="D139" s="58"/>
      <c r="E139" s="58"/>
      <c r="F139" s="58"/>
      <c r="G139" s="58"/>
      <c r="H139" s="58"/>
      <c r="I139" s="58"/>
      <c r="J139" s="58"/>
      <c r="K139" s="58"/>
      <c r="L139" s="58"/>
      <c r="M139" s="161"/>
      <c r="N139" s="58"/>
      <c r="O139" s="58"/>
      <c r="P139" s="58"/>
      <c r="Q139" s="162">
        <f t="shared" si="15"/>
        <v>0</v>
      </c>
      <c r="R139" s="358">
        <f t="shared" si="14"/>
        <v>0</v>
      </c>
      <c r="S139" s="95"/>
      <c r="T139" s="25"/>
    </row>
    <row r="140" spans="1:20" ht="43.5">
      <c r="B140" s="359">
        <v>66</v>
      </c>
      <c r="C140" s="28" t="s">
        <v>658</v>
      </c>
      <c r="D140" s="28">
        <v>57</v>
      </c>
      <c r="E140" s="28" t="s">
        <v>386</v>
      </c>
      <c r="F140" s="34" t="s">
        <v>385</v>
      </c>
      <c r="G140" s="35" t="s">
        <v>99</v>
      </c>
      <c r="H140" s="180">
        <v>36</v>
      </c>
      <c r="I140" s="181">
        <v>2000</v>
      </c>
      <c r="J140" s="164">
        <f>H140*I140</f>
        <v>72000</v>
      </c>
      <c r="K140" s="30"/>
      <c r="L140" s="162">
        <f>K140*H140</f>
        <v>0</v>
      </c>
      <c r="M140" s="161">
        <f t="shared" si="16"/>
        <v>2000</v>
      </c>
      <c r="N140" s="165">
        <f>M140*H140</f>
        <v>72000</v>
      </c>
      <c r="O140" s="31">
        <v>2000</v>
      </c>
      <c r="P140" s="162">
        <f>O140*H140</f>
        <v>72000</v>
      </c>
      <c r="Q140" s="162">
        <f t="shared" si="15"/>
        <v>0</v>
      </c>
      <c r="R140" s="358">
        <f t="shared" si="14"/>
        <v>0</v>
      </c>
      <c r="S140" s="95" t="s">
        <v>551</v>
      </c>
      <c r="T140" s="25"/>
    </row>
    <row r="141" spans="1:20" ht="21">
      <c r="B141" s="360"/>
      <c r="C141" s="58"/>
      <c r="D141" s="58"/>
      <c r="E141" s="58"/>
      <c r="F141" s="58"/>
      <c r="G141" s="58"/>
      <c r="H141" s="58"/>
      <c r="I141" s="58"/>
      <c r="J141" s="58"/>
      <c r="K141" s="58"/>
      <c r="L141" s="58"/>
      <c r="M141" s="161"/>
      <c r="N141" s="58"/>
      <c r="O141" s="58"/>
      <c r="P141" s="58"/>
      <c r="Q141" s="162">
        <f t="shared" si="15"/>
        <v>0</v>
      </c>
      <c r="R141" s="358">
        <f t="shared" si="14"/>
        <v>0</v>
      </c>
      <c r="S141" s="95"/>
      <c r="T141" s="25"/>
    </row>
    <row r="142" spans="1:20" ht="43.5">
      <c r="B142" s="359">
        <v>67</v>
      </c>
      <c r="C142" s="28" t="s">
        <v>659</v>
      </c>
      <c r="D142" s="28">
        <v>58</v>
      </c>
      <c r="E142" s="28" t="s">
        <v>384</v>
      </c>
      <c r="F142" s="34" t="s">
        <v>383</v>
      </c>
      <c r="G142" s="35" t="s">
        <v>99</v>
      </c>
      <c r="H142" s="180">
        <v>100</v>
      </c>
      <c r="I142" s="181">
        <v>2000</v>
      </c>
      <c r="J142" s="164">
        <f>H142*I142</f>
        <v>200000</v>
      </c>
      <c r="K142" s="30"/>
      <c r="L142" s="162">
        <f>K142*H142</f>
        <v>0</v>
      </c>
      <c r="M142" s="161">
        <f t="shared" si="16"/>
        <v>2000</v>
      </c>
      <c r="N142" s="165">
        <f>M142*H142</f>
        <v>200000</v>
      </c>
      <c r="O142" s="31">
        <v>2000</v>
      </c>
      <c r="P142" s="162">
        <f>O142*H142</f>
        <v>200000</v>
      </c>
      <c r="Q142" s="162">
        <f t="shared" si="15"/>
        <v>0</v>
      </c>
      <c r="R142" s="358">
        <f t="shared" si="14"/>
        <v>0</v>
      </c>
      <c r="S142" s="95" t="s">
        <v>551</v>
      </c>
      <c r="T142" s="25"/>
    </row>
    <row r="143" spans="1:20" ht="21">
      <c r="B143" s="360"/>
      <c r="C143" s="58"/>
      <c r="D143" s="58"/>
      <c r="E143" s="58"/>
      <c r="F143" s="58"/>
      <c r="G143" s="58"/>
      <c r="H143" s="58"/>
      <c r="I143" s="58"/>
      <c r="J143" s="58"/>
      <c r="K143" s="58"/>
      <c r="L143" s="58"/>
      <c r="M143" s="161"/>
      <c r="N143" s="58"/>
      <c r="O143" s="58"/>
      <c r="P143" s="58"/>
      <c r="Q143" s="162">
        <f t="shared" si="15"/>
        <v>0</v>
      </c>
      <c r="R143" s="358">
        <f t="shared" si="14"/>
        <v>0</v>
      </c>
      <c r="S143" s="95"/>
      <c r="T143" s="25"/>
    </row>
    <row r="144" spans="1:20" ht="43.5">
      <c r="B144" s="359">
        <v>68</v>
      </c>
      <c r="C144" s="28" t="s">
        <v>660</v>
      </c>
      <c r="D144" s="28">
        <v>59</v>
      </c>
      <c r="E144" s="28" t="s">
        <v>382</v>
      </c>
      <c r="F144" s="34" t="s">
        <v>381</v>
      </c>
      <c r="G144" s="35" t="s">
        <v>99</v>
      </c>
      <c r="H144" s="180">
        <v>145</v>
      </c>
      <c r="I144" s="181">
        <v>8000</v>
      </c>
      <c r="J144" s="164">
        <f>H144*I144</f>
        <v>1160000</v>
      </c>
      <c r="K144" s="30"/>
      <c r="L144" s="162">
        <f>K144*H144</f>
        <v>0</v>
      </c>
      <c r="M144" s="161">
        <f t="shared" si="16"/>
        <v>8000</v>
      </c>
      <c r="N144" s="165">
        <f>M144*H144</f>
        <v>1160000</v>
      </c>
      <c r="O144" s="31">
        <v>8000</v>
      </c>
      <c r="P144" s="162">
        <f>O144*H144</f>
        <v>1160000</v>
      </c>
      <c r="Q144" s="162">
        <f t="shared" si="15"/>
        <v>0</v>
      </c>
      <c r="R144" s="358">
        <f t="shared" si="14"/>
        <v>0</v>
      </c>
      <c r="S144" s="95" t="s">
        <v>551</v>
      </c>
      <c r="T144" s="25"/>
    </row>
    <row r="145" spans="2:20" ht="21">
      <c r="B145" s="360"/>
      <c r="C145" s="58"/>
      <c r="D145" s="58"/>
      <c r="E145" s="58"/>
      <c r="F145" s="58"/>
      <c r="G145" s="58"/>
      <c r="H145" s="58"/>
      <c r="I145" s="58"/>
      <c r="J145" s="58"/>
      <c r="K145" s="58"/>
      <c r="L145" s="58"/>
      <c r="M145" s="161"/>
      <c r="N145" s="58"/>
      <c r="O145" s="58"/>
      <c r="P145" s="58"/>
      <c r="Q145" s="162">
        <f t="shared" si="15"/>
        <v>0</v>
      </c>
      <c r="R145" s="358">
        <f t="shared" si="14"/>
        <v>0</v>
      </c>
      <c r="S145" s="95"/>
      <c r="T145" s="25"/>
    </row>
    <row r="146" spans="2:20" ht="43.5">
      <c r="B146" s="359">
        <v>69</v>
      </c>
      <c r="C146" s="28" t="s">
        <v>661</v>
      </c>
      <c r="D146" s="28">
        <v>60</v>
      </c>
      <c r="E146" s="28" t="s">
        <v>380</v>
      </c>
      <c r="F146" s="34" t="s">
        <v>379</v>
      </c>
      <c r="G146" s="35" t="s">
        <v>99</v>
      </c>
      <c r="H146" s="180">
        <v>230</v>
      </c>
      <c r="I146" s="181">
        <v>5000</v>
      </c>
      <c r="J146" s="164">
        <f>H146*I146</f>
        <v>1150000</v>
      </c>
      <c r="K146" s="30"/>
      <c r="L146" s="162">
        <f>K146*H146</f>
        <v>0</v>
      </c>
      <c r="M146" s="161">
        <f t="shared" si="16"/>
        <v>5000</v>
      </c>
      <c r="N146" s="165">
        <f>M146*H146</f>
        <v>1150000</v>
      </c>
      <c r="O146" s="31">
        <v>5000</v>
      </c>
      <c r="P146" s="162">
        <f>O146*H146</f>
        <v>1150000</v>
      </c>
      <c r="Q146" s="162">
        <f t="shared" si="15"/>
        <v>0</v>
      </c>
      <c r="R146" s="358">
        <f t="shared" si="14"/>
        <v>0</v>
      </c>
      <c r="S146" s="95" t="s">
        <v>551</v>
      </c>
      <c r="T146" s="25"/>
    </row>
    <row r="147" spans="2:20" ht="21">
      <c r="B147" s="360"/>
      <c r="C147" s="58"/>
      <c r="D147" s="58"/>
      <c r="E147" s="58"/>
      <c r="F147" s="58"/>
      <c r="G147" s="58"/>
      <c r="H147" s="58"/>
      <c r="I147" s="58"/>
      <c r="J147" s="58"/>
      <c r="K147" s="58"/>
      <c r="L147" s="58"/>
      <c r="M147" s="161"/>
      <c r="N147" s="58"/>
      <c r="O147" s="58"/>
      <c r="P147" s="58"/>
      <c r="Q147" s="162">
        <f t="shared" si="15"/>
        <v>0</v>
      </c>
      <c r="R147" s="358">
        <f t="shared" si="14"/>
        <v>0</v>
      </c>
      <c r="S147" s="95"/>
      <c r="T147" s="25"/>
    </row>
    <row r="148" spans="2:20" ht="43.5">
      <c r="B148" s="359">
        <v>70</v>
      </c>
      <c r="C148" s="28" t="s">
        <v>662</v>
      </c>
      <c r="D148" s="28">
        <v>61</v>
      </c>
      <c r="E148" s="28" t="s">
        <v>378</v>
      </c>
      <c r="F148" s="34" t="s">
        <v>377</v>
      </c>
      <c r="G148" s="35" t="s">
        <v>99</v>
      </c>
      <c r="H148" s="180">
        <v>325.00000000000006</v>
      </c>
      <c r="I148" s="181">
        <v>300</v>
      </c>
      <c r="J148" s="164">
        <f>H148*I148</f>
        <v>97500.000000000015</v>
      </c>
      <c r="K148" s="30"/>
      <c r="L148" s="162">
        <f>K148*H148</f>
        <v>0</v>
      </c>
      <c r="M148" s="161">
        <f t="shared" si="16"/>
        <v>300</v>
      </c>
      <c r="N148" s="165">
        <f>M148*H148</f>
        <v>97500.000000000015</v>
      </c>
      <c r="O148" s="31">
        <v>300</v>
      </c>
      <c r="P148" s="162">
        <f>O148*H148</f>
        <v>97500.000000000015</v>
      </c>
      <c r="Q148" s="162">
        <f t="shared" si="15"/>
        <v>0</v>
      </c>
      <c r="R148" s="358">
        <f t="shared" si="14"/>
        <v>0</v>
      </c>
      <c r="S148" s="95" t="s">
        <v>551</v>
      </c>
      <c r="T148" s="25"/>
    </row>
    <row r="149" spans="2:20" ht="21">
      <c r="B149" s="360"/>
      <c r="C149" s="58"/>
      <c r="D149" s="58"/>
      <c r="E149" s="58"/>
      <c r="F149" s="58"/>
      <c r="G149" s="58"/>
      <c r="H149" s="58"/>
      <c r="I149" s="58"/>
      <c r="J149" s="58"/>
      <c r="K149" s="58"/>
      <c r="L149" s="58"/>
      <c r="M149" s="161"/>
      <c r="N149" s="58"/>
      <c r="O149" s="58"/>
      <c r="P149" s="58"/>
      <c r="Q149" s="162">
        <f t="shared" si="15"/>
        <v>0</v>
      </c>
      <c r="R149" s="358">
        <f t="shared" ref="R149:R180" si="17">IF(N149&gt;P149,N149-P149,0)</f>
        <v>0</v>
      </c>
      <c r="S149" s="95"/>
      <c r="T149" s="25"/>
    </row>
    <row r="150" spans="2:20" ht="43.5">
      <c r="B150" s="359">
        <v>71</v>
      </c>
      <c r="C150" s="28" t="s">
        <v>663</v>
      </c>
      <c r="D150" s="28">
        <v>62</v>
      </c>
      <c r="E150" s="28" t="s">
        <v>376</v>
      </c>
      <c r="F150" s="34" t="s">
        <v>375</v>
      </c>
      <c r="G150" s="35" t="s">
        <v>99</v>
      </c>
      <c r="H150" s="180">
        <v>545</v>
      </c>
      <c r="I150" s="181">
        <v>300</v>
      </c>
      <c r="J150" s="164">
        <f>H150*I150</f>
        <v>163500</v>
      </c>
      <c r="K150" s="30"/>
      <c r="L150" s="162">
        <f>K150*H150</f>
        <v>0</v>
      </c>
      <c r="M150" s="161">
        <f t="shared" si="16"/>
        <v>300</v>
      </c>
      <c r="N150" s="165">
        <f>M150*H150</f>
        <v>163500</v>
      </c>
      <c r="O150" s="31">
        <v>300</v>
      </c>
      <c r="P150" s="162">
        <f>O150*H150</f>
        <v>163500</v>
      </c>
      <c r="Q150" s="162">
        <f t="shared" si="15"/>
        <v>0</v>
      </c>
      <c r="R150" s="358">
        <f t="shared" si="17"/>
        <v>0</v>
      </c>
      <c r="S150" s="95" t="s">
        <v>551</v>
      </c>
      <c r="T150" s="25"/>
    </row>
    <row r="151" spans="2:20" ht="21">
      <c r="B151" s="360"/>
      <c r="C151" s="58"/>
      <c r="D151" s="58"/>
      <c r="E151" s="58"/>
      <c r="F151" s="58"/>
      <c r="G151" s="58"/>
      <c r="H151" s="58"/>
      <c r="I151" s="58"/>
      <c r="J151" s="58"/>
      <c r="K151" s="58"/>
      <c r="L151" s="58"/>
      <c r="M151" s="161"/>
      <c r="N151" s="58"/>
      <c r="O151" s="58"/>
      <c r="P151" s="58"/>
      <c r="Q151" s="162">
        <f t="shared" si="15"/>
        <v>0</v>
      </c>
      <c r="R151" s="358">
        <f t="shared" si="17"/>
        <v>0</v>
      </c>
      <c r="S151" s="95"/>
      <c r="T151" s="25"/>
    </row>
    <row r="152" spans="2:20" ht="43.5">
      <c r="B152" s="359">
        <v>72</v>
      </c>
      <c r="C152" s="28" t="s">
        <v>664</v>
      </c>
      <c r="D152" s="28">
        <v>63</v>
      </c>
      <c r="E152" s="28" t="s">
        <v>374</v>
      </c>
      <c r="F152" s="34" t="s">
        <v>373</v>
      </c>
      <c r="G152" s="35" t="s">
        <v>99</v>
      </c>
      <c r="H152" s="180">
        <v>849.99999999999989</v>
      </c>
      <c r="I152" s="181">
        <v>500</v>
      </c>
      <c r="J152" s="164">
        <f>H152*I152</f>
        <v>424999.99999999994</v>
      </c>
      <c r="K152" s="30"/>
      <c r="L152" s="162">
        <f>K152*H152</f>
        <v>0</v>
      </c>
      <c r="M152" s="161">
        <f t="shared" si="16"/>
        <v>500</v>
      </c>
      <c r="N152" s="165">
        <f>M152*H152</f>
        <v>424999.99999999994</v>
      </c>
      <c r="O152" s="31">
        <v>500</v>
      </c>
      <c r="P152" s="162">
        <f>O152*H152</f>
        <v>424999.99999999994</v>
      </c>
      <c r="Q152" s="162">
        <f t="shared" si="15"/>
        <v>0</v>
      </c>
      <c r="R152" s="358">
        <f t="shared" si="17"/>
        <v>0</v>
      </c>
      <c r="S152" s="95" t="s">
        <v>551</v>
      </c>
      <c r="T152" s="25"/>
    </row>
    <row r="153" spans="2:20" ht="21">
      <c r="B153" s="360"/>
      <c r="C153" s="58"/>
      <c r="D153" s="58"/>
      <c r="E153" s="58"/>
      <c r="F153" s="58"/>
      <c r="G153" s="58"/>
      <c r="H153" s="58"/>
      <c r="I153" s="58"/>
      <c r="J153" s="58"/>
      <c r="K153" s="58"/>
      <c r="L153" s="58"/>
      <c r="M153" s="161"/>
      <c r="N153" s="58"/>
      <c r="O153" s="58"/>
      <c r="P153" s="58"/>
      <c r="Q153" s="162">
        <f t="shared" si="15"/>
        <v>0</v>
      </c>
      <c r="R153" s="358">
        <f t="shared" si="17"/>
        <v>0</v>
      </c>
      <c r="S153" s="95"/>
      <c r="T153" s="25"/>
    </row>
    <row r="154" spans="2:20" ht="29">
      <c r="B154" s="359">
        <v>73</v>
      </c>
      <c r="C154" s="28" t="s">
        <v>665</v>
      </c>
      <c r="D154" s="28">
        <v>64</v>
      </c>
      <c r="E154" s="28" t="s">
        <v>372</v>
      </c>
      <c r="F154" s="34" t="s">
        <v>371</v>
      </c>
      <c r="G154" s="29" t="s">
        <v>3</v>
      </c>
      <c r="H154" s="163">
        <v>1800</v>
      </c>
      <c r="I154" s="181">
        <v>8</v>
      </c>
      <c r="J154" s="164">
        <f>H154*I154</f>
        <v>14400</v>
      </c>
      <c r="K154" s="30"/>
      <c r="L154" s="162">
        <f>K154*H154</f>
        <v>0</v>
      </c>
      <c r="M154" s="161">
        <f t="shared" si="16"/>
        <v>8</v>
      </c>
      <c r="N154" s="165">
        <f>M154*H154</f>
        <v>14400</v>
      </c>
      <c r="O154" s="31">
        <v>8</v>
      </c>
      <c r="P154" s="162">
        <f>O154*H154</f>
        <v>14400</v>
      </c>
      <c r="Q154" s="162">
        <f t="shared" si="15"/>
        <v>0</v>
      </c>
      <c r="R154" s="358">
        <f t="shared" si="17"/>
        <v>0</v>
      </c>
      <c r="S154" s="95" t="s">
        <v>551</v>
      </c>
      <c r="T154" s="25"/>
    </row>
    <row r="155" spans="2:20" ht="21">
      <c r="B155" s="360"/>
      <c r="C155" s="58"/>
      <c r="D155" s="58"/>
      <c r="E155" s="58"/>
      <c r="F155" s="58"/>
      <c r="G155" s="58"/>
      <c r="H155" s="58"/>
      <c r="I155" s="58"/>
      <c r="J155" s="58"/>
      <c r="K155" s="58"/>
      <c r="L155" s="58"/>
      <c r="M155" s="161"/>
      <c r="N155" s="58"/>
      <c r="O155" s="58"/>
      <c r="P155" s="58"/>
      <c r="Q155" s="162">
        <f t="shared" si="15"/>
        <v>0</v>
      </c>
      <c r="R155" s="358">
        <f t="shared" si="17"/>
        <v>0</v>
      </c>
      <c r="S155" s="95"/>
      <c r="T155" s="25"/>
    </row>
    <row r="156" spans="2:20" ht="43.5">
      <c r="B156" s="359">
        <v>74</v>
      </c>
      <c r="C156" s="28" t="s">
        <v>666</v>
      </c>
      <c r="D156" s="28">
        <v>65</v>
      </c>
      <c r="E156" s="28" t="s">
        <v>370</v>
      </c>
      <c r="F156" s="34" t="s">
        <v>369</v>
      </c>
      <c r="G156" s="29" t="s">
        <v>3</v>
      </c>
      <c r="H156" s="163">
        <v>13000</v>
      </c>
      <c r="I156" s="28">
        <v>10</v>
      </c>
      <c r="J156" s="164">
        <f>H156*I156</f>
        <v>130000</v>
      </c>
      <c r="K156" s="30"/>
      <c r="L156" s="162">
        <f>K156*H156</f>
        <v>0</v>
      </c>
      <c r="M156" s="161">
        <f t="shared" si="16"/>
        <v>10</v>
      </c>
      <c r="N156" s="165">
        <f>M156*H156</f>
        <v>130000</v>
      </c>
      <c r="O156" s="31">
        <v>10</v>
      </c>
      <c r="P156" s="162">
        <f>O156*H156</f>
        <v>130000</v>
      </c>
      <c r="Q156" s="162">
        <f t="shared" si="15"/>
        <v>0</v>
      </c>
      <c r="R156" s="358">
        <f t="shared" si="17"/>
        <v>0</v>
      </c>
      <c r="S156" s="95" t="s">
        <v>551</v>
      </c>
      <c r="T156" s="25"/>
    </row>
    <row r="157" spans="2:20" ht="21">
      <c r="B157" s="360"/>
      <c r="C157" s="58"/>
      <c r="D157" s="58"/>
      <c r="E157" s="58"/>
      <c r="F157" s="58"/>
      <c r="G157" s="58"/>
      <c r="H157" s="58"/>
      <c r="I157" s="58"/>
      <c r="J157" s="58"/>
      <c r="K157" s="58"/>
      <c r="L157" s="58"/>
      <c r="M157" s="161"/>
      <c r="N157" s="58"/>
      <c r="O157" s="58"/>
      <c r="P157" s="58"/>
      <c r="Q157" s="162">
        <f t="shared" si="15"/>
        <v>0</v>
      </c>
      <c r="R157" s="358">
        <f t="shared" si="17"/>
        <v>0</v>
      </c>
      <c r="S157" s="95"/>
      <c r="T157" s="25"/>
    </row>
    <row r="158" spans="2:20" ht="43.5">
      <c r="B158" s="359">
        <v>75</v>
      </c>
      <c r="C158" s="28" t="s">
        <v>667</v>
      </c>
      <c r="D158" s="28">
        <v>230</v>
      </c>
      <c r="E158" s="28" t="s">
        <v>368</v>
      </c>
      <c r="F158" s="34" t="s">
        <v>367</v>
      </c>
      <c r="G158" s="29" t="s">
        <v>3</v>
      </c>
      <c r="H158" s="163">
        <v>13000</v>
      </c>
      <c r="I158" s="28">
        <v>14</v>
      </c>
      <c r="J158" s="164">
        <f>H158*I158</f>
        <v>182000</v>
      </c>
      <c r="K158" s="30"/>
      <c r="L158" s="162">
        <f>K158*H158</f>
        <v>0</v>
      </c>
      <c r="M158" s="161">
        <f t="shared" si="16"/>
        <v>14</v>
      </c>
      <c r="N158" s="165">
        <f>M158*H158</f>
        <v>182000</v>
      </c>
      <c r="O158" s="31">
        <v>14</v>
      </c>
      <c r="P158" s="162">
        <f>O158*H158</f>
        <v>182000</v>
      </c>
      <c r="Q158" s="162">
        <f t="shared" si="15"/>
        <v>0</v>
      </c>
      <c r="R158" s="358">
        <f t="shared" si="17"/>
        <v>0</v>
      </c>
      <c r="S158" s="95" t="s">
        <v>551</v>
      </c>
      <c r="T158" s="25"/>
    </row>
    <row r="159" spans="2:20" ht="21">
      <c r="B159" s="360"/>
      <c r="C159" s="58"/>
      <c r="D159" s="58"/>
      <c r="E159" s="58"/>
      <c r="F159" s="58"/>
      <c r="G159" s="58"/>
      <c r="H159" s="58"/>
      <c r="I159" s="58"/>
      <c r="J159" s="58"/>
      <c r="K159" s="58"/>
      <c r="L159" s="58"/>
      <c r="M159" s="161"/>
      <c r="N159" s="58"/>
      <c r="O159" s="58"/>
      <c r="P159" s="58"/>
      <c r="Q159" s="162">
        <f t="shared" si="15"/>
        <v>0</v>
      </c>
      <c r="R159" s="358">
        <f t="shared" si="17"/>
        <v>0</v>
      </c>
      <c r="S159" s="95"/>
      <c r="T159" s="25"/>
    </row>
    <row r="160" spans="2:20" ht="29">
      <c r="B160" s="359">
        <v>76</v>
      </c>
      <c r="C160" s="28" t="s">
        <v>668</v>
      </c>
      <c r="D160" s="28">
        <v>66</v>
      </c>
      <c r="E160" s="28" t="s">
        <v>366</v>
      </c>
      <c r="F160" s="34" t="s">
        <v>365</v>
      </c>
      <c r="G160" s="29" t="s">
        <v>3</v>
      </c>
      <c r="H160" s="163">
        <v>50000</v>
      </c>
      <c r="I160" s="28">
        <v>5</v>
      </c>
      <c r="J160" s="164">
        <f>H160*I160</f>
        <v>250000</v>
      </c>
      <c r="K160" s="30"/>
      <c r="L160" s="162">
        <f>K160*H160</f>
        <v>0</v>
      </c>
      <c r="M160" s="161">
        <f t="shared" si="16"/>
        <v>5</v>
      </c>
      <c r="N160" s="165">
        <f>M160*H160</f>
        <v>250000</v>
      </c>
      <c r="O160" s="31">
        <v>5</v>
      </c>
      <c r="P160" s="162">
        <f>O160*H160</f>
        <v>250000</v>
      </c>
      <c r="Q160" s="162">
        <f t="shared" si="15"/>
        <v>0</v>
      </c>
      <c r="R160" s="358">
        <f t="shared" si="17"/>
        <v>0</v>
      </c>
      <c r="S160" s="95" t="s">
        <v>551</v>
      </c>
      <c r="T160" s="25"/>
    </row>
    <row r="161" spans="2:20" ht="21">
      <c r="B161" s="360"/>
      <c r="C161" s="58"/>
      <c r="D161" s="58"/>
      <c r="E161" s="58"/>
      <c r="F161" s="58"/>
      <c r="G161" s="58"/>
      <c r="H161" s="58"/>
      <c r="I161" s="58"/>
      <c r="J161" s="58"/>
      <c r="K161" s="58"/>
      <c r="L161" s="58"/>
      <c r="M161" s="161"/>
      <c r="N161" s="58"/>
      <c r="O161" s="58"/>
      <c r="P161" s="58"/>
      <c r="Q161" s="162">
        <f t="shared" si="15"/>
        <v>0</v>
      </c>
      <c r="R161" s="358">
        <f t="shared" si="17"/>
        <v>0</v>
      </c>
      <c r="S161" s="95"/>
      <c r="T161" s="25"/>
    </row>
    <row r="162" spans="2:20" ht="43.5">
      <c r="B162" s="359">
        <v>77</v>
      </c>
      <c r="C162" s="28" t="s">
        <v>669</v>
      </c>
      <c r="D162" s="28">
        <v>67</v>
      </c>
      <c r="E162" s="28" t="s">
        <v>364</v>
      </c>
      <c r="F162" s="34" t="s">
        <v>363</v>
      </c>
      <c r="G162" s="29" t="s">
        <v>3</v>
      </c>
      <c r="H162" s="163">
        <v>6000</v>
      </c>
      <c r="I162" s="28">
        <v>10</v>
      </c>
      <c r="J162" s="164">
        <f>H162*I162</f>
        <v>60000</v>
      </c>
      <c r="K162" s="30"/>
      <c r="L162" s="162">
        <f>K162*H162</f>
        <v>0</v>
      </c>
      <c r="M162" s="161">
        <f t="shared" si="16"/>
        <v>10</v>
      </c>
      <c r="N162" s="165">
        <f>M162*H162</f>
        <v>60000</v>
      </c>
      <c r="O162" s="31">
        <v>10</v>
      </c>
      <c r="P162" s="162">
        <f>O162*H162</f>
        <v>60000</v>
      </c>
      <c r="Q162" s="162">
        <f t="shared" si="15"/>
        <v>0</v>
      </c>
      <c r="R162" s="358">
        <f t="shared" si="17"/>
        <v>0</v>
      </c>
      <c r="S162" s="95" t="s">
        <v>551</v>
      </c>
      <c r="T162" s="25"/>
    </row>
    <row r="163" spans="2:20" ht="21">
      <c r="B163" s="360"/>
      <c r="C163" s="58"/>
      <c r="D163" s="58"/>
      <c r="E163" s="58"/>
      <c r="F163" s="58"/>
      <c r="G163" s="58"/>
      <c r="H163" s="58"/>
      <c r="I163" s="58"/>
      <c r="J163" s="58"/>
      <c r="K163" s="58"/>
      <c r="L163" s="58"/>
      <c r="M163" s="161"/>
      <c r="N163" s="58"/>
      <c r="O163" s="58"/>
      <c r="P163" s="58"/>
      <c r="Q163" s="162">
        <f t="shared" si="15"/>
        <v>0</v>
      </c>
      <c r="R163" s="358">
        <f t="shared" si="17"/>
        <v>0</v>
      </c>
      <c r="S163" s="95"/>
      <c r="T163" s="25"/>
    </row>
    <row r="164" spans="2:20" ht="29">
      <c r="B164" s="359">
        <v>78</v>
      </c>
      <c r="C164" s="28" t="s">
        <v>670</v>
      </c>
      <c r="D164" s="28">
        <v>206</v>
      </c>
      <c r="E164" s="28" t="s">
        <v>362</v>
      </c>
      <c r="F164" s="34" t="s">
        <v>361</v>
      </c>
      <c r="G164" s="29" t="s">
        <v>3</v>
      </c>
      <c r="H164" s="163">
        <v>22500</v>
      </c>
      <c r="I164" s="181">
        <v>18</v>
      </c>
      <c r="J164" s="164">
        <f>H164*I164</f>
        <v>405000</v>
      </c>
      <c r="K164" s="30"/>
      <c r="L164" s="162">
        <f>K164*H164</f>
        <v>0</v>
      </c>
      <c r="M164" s="161">
        <f t="shared" si="16"/>
        <v>18</v>
      </c>
      <c r="N164" s="165">
        <f>M164*H164</f>
        <v>405000</v>
      </c>
      <c r="O164" s="31">
        <v>18</v>
      </c>
      <c r="P164" s="162">
        <f>O164*H164</f>
        <v>405000</v>
      </c>
      <c r="Q164" s="162">
        <f t="shared" si="15"/>
        <v>0</v>
      </c>
      <c r="R164" s="358">
        <f t="shared" si="17"/>
        <v>0</v>
      </c>
      <c r="S164" s="95" t="s">
        <v>551</v>
      </c>
      <c r="T164" s="25"/>
    </row>
    <row r="165" spans="2:20" ht="21">
      <c r="B165" s="360"/>
      <c r="C165" s="58"/>
      <c r="D165" s="58"/>
      <c r="E165" s="58"/>
      <c r="F165" s="58"/>
      <c r="G165" s="58"/>
      <c r="H165" s="58"/>
      <c r="I165" s="58"/>
      <c r="J165" s="58"/>
      <c r="K165" s="58"/>
      <c r="L165" s="58"/>
      <c r="M165" s="161"/>
      <c r="N165" s="58"/>
      <c r="O165" s="58"/>
      <c r="P165" s="58"/>
      <c r="Q165" s="162">
        <f t="shared" si="15"/>
        <v>0</v>
      </c>
      <c r="R165" s="358">
        <f t="shared" si="17"/>
        <v>0</v>
      </c>
      <c r="S165" s="95"/>
      <c r="T165" s="25"/>
    </row>
    <row r="166" spans="2:20" ht="43.5">
      <c r="B166" s="359">
        <v>79</v>
      </c>
      <c r="C166" s="28" t="s">
        <v>671</v>
      </c>
      <c r="D166" s="28">
        <v>68</v>
      </c>
      <c r="E166" s="28" t="s">
        <v>360</v>
      </c>
      <c r="F166" s="34" t="s">
        <v>359</v>
      </c>
      <c r="G166" s="29" t="s">
        <v>3</v>
      </c>
      <c r="H166" s="163">
        <v>54000</v>
      </c>
      <c r="I166" s="181">
        <v>18</v>
      </c>
      <c r="J166" s="164">
        <f>H166*I166</f>
        <v>972000</v>
      </c>
      <c r="K166" s="30"/>
      <c r="L166" s="162">
        <f>K166*H166</f>
        <v>0</v>
      </c>
      <c r="M166" s="161">
        <f t="shared" si="16"/>
        <v>18</v>
      </c>
      <c r="N166" s="165">
        <f>M166*H166</f>
        <v>972000</v>
      </c>
      <c r="O166" s="31">
        <v>18</v>
      </c>
      <c r="P166" s="162">
        <f>O166*H166</f>
        <v>972000</v>
      </c>
      <c r="Q166" s="162">
        <f t="shared" si="15"/>
        <v>0</v>
      </c>
      <c r="R166" s="358">
        <f t="shared" si="17"/>
        <v>0</v>
      </c>
      <c r="S166" s="95" t="s">
        <v>551</v>
      </c>
      <c r="T166" s="25"/>
    </row>
    <row r="167" spans="2:20" ht="21">
      <c r="B167" s="360"/>
      <c r="C167" s="58"/>
      <c r="D167" s="58"/>
      <c r="E167" s="58"/>
      <c r="F167" s="58"/>
      <c r="G167" s="58"/>
      <c r="H167" s="58"/>
      <c r="I167" s="58"/>
      <c r="J167" s="58"/>
      <c r="K167" s="58"/>
      <c r="L167" s="58"/>
      <c r="M167" s="161"/>
      <c r="N167" s="58"/>
      <c r="O167" s="58"/>
      <c r="P167" s="58"/>
      <c r="Q167" s="162">
        <f t="shared" si="15"/>
        <v>0</v>
      </c>
      <c r="R167" s="358">
        <f t="shared" si="17"/>
        <v>0</v>
      </c>
      <c r="S167" s="95"/>
      <c r="T167" s="25"/>
    </row>
    <row r="168" spans="2:20" ht="29">
      <c r="B168" s="359">
        <v>80</v>
      </c>
      <c r="C168" s="28" t="s">
        <v>672</v>
      </c>
      <c r="D168" s="28">
        <v>69</v>
      </c>
      <c r="E168" s="28" t="s">
        <v>358</v>
      </c>
      <c r="F168" s="34" t="s">
        <v>357</v>
      </c>
      <c r="G168" s="29" t="s">
        <v>3</v>
      </c>
      <c r="H168" s="163">
        <v>25000</v>
      </c>
      <c r="I168" s="181">
        <v>6</v>
      </c>
      <c r="J168" s="164">
        <f>H168*I168</f>
        <v>150000</v>
      </c>
      <c r="K168" s="30"/>
      <c r="L168" s="162">
        <f>K168*H168</f>
        <v>0</v>
      </c>
      <c r="M168" s="161">
        <f t="shared" si="16"/>
        <v>6</v>
      </c>
      <c r="N168" s="165">
        <f>M168*H168</f>
        <v>150000</v>
      </c>
      <c r="O168" s="31">
        <v>6</v>
      </c>
      <c r="P168" s="162">
        <f>O168*H168</f>
        <v>150000</v>
      </c>
      <c r="Q168" s="162">
        <f t="shared" si="15"/>
        <v>0</v>
      </c>
      <c r="R168" s="358">
        <f t="shared" si="17"/>
        <v>0</v>
      </c>
      <c r="S168" s="95" t="s">
        <v>551</v>
      </c>
      <c r="T168" s="25"/>
    </row>
    <row r="169" spans="2:20" ht="21">
      <c r="B169" s="360"/>
      <c r="C169" s="58"/>
      <c r="D169" s="58"/>
      <c r="E169" s="58"/>
      <c r="F169" s="58"/>
      <c r="G169" s="58"/>
      <c r="H169" s="58"/>
      <c r="I169" s="58"/>
      <c r="J169" s="58"/>
      <c r="K169" s="58"/>
      <c r="L169" s="58"/>
      <c r="M169" s="161"/>
      <c r="N169" s="58"/>
      <c r="O169" s="58"/>
      <c r="P169" s="58"/>
      <c r="Q169" s="162">
        <f t="shared" si="15"/>
        <v>0</v>
      </c>
      <c r="R169" s="358">
        <f t="shared" si="17"/>
        <v>0</v>
      </c>
      <c r="S169" s="95"/>
      <c r="T169" s="25"/>
    </row>
    <row r="170" spans="2:20" ht="15.5">
      <c r="B170" s="359">
        <v>81</v>
      </c>
      <c r="C170" s="28" t="s">
        <v>673</v>
      </c>
      <c r="D170" s="28">
        <v>70</v>
      </c>
      <c r="E170" s="28" t="s">
        <v>356</v>
      </c>
      <c r="F170" s="34" t="s">
        <v>355</v>
      </c>
      <c r="G170" s="35" t="s">
        <v>99</v>
      </c>
      <c r="H170" s="180">
        <v>450</v>
      </c>
      <c r="I170" s="28">
        <v>400</v>
      </c>
      <c r="J170" s="164">
        <f>H170*I170</f>
        <v>180000</v>
      </c>
      <c r="K170" s="30"/>
      <c r="L170" s="162">
        <f>K170*H170</f>
        <v>0</v>
      </c>
      <c r="M170" s="161">
        <f t="shared" si="16"/>
        <v>400</v>
      </c>
      <c r="N170" s="165">
        <f>M170*H170</f>
        <v>180000</v>
      </c>
      <c r="O170" s="31">
        <v>400</v>
      </c>
      <c r="P170" s="162">
        <f>O170*H170</f>
        <v>180000</v>
      </c>
      <c r="Q170" s="162">
        <f t="shared" si="15"/>
        <v>0</v>
      </c>
      <c r="R170" s="358">
        <f t="shared" si="17"/>
        <v>0</v>
      </c>
      <c r="S170" s="95" t="s">
        <v>551</v>
      </c>
      <c r="T170" s="25"/>
    </row>
    <row r="171" spans="2:20" ht="21">
      <c r="B171" s="360"/>
      <c r="C171" s="58"/>
      <c r="D171" s="58"/>
      <c r="E171" s="58"/>
      <c r="F171" s="58"/>
      <c r="G171" s="58"/>
      <c r="H171" s="58"/>
      <c r="I171" s="58"/>
      <c r="J171" s="58"/>
      <c r="K171" s="58"/>
      <c r="L171" s="58"/>
      <c r="M171" s="161"/>
      <c r="N171" s="58"/>
      <c r="O171" s="58"/>
      <c r="P171" s="58"/>
      <c r="Q171" s="162">
        <f t="shared" si="15"/>
        <v>0</v>
      </c>
      <c r="R171" s="358">
        <f t="shared" si="17"/>
        <v>0</v>
      </c>
      <c r="S171" s="95"/>
      <c r="T171" s="25"/>
    </row>
    <row r="172" spans="2:20" ht="15.5">
      <c r="B172" s="359">
        <v>82</v>
      </c>
      <c r="C172" s="28" t="s">
        <v>674</v>
      </c>
      <c r="D172" s="28">
        <v>71</v>
      </c>
      <c r="E172" s="28" t="s">
        <v>354</v>
      </c>
      <c r="F172" s="34" t="s">
        <v>353</v>
      </c>
      <c r="G172" s="35" t="s">
        <v>99</v>
      </c>
      <c r="H172" s="180">
        <v>300</v>
      </c>
      <c r="I172" s="28">
        <v>400</v>
      </c>
      <c r="J172" s="164">
        <f>H172*I172</f>
        <v>120000</v>
      </c>
      <c r="K172" s="30"/>
      <c r="L172" s="162">
        <f>K172*H172</f>
        <v>0</v>
      </c>
      <c r="M172" s="161">
        <f t="shared" si="16"/>
        <v>400</v>
      </c>
      <c r="N172" s="165">
        <f>M172*H172</f>
        <v>120000</v>
      </c>
      <c r="O172" s="31">
        <v>400</v>
      </c>
      <c r="P172" s="162">
        <f>O172*H172</f>
        <v>120000</v>
      </c>
      <c r="Q172" s="162">
        <f t="shared" si="15"/>
        <v>0</v>
      </c>
      <c r="R172" s="358">
        <f t="shared" si="17"/>
        <v>0</v>
      </c>
      <c r="S172" s="95" t="s">
        <v>551</v>
      </c>
      <c r="T172" s="25"/>
    </row>
    <row r="173" spans="2:20" ht="21">
      <c r="B173" s="360"/>
      <c r="C173" s="58"/>
      <c r="D173" s="58"/>
      <c r="E173" s="58"/>
      <c r="F173" s="58"/>
      <c r="G173" s="58"/>
      <c r="H173" s="58"/>
      <c r="I173" s="58"/>
      <c r="J173" s="58"/>
      <c r="K173" s="58"/>
      <c r="L173" s="58"/>
      <c r="M173" s="161"/>
      <c r="N173" s="58"/>
      <c r="O173" s="58"/>
      <c r="P173" s="58"/>
      <c r="Q173" s="162">
        <f t="shared" si="15"/>
        <v>0</v>
      </c>
      <c r="R173" s="358">
        <f t="shared" si="17"/>
        <v>0</v>
      </c>
      <c r="S173" s="95"/>
      <c r="T173" s="25"/>
    </row>
    <row r="174" spans="2:20" ht="29">
      <c r="B174" s="359">
        <v>83</v>
      </c>
      <c r="C174" s="28" t="s">
        <v>675</v>
      </c>
      <c r="D174" s="28">
        <v>207</v>
      </c>
      <c r="E174" s="28" t="s">
        <v>352</v>
      </c>
      <c r="F174" s="34" t="s">
        <v>351</v>
      </c>
      <c r="G174" s="29" t="s">
        <v>3</v>
      </c>
      <c r="H174" s="163">
        <v>4800</v>
      </c>
      <c r="I174" s="181">
        <v>20</v>
      </c>
      <c r="J174" s="164">
        <f>H174*I174</f>
        <v>96000</v>
      </c>
      <c r="K174" s="30"/>
      <c r="L174" s="162">
        <f>K174*H174</f>
        <v>0</v>
      </c>
      <c r="M174" s="161">
        <f t="shared" si="16"/>
        <v>20</v>
      </c>
      <c r="N174" s="165">
        <f>M174*H174</f>
        <v>96000</v>
      </c>
      <c r="O174" s="31">
        <v>20</v>
      </c>
      <c r="P174" s="162">
        <f>O174*H174</f>
        <v>96000</v>
      </c>
      <c r="Q174" s="162">
        <f t="shared" si="15"/>
        <v>0</v>
      </c>
      <c r="R174" s="358">
        <f t="shared" si="17"/>
        <v>0</v>
      </c>
      <c r="S174" s="95" t="s">
        <v>551</v>
      </c>
      <c r="T174" s="25"/>
    </row>
    <row r="175" spans="2:20" ht="21">
      <c r="B175" s="360"/>
      <c r="C175" s="58"/>
      <c r="D175" s="58"/>
      <c r="E175" s="58"/>
      <c r="F175" s="58"/>
      <c r="G175" s="58"/>
      <c r="H175" s="58"/>
      <c r="I175" s="58"/>
      <c r="J175" s="58"/>
      <c r="K175" s="58"/>
      <c r="L175" s="58"/>
      <c r="M175" s="161"/>
      <c r="N175" s="58"/>
      <c r="O175" s="58"/>
      <c r="P175" s="58"/>
      <c r="Q175" s="162">
        <f t="shared" si="15"/>
        <v>0</v>
      </c>
      <c r="R175" s="358">
        <f t="shared" si="17"/>
        <v>0</v>
      </c>
      <c r="S175" s="95"/>
      <c r="T175" s="25"/>
    </row>
    <row r="176" spans="2:20" ht="29">
      <c r="B176" s="359">
        <v>84</v>
      </c>
      <c r="C176" s="28" t="s">
        <v>676</v>
      </c>
      <c r="D176" s="28">
        <v>208</v>
      </c>
      <c r="E176" s="28" t="s">
        <v>350</v>
      </c>
      <c r="F176" s="34" t="s">
        <v>349</v>
      </c>
      <c r="G176" s="29" t="s">
        <v>3</v>
      </c>
      <c r="H176" s="163">
        <v>4000</v>
      </c>
      <c r="I176" s="181">
        <v>60</v>
      </c>
      <c r="J176" s="164">
        <f>H176*I176</f>
        <v>240000</v>
      </c>
      <c r="K176" s="30"/>
      <c r="L176" s="162">
        <f>K176*H176</f>
        <v>0</v>
      </c>
      <c r="M176" s="161">
        <f t="shared" si="16"/>
        <v>60</v>
      </c>
      <c r="N176" s="165">
        <f>M176*H176</f>
        <v>240000</v>
      </c>
      <c r="O176" s="31">
        <v>60</v>
      </c>
      <c r="P176" s="162">
        <f>O176*H176</f>
        <v>240000</v>
      </c>
      <c r="Q176" s="162">
        <f t="shared" si="15"/>
        <v>0</v>
      </c>
      <c r="R176" s="358">
        <f t="shared" si="17"/>
        <v>0</v>
      </c>
      <c r="S176" s="95" t="s">
        <v>551</v>
      </c>
      <c r="T176" s="25"/>
    </row>
    <row r="177" spans="2:20" ht="21">
      <c r="B177" s="360"/>
      <c r="C177" s="58"/>
      <c r="D177" s="58"/>
      <c r="E177" s="58"/>
      <c r="F177" s="58"/>
      <c r="G177" s="58"/>
      <c r="H177" s="58"/>
      <c r="I177" s="58"/>
      <c r="J177" s="58"/>
      <c r="K177" s="58"/>
      <c r="L177" s="58"/>
      <c r="M177" s="161"/>
      <c r="N177" s="58"/>
      <c r="O177" s="58"/>
      <c r="P177" s="58"/>
      <c r="Q177" s="162">
        <f t="shared" si="15"/>
        <v>0</v>
      </c>
      <c r="R177" s="358">
        <f t="shared" si="17"/>
        <v>0</v>
      </c>
      <c r="S177" s="95"/>
      <c r="T177" s="25"/>
    </row>
    <row r="178" spans="2:20" ht="29">
      <c r="B178" s="359">
        <v>85</v>
      </c>
      <c r="C178" s="28" t="s">
        <v>677</v>
      </c>
      <c r="D178" s="28">
        <v>209</v>
      </c>
      <c r="E178" s="28" t="s">
        <v>348</v>
      </c>
      <c r="F178" s="34" t="s">
        <v>347</v>
      </c>
      <c r="G178" s="29" t="s">
        <v>3</v>
      </c>
      <c r="H178" s="163">
        <v>1400</v>
      </c>
      <c r="I178" s="181">
        <v>215</v>
      </c>
      <c r="J178" s="164">
        <f>H178*I178</f>
        <v>301000</v>
      </c>
      <c r="K178" s="30"/>
      <c r="L178" s="162">
        <f>K178*H178</f>
        <v>0</v>
      </c>
      <c r="M178" s="161">
        <f t="shared" si="16"/>
        <v>215</v>
      </c>
      <c r="N178" s="165">
        <f>M178*H178</f>
        <v>301000</v>
      </c>
      <c r="O178" s="31">
        <v>215</v>
      </c>
      <c r="P178" s="162">
        <f>O178*H178</f>
        <v>301000</v>
      </c>
      <c r="Q178" s="162">
        <f t="shared" si="15"/>
        <v>0</v>
      </c>
      <c r="R178" s="358">
        <f t="shared" si="17"/>
        <v>0</v>
      </c>
      <c r="S178" s="95" t="s">
        <v>551</v>
      </c>
      <c r="T178" s="25"/>
    </row>
    <row r="179" spans="2:20" ht="21">
      <c r="B179" s="360"/>
      <c r="C179" s="58"/>
      <c r="D179" s="58"/>
      <c r="E179" s="58"/>
      <c r="F179" s="58"/>
      <c r="G179" s="58"/>
      <c r="H179" s="58"/>
      <c r="I179" s="58"/>
      <c r="J179" s="58"/>
      <c r="K179" s="58"/>
      <c r="L179" s="58"/>
      <c r="M179" s="161"/>
      <c r="N179" s="58"/>
      <c r="O179" s="58"/>
      <c r="P179" s="58"/>
      <c r="Q179" s="162">
        <f t="shared" si="15"/>
        <v>0</v>
      </c>
      <c r="R179" s="358">
        <f t="shared" si="17"/>
        <v>0</v>
      </c>
      <c r="S179" s="95"/>
      <c r="T179" s="25"/>
    </row>
    <row r="180" spans="2:20" ht="29">
      <c r="B180" s="359">
        <v>86</v>
      </c>
      <c r="C180" s="28" t="s">
        <v>678</v>
      </c>
      <c r="D180" s="28">
        <v>210</v>
      </c>
      <c r="E180" s="28" t="s">
        <v>346</v>
      </c>
      <c r="F180" s="34" t="s">
        <v>345</v>
      </c>
      <c r="G180" s="29" t="s">
        <v>3</v>
      </c>
      <c r="H180" s="163">
        <v>1800</v>
      </c>
      <c r="I180" s="181">
        <v>95</v>
      </c>
      <c r="J180" s="164">
        <f>H180*I180</f>
        <v>171000</v>
      </c>
      <c r="K180" s="30"/>
      <c r="L180" s="162">
        <f>K180*H180</f>
        <v>0</v>
      </c>
      <c r="M180" s="161">
        <f t="shared" si="16"/>
        <v>95</v>
      </c>
      <c r="N180" s="165">
        <f>M180*H180</f>
        <v>171000</v>
      </c>
      <c r="O180" s="31">
        <v>95</v>
      </c>
      <c r="P180" s="162">
        <f>O180*H180</f>
        <v>171000</v>
      </c>
      <c r="Q180" s="162">
        <f t="shared" si="15"/>
        <v>0</v>
      </c>
      <c r="R180" s="358">
        <f t="shared" si="17"/>
        <v>0</v>
      </c>
      <c r="S180" s="95" t="s">
        <v>551</v>
      </c>
      <c r="T180" s="25"/>
    </row>
    <row r="181" spans="2:20" ht="21">
      <c r="B181" s="360"/>
      <c r="C181" s="58"/>
      <c r="D181" s="58"/>
      <c r="E181" s="58"/>
      <c r="F181" s="58"/>
      <c r="G181" s="58"/>
      <c r="H181" s="58"/>
      <c r="I181" s="58"/>
      <c r="J181" s="58"/>
      <c r="K181" s="58"/>
      <c r="L181" s="58"/>
      <c r="M181" s="161"/>
      <c r="N181" s="58"/>
      <c r="O181" s="58"/>
      <c r="P181" s="58"/>
      <c r="Q181" s="162">
        <f t="shared" si="15"/>
        <v>0</v>
      </c>
      <c r="R181" s="358">
        <f t="shared" ref="R181:R212" si="18">IF(N181&gt;P181,N181-P181,0)</f>
        <v>0</v>
      </c>
      <c r="S181" s="95"/>
      <c r="T181" s="25"/>
    </row>
    <row r="182" spans="2:20" ht="29">
      <c r="B182" s="359">
        <v>87</v>
      </c>
      <c r="C182" s="28" t="s">
        <v>679</v>
      </c>
      <c r="D182" s="28">
        <v>72</v>
      </c>
      <c r="E182" s="28" t="s">
        <v>344</v>
      </c>
      <c r="F182" s="34" t="s">
        <v>343</v>
      </c>
      <c r="G182" s="29" t="s">
        <v>3</v>
      </c>
      <c r="H182" s="163">
        <v>160</v>
      </c>
      <c r="I182" s="181">
        <v>8</v>
      </c>
      <c r="J182" s="164">
        <f>H182*I182</f>
        <v>1280</v>
      </c>
      <c r="K182" s="30"/>
      <c r="L182" s="162">
        <f>K182*H182</f>
        <v>0</v>
      </c>
      <c r="M182" s="161">
        <f t="shared" si="16"/>
        <v>8</v>
      </c>
      <c r="N182" s="165">
        <f>M182*H182</f>
        <v>1280</v>
      </c>
      <c r="O182" s="31">
        <v>8</v>
      </c>
      <c r="P182" s="162">
        <f>O182*H182</f>
        <v>1280</v>
      </c>
      <c r="Q182" s="162">
        <f t="shared" si="15"/>
        <v>0</v>
      </c>
      <c r="R182" s="358">
        <f t="shared" si="18"/>
        <v>0</v>
      </c>
      <c r="S182" s="95" t="s">
        <v>551</v>
      </c>
      <c r="T182" s="25"/>
    </row>
    <row r="183" spans="2:20" ht="21">
      <c r="B183" s="360"/>
      <c r="C183" s="58"/>
      <c r="D183" s="58"/>
      <c r="E183" s="58"/>
      <c r="F183" s="58"/>
      <c r="G183" s="58"/>
      <c r="H183" s="58"/>
      <c r="I183" s="58"/>
      <c r="J183" s="58"/>
      <c r="K183" s="58"/>
      <c r="L183" s="58"/>
      <c r="M183" s="161"/>
      <c r="N183" s="58"/>
      <c r="O183" s="58"/>
      <c r="P183" s="58"/>
      <c r="Q183" s="162">
        <f t="shared" si="15"/>
        <v>0</v>
      </c>
      <c r="R183" s="358">
        <f t="shared" si="18"/>
        <v>0</v>
      </c>
      <c r="S183" s="95"/>
      <c r="T183" s="25"/>
    </row>
    <row r="184" spans="2:20" ht="43.5">
      <c r="B184" s="359">
        <v>88</v>
      </c>
      <c r="C184" s="28" t="s">
        <v>680</v>
      </c>
      <c r="D184" s="28">
        <v>231</v>
      </c>
      <c r="E184" s="28" t="s">
        <v>342</v>
      </c>
      <c r="F184" s="34" t="s">
        <v>341</v>
      </c>
      <c r="G184" s="29" t="s">
        <v>3</v>
      </c>
      <c r="H184" s="163">
        <v>3700.0000000000005</v>
      </c>
      <c r="I184" s="181">
        <v>40</v>
      </c>
      <c r="J184" s="164">
        <f>H184*I184</f>
        <v>148000.00000000003</v>
      </c>
      <c r="K184" s="30"/>
      <c r="L184" s="162">
        <f>K184*H184</f>
        <v>0</v>
      </c>
      <c r="M184" s="161">
        <f t="shared" si="16"/>
        <v>40</v>
      </c>
      <c r="N184" s="165">
        <f>M184*H184</f>
        <v>148000.00000000003</v>
      </c>
      <c r="O184" s="31">
        <v>40</v>
      </c>
      <c r="P184" s="162">
        <f>O184*H184</f>
        <v>148000.00000000003</v>
      </c>
      <c r="Q184" s="162">
        <f t="shared" si="15"/>
        <v>0</v>
      </c>
      <c r="R184" s="358">
        <f t="shared" si="18"/>
        <v>0</v>
      </c>
      <c r="S184" s="95" t="s">
        <v>551</v>
      </c>
      <c r="T184" s="25"/>
    </row>
    <row r="185" spans="2:20" ht="21">
      <c r="B185" s="360"/>
      <c r="C185" s="58"/>
      <c r="D185" s="58"/>
      <c r="E185" s="58"/>
      <c r="F185" s="58"/>
      <c r="G185" s="58"/>
      <c r="H185" s="58"/>
      <c r="I185" s="58"/>
      <c r="J185" s="58"/>
      <c r="K185" s="58"/>
      <c r="L185" s="58"/>
      <c r="M185" s="161"/>
      <c r="N185" s="58"/>
      <c r="O185" s="58"/>
      <c r="P185" s="58"/>
      <c r="Q185" s="162">
        <f t="shared" si="15"/>
        <v>0</v>
      </c>
      <c r="R185" s="358">
        <f t="shared" si="18"/>
        <v>0</v>
      </c>
      <c r="S185" s="95"/>
      <c r="T185" s="25"/>
    </row>
    <row r="186" spans="2:20" ht="15.5">
      <c r="B186" s="359">
        <v>89</v>
      </c>
      <c r="C186" s="28" t="s">
        <v>681</v>
      </c>
      <c r="D186" s="28">
        <v>73</v>
      </c>
      <c r="E186" s="28" t="s">
        <v>340</v>
      </c>
      <c r="F186" s="34" t="s">
        <v>339</v>
      </c>
      <c r="G186" s="29" t="s">
        <v>3</v>
      </c>
      <c r="H186" s="163">
        <v>1000</v>
      </c>
      <c r="I186" s="181">
        <v>40</v>
      </c>
      <c r="J186" s="164">
        <f>H186*I186</f>
        <v>40000</v>
      </c>
      <c r="K186" s="30"/>
      <c r="L186" s="162">
        <f>K186*H186</f>
        <v>0</v>
      </c>
      <c r="M186" s="161">
        <f t="shared" si="16"/>
        <v>40</v>
      </c>
      <c r="N186" s="165">
        <f>M186*H186</f>
        <v>40000</v>
      </c>
      <c r="O186" s="31">
        <v>40</v>
      </c>
      <c r="P186" s="162">
        <f>O186*H186</f>
        <v>40000</v>
      </c>
      <c r="Q186" s="162">
        <f t="shared" si="15"/>
        <v>0</v>
      </c>
      <c r="R186" s="358">
        <f t="shared" si="18"/>
        <v>0</v>
      </c>
      <c r="S186" s="95" t="s">
        <v>551</v>
      </c>
      <c r="T186" s="25"/>
    </row>
    <row r="187" spans="2:20" ht="21">
      <c r="B187" s="360"/>
      <c r="C187" s="58"/>
      <c r="D187" s="58"/>
      <c r="E187" s="58"/>
      <c r="F187" s="58"/>
      <c r="G187" s="58"/>
      <c r="H187" s="58"/>
      <c r="I187" s="58"/>
      <c r="J187" s="58"/>
      <c r="K187" s="58"/>
      <c r="L187" s="58"/>
      <c r="M187" s="161"/>
      <c r="N187" s="58"/>
      <c r="O187" s="58"/>
      <c r="P187" s="58"/>
      <c r="Q187" s="162">
        <f t="shared" si="15"/>
        <v>0</v>
      </c>
      <c r="R187" s="358">
        <f t="shared" si="18"/>
        <v>0</v>
      </c>
      <c r="S187" s="95"/>
      <c r="T187" s="25"/>
    </row>
    <row r="188" spans="2:20" ht="15.5">
      <c r="B188" s="359">
        <v>90</v>
      </c>
      <c r="C188" s="28" t="s">
        <v>682</v>
      </c>
      <c r="D188" s="28">
        <v>74</v>
      </c>
      <c r="E188" s="28" t="s">
        <v>338</v>
      </c>
      <c r="F188" s="34" t="s">
        <v>337</v>
      </c>
      <c r="G188" s="29" t="s">
        <v>3</v>
      </c>
      <c r="H188" s="163">
        <v>210</v>
      </c>
      <c r="I188" s="181">
        <v>40</v>
      </c>
      <c r="J188" s="164">
        <f>H188*I188</f>
        <v>8400</v>
      </c>
      <c r="K188" s="30"/>
      <c r="L188" s="162">
        <f>K188*H188</f>
        <v>0</v>
      </c>
      <c r="M188" s="161">
        <f t="shared" si="16"/>
        <v>40</v>
      </c>
      <c r="N188" s="165">
        <f>M188*H188</f>
        <v>8400</v>
      </c>
      <c r="O188" s="31">
        <v>40</v>
      </c>
      <c r="P188" s="162">
        <f>O188*H188</f>
        <v>8400</v>
      </c>
      <c r="Q188" s="162">
        <f t="shared" si="15"/>
        <v>0</v>
      </c>
      <c r="R188" s="358">
        <f t="shared" si="18"/>
        <v>0</v>
      </c>
      <c r="S188" s="95" t="s">
        <v>551</v>
      </c>
      <c r="T188" s="25"/>
    </row>
    <row r="189" spans="2:20" ht="21">
      <c r="B189" s="360"/>
      <c r="C189" s="58"/>
      <c r="D189" s="58"/>
      <c r="E189" s="58"/>
      <c r="F189" s="58"/>
      <c r="G189" s="58"/>
      <c r="H189" s="58"/>
      <c r="I189" s="58"/>
      <c r="J189" s="58"/>
      <c r="K189" s="58"/>
      <c r="L189" s="58"/>
      <c r="M189" s="161"/>
      <c r="N189" s="58"/>
      <c r="O189" s="58"/>
      <c r="P189" s="58"/>
      <c r="Q189" s="162">
        <f t="shared" si="15"/>
        <v>0</v>
      </c>
      <c r="R189" s="358">
        <f t="shared" si="18"/>
        <v>0</v>
      </c>
      <c r="S189" s="95"/>
      <c r="T189" s="25"/>
    </row>
    <row r="190" spans="2:20" ht="29">
      <c r="B190" s="359">
        <v>91</v>
      </c>
      <c r="C190" s="28" t="s">
        <v>683</v>
      </c>
      <c r="D190" s="28">
        <v>75</v>
      </c>
      <c r="E190" s="28" t="s">
        <v>336</v>
      </c>
      <c r="F190" s="34" t="s">
        <v>335</v>
      </c>
      <c r="G190" s="29" t="s">
        <v>3</v>
      </c>
      <c r="H190" s="163">
        <v>600</v>
      </c>
      <c r="I190" s="181">
        <v>40</v>
      </c>
      <c r="J190" s="164">
        <f>H190*I190</f>
        <v>24000</v>
      </c>
      <c r="K190" s="30"/>
      <c r="L190" s="162">
        <f>K190*H190</f>
        <v>0</v>
      </c>
      <c r="M190" s="161">
        <f t="shared" si="16"/>
        <v>40</v>
      </c>
      <c r="N190" s="165">
        <f>M190*H190</f>
        <v>24000</v>
      </c>
      <c r="O190" s="31">
        <v>40</v>
      </c>
      <c r="P190" s="162">
        <f>O190*H190</f>
        <v>24000</v>
      </c>
      <c r="Q190" s="162">
        <f t="shared" si="15"/>
        <v>0</v>
      </c>
      <c r="R190" s="358">
        <f t="shared" si="18"/>
        <v>0</v>
      </c>
      <c r="S190" s="95" t="s">
        <v>551</v>
      </c>
      <c r="T190" s="25"/>
    </row>
    <row r="191" spans="2:20" ht="21">
      <c r="B191" s="360"/>
      <c r="C191" s="58"/>
      <c r="D191" s="58"/>
      <c r="E191" s="58"/>
      <c r="F191" s="58"/>
      <c r="G191" s="58"/>
      <c r="H191" s="58"/>
      <c r="I191" s="58"/>
      <c r="J191" s="58"/>
      <c r="K191" s="58"/>
      <c r="L191" s="58"/>
      <c r="M191" s="161"/>
      <c r="N191" s="58"/>
      <c r="O191" s="58"/>
      <c r="P191" s="58"/>
      <c r="Q191" s="162">
        <f t="shared" si="15"/>
        <v>0</v>
      </c>
      <c r="R191" s="358">
        <f t="shared" si="18"/>
        <v>0</v>
      </c>
      <c r="S191" s="95"/>
      <c r="T191" s="25"/>
    </row>
    <row r="192" spans="2:20" ht="15.5">
      <c r="B192" s="359">
        <v>92</v>
      </c>
      <c r="C192" s="28" t="s">
        <v>684</v>
      </c>
      <c r="D192" s="28">
        <v>211</v>
      </c>
      <c r="E192" s="28" t="s">
        <v>334</v>
      </c>
      <c r="F192" s="34" t="s">
        <v>333</v>
      </c>
      <c r="G192" s="29" t="s">
        <v>3</v>
      </c>
      <c r="H192" s="163">
        <v>3000</v>
      </c>
      <c r="I192" s="181">
        <v>5</v>
      </c>
      <c r="J192" s="164">
        <f>H192*I192</f>
        <v>15000</v>
      </c>
      <c r="K192" s="30"/>
      <c r="L192" s="162">
        <f>K192*H192</f>
        <v>0</v>
      </c>
      <c r="M192" s="161">
        <f t="shared" si="16"/>
        <v>5</v>
      </c>
      <c r="N192" s="165">
        <f>M192*H192</f>
        <v>15000</v>
      </c>
      <c r="O192" s="31">
        <v>5</v>
      </c>
      <c r="P192" s="162">
        <f>O192*H192</f>
        <v>15000</v>
      </c>
      <c r="Q192" s="162">
        <f t="shared" si="15"/>
        <v>0</v>
      </c>
      <c r="R192" s="358">
        <f t="shared" si="18"/>
        <v>0</v>
      </c>
      <c r="S192" s="95" t="s">
        <v>551</v>
      </c>
      <c r="T192" s="25"/>
    </row>
    <row r="193" spans="2:20" ht="21">
      <c r="B193" s="360"/>
      <c r="C193" s="58"/>
      <c r="D193" s="58"/>
      <c r="E193" s="58"/>
      <c r="F193" s="58"/>
      <c r="G193" s="58"/>
      <c r="H193" s="58"/>
      <c r="I193" s="58"/>
      <c r="J193" s="58"/>
      <c r="K193" s="58"/>
      <c r="L193" s="58"/>
      <c r="M193" s="161"/>
      <c r="N193" s="58"/>
      <c r="O193" s="58"/>
      <c r="P193" s="58"/>
      <c r="Q193" s="162">
        <f t="shared" si="15"/>
        <v>0</v>
      </c>
      <c r="R193" s="358">
        <f t="shared" si="18"/>
        <v>0</v>
      </c>
      <c r="S193" s="95"/>
      <c r="T193" s="25"/>
    </row>
    <row r="194" spans="2:20" ht="29">
      <c r="B194" s="359">
        <v>93</v>
      </c>
      <c r="C194" s="28" t="s">
        <v>685</v>
      </c>
      <c r="D194" s="28">
        <v>212</v>
      </c>
      <c r="E194" s="28" t="s">
        <v>332</v>
      </c>
      <c r="F194" s="34" t="s">
        <v>331</v>
      </c>
      <c r="G194" s="29" t="s">
        <v>3</v>
      </c>
      <c r="H194" s="163">
        <v>4899.9999999999991</v>
      </c>
      <c r="I194" s="181">
        <v>10</v>
      </c>
      <c r="J194" s="164">
        <f>H194*I194</f>
        <v>48999.999999999993</v>
      </c>
      <c r="K194" s="30"/>
      <c r="L194" s="162">
        <f>K194*H194</f>
        <v>0</v>
      </c>
      <c r="M194" s="161">
        <f t="shared" si="16"/>
        <v>10</v>
      </c>
      <c r="N194" s="165">
        <f>M194*H194</f>
        <v>48999.999999999993</v>
      </c>
      <c r="O194" s="31">
        <v>10</v>
      </c>
      <c r="P194" s="162">
        <f>O194*H194</f>
        <v>48999.999999999993</v>
      </c>
      <c r="Q194" s="162">
        <f t="shared" si="15"/>
        <v>0</v>
      </c>
      <c r="R194" s="358">
        <f t="shared" si="18"/>
        <v>0</v>
      </c>
      <c r="S194" s="95" t="s">
        <v>551</v>
      </c>
      <c r="T194" s="25"/>
    </row>
    <row r="195" spans="2:20" ht="21">
      <c r="B195" s="360"/>
      <c r="C195" s="58"/>
      <c r="D195" s="58"/>
      <c r="E195" s="58"/>
      <c r="F195" s="58"/>
      <c r="G195" s="58"/>
      <c r="H195" s="58"/>
      <c r="I195" s="58"/>
      <c r="J195" s="58"/>
      <c r="K195" s="58"/>
      <c r="L195" s="58"/>
      <c r="M195" s="161"/>
      <c r="N195" s="58"/>
      <c r="O195" s="58"/>
      <c r="P195" s="58"/>
      <c r="Q195" s="162">
        <f t="shared" si="15"/>
        <v>0</v>
      </c>
      <c r="R195" s="358">
        <f t="shared" si="18"/>
        <v>0</v>
      </c>
      <c r="S195" s="95"/>
      <c r="T195" s="25"/>
    </row>
    <row r="196" spans="2:20" ht="29">
      <c r="B196" s="359">
        <v>94</v>
      </c>
      <c r="C196" s="28" t="s">
        <v>686</v>
      </c>
      <c r="D196" s="28">
        <v>76</v>
      </c>
      <c r="E196" s="28" t="s">
        <v>330</v>
      </c>
      <c r="F196" s="34" t="s">
        <v>329</v>
      </c>
      <c r="G196" s="29" t="s">
        <v>3</v>
      </c>
      <c r="H196" s="163">
        <v>900</v>
      </c>
      <c r="I196" s="181">
        <v>15</v>
      </c>
      <c r="J196" s="164">
        <f>H196*I196</f>
        <v>13500</v>
      </c>
      <c r="K196" s="30"/>
      <c r="L196" s="162">
        <f>K196*H196</f>
        <v>0</v>
      </c>
      <c r="M196" s="161">
        <f t="shared" si="16"/>
        <v>15</v>
      </c>
      <c r="N196" s="165">
        <f>M196*H196</f>
        <v>13500</v>
      </c>
      <c r="O196" s="31">
        <v>15</v>
      </c>
      <c r="P196" s="162">
        <f>O196*H196</f>
        <v>13500</v>
      </c>
      <c r="Q196" s="162">
        <f t="shared" si="15"/>
        <v>0</v>
      </c>
      <c r="R196" s="358">
        <f t="shared" si="18"/>
        <v>0</v>
      </c>
      <c r="S196" s="95" t="s">
        <v>551</v>
      </c>
      <c r="T196" s="25"/>
    </row>
    <row r="197" spans="2:20" ht="21">
      <c r="B197" s="360"/>
      <c r="C197" s="58"/>
      <c r="D197" s="58"/>
      <c r="E197" s="58"/>
      <c r="F197" s="58"/>
      <c r="G197" s="58"/>
      <c r="H197" s="58"/>
      <c r="I197" s="58"/>
      <c r="J197" s="58"/>
      <c r="K197" s="58"/>
      <c r="L197" s="58"/>
      <c r="M197" s="161"/>
      <c r="N197" s="58"/>
      <c r="O197" s="58"/>
      <c r="P197" s="58"/>
      <c r="Q197" s="162">
        <f t="shared" si="15"/>
        <v>0</v>
      </c>
      <c r="R197" s="358">
        <f t="shared" si="18"/>
        <v>0</v>
      </c>
      <c r="S197" s="95"/>
      <c r="T197" s="25"/>
    </row>
    <row r="198" spans="2:20" ht="15.5">
      <c r="B198" s="359">
        <v>95</v>
      </c>
      <c r="C198" s="28" t="s">
        <v>687</v>
      </c>
      <c r="D198" s="28">
        <v>77</v>
      </c>
      <c r="E198" s="28" t="s">
        <v>328</v>
      </c>
      <c r="F198" s="34" t="s">
        <v>327</v>
      </c>
      <c r="G198" s="29" t="s">
        <v>3</v>
      </c>
      <c r="H198" s="163">
        <v>3200</v>
      </c>
      <c r="I198" s="181">
        <v>15</v>
      </c>
      <c r="J198" s="164">
        <f>H198*I198</f>
        <v>48000</v>
      </c>
      <c r="K198" s="30"/>
      <c r="L198" s="162">
        <f>K198*H198</f>
        <v>0</v>
      </c>
      <c r="M198" s="161">
        <f t="shared" si="16"/>
        <v>15</v>
      </c>
      <c r="N198" s="165">
        <f>M198*H198</f>
        <v>48000</v>
      </c>
      <c r="O198" s="31">
        <v>15</v>
      </c>
      <c r="P198" s="162">
        <f>O198*H198</f>
        <v>48000</v>
      </c>
      <c r="Q198" s="162">
        <f t="shared" ref="Q198:Q261" si="19">IF(P198&gt;N198,P198-N198,0)</f>
        <v>0</v>
      </c>
      <c r="R198" s="358">
        <f t="shared" si="18"/>
        <v>0</v>
      </c>
      <c r="S198" s="95" t="s">
        <v>551</v>
      </c>
      <c r="T198" s="25"/>
    </row>
    <row r="199" spans="2:20" ht="21">
      <c r="B199" s="360"/>
      <c r="C199" s="58"/>
      <c r="D199" s="58"/>
      <c r="E199" s="58"/>
      <c r="F199" s="58"/>
      <c r="G199" s="58"/>
      <c r="H199" s="58"/>
      <c r="I199" s="58"/>
      <c r="J199" s="58"/>
      <c r="K199" s="58"/>
      <c r="L199" s="58"/>
      <c r="M199" s="161"/>
      <c r="N199" s="58"/>
      <c r="O199" s="58"/>
      <c r="P199" s="58"/>
      <c r="Q199" s="162">
        <f t="shared" si="19"/>
        <v>0</v>
      </c>
      <c r="R199" s="358">
        <f t="shared" si="18"/>
        <v>0</v>
      </c>
      <c r="S199" s="95"/>
      <c r="T199" s="25"/>
    </row>
    <row r="200" spans="2:20" ht="58">
      <c r="B200" s="359">
        <v>96</v>
      </c>
      <c r="C200" s="28" t="s">
        <v>688</v>
      </c>
      <c r="D200" s="28">
        <v>213</v>
      </c>
      <c r="E200" s="28" t="s">
        <v>326</v>
      </c>
      <c r="F200" s="34" t="s">
        <v>325</v>
      </c>
      <c r="G200" s="29" t="s">
        <v>3</v>
      </c>
      <c r="H200" s="163">
        <v>1315000</v>
      </c>
      <c r="I200" s="181">
        <v>1</v>
      </c>
      <c r="J200" s="164">
        <f>H200*I200</f>
        <v>1315000</v>
      </c>
      <c r="K200" s="30"/>
      <c r="L200" s="162">
        <f>K200*H200</f>
        <v>0</v>
      </c>
      <c r="M200" s="161">
        <f t="shared" ref="M200:M258" si="20">$I200+$K200</f>
        <v>1</v>
      </c>
      <c r="N200" s="165">
        <f>M200*H200</f>
        <v>1315000</v>
      </c>
      <c r="O200" s="31">
        <v>1</v>
      </c>
      <c r="P200" s="162">
        <f>O200*H200</f>
        <v>1315000</v>
      </c>
      <c r="Q200" s="162">
        <f t="shared" si="19"/>
        <v>0</v>
      </c>
      <c r="R200" s="358">
        <f t="shared" si="18"/>
        <v>0</v>
      </c>
      <c r="S200" s="95" t="s">
        <v>551</v>
      </c>
      <c r="T200" s="25"/>
    </row>
    <row r="201" spans="2:20" ht="21">
      <c r="B201" s="360"/>
      <c r="C201" s="58"/>
      <c r="D201" s="58"/>
      <c r="E201" s="58"/>
      <c r="F201" s="58"/>
      <c r="G201" s="58"/>
      <c r="H201" s="58"/>
      <c r="I201" s="58"/>
      <c r="J201" s="58"/>
      <c r="K201" s="58"/>
      <c r="L201" s="58"/>
      <c r="M201" s="161"/>
      <c r="N201" s="58"/>
      <c r="O201" s="58"/>
      <c r="P201" s="58"/>
      <c r="Q201" s="162">
        <f t="shared" si="19"/>
        <v>0</v>
      </c>
      <c r="R201" s="358">
        <f t="shared" si="18"/>
        <v>0</v>
      </c>
      <c r="S201" s="95"/>
      <c r="T201" s="25"/>
    </row>
    <row r="202" spans="2:20" ht="43.5">
      <c r="B202" s="359">
        <v>97</v>
      </c>
      <c r="C202" s="28" t="s">
        <v>689</v>
      </c>
      <c r="D202" s="28">
        <v>214</v>
      </c>
      <c r="E202" s="28" t="s">
        <v>324</v>
      </c>
      <c r="F202" s="34" t="s">
        <v>323</v>
      </c>
      <c r="G202" s="29" t="s">
        <v>3</v>
      </c>
      <c r="H202" s="163">
        <v>875000.00000000012</v>
      </c>
      <c r="I202" s="181">
        <v>1</v>
      </c>
      <c r="J202" s="164">
        <f>H202*I202</f>
        <v>875000.00000000012</v>
      </c>
      <c r="K202" s="30"/>
      <c r="L202" s="162">
        <f>K202*H202</f>
        <v>0</v>
      </c>
      <c r="M202" s="161">
        <f t="shared" si="20"/>
        <v>1</v>
      </c>
      <c r="N202" s="165">
        <f>M202*H202</f>
        <v>875000.00000000012</v>
      </c>
      <c r="O202" s="31">
        <v>1</v>
      </c>
      <c r="P202" s="162">
        <f>O202*H202</f>
        <v>875000.00000000012</v>
      </c>
      <c r="Q202" s="162">
        <f t="shared" si="19"/>
        <v>0</v>
      </c>
      <c r="R202" s="358">
        <f t="shared" si="18"/>
        <v>0</v>
      </c>
      <c r="S202" s="95" t="s">
        <v>551</v>
      </c>
      <c r="T202" s="25"/>
    </row>
    <row r="203" spans="2:20" ht="21">
      <c r="B203" s="360"/>
      <c r="C203" s="58"/>
      <c r="D203" s="58"/>
      <c r="E203" s="58"/>
      <c r="F203" s="58"/>
      <c r="G203" s="58"/>
      <c r="H203" s="58"/>
      <c r="I203" s="58"/>
      <c r="J203" s="58"/>
      <c r="K203" s="58"/>
      <c r="L203" s="58"/>
      <c r="M203" s="161"/>
      <c r="N203" s="58"/>
      <c r="O203" s="58"/>
      <c r="P203" s="58"/>
      <c r="Q203" s="162">
        <f t="shared" si="19"/>
        <v>0</v>
      </c>
      <c r="R203" s="358">
        <f t="shared" si="18"/>
        <v>0</v>
      </c>
      <c r="S203" s="95"/>
      <c r="T203" s="25"/>
    </row>
    <row r="204" spans="2:20" ht="43.5">
      <c r="B204" s="359">
        <v>98</v>
      </c>
      <c r="C204" s="28" t="s">
        <v>690</v>
      </c>
      <c r="D204" s="28">
        <v>215</v>
      </c>
      <c r="E204" s="28" t="s">
        <v>322</v>
      </c>
      <c r="F204" s="34" t="s">
        <v>321</v>
      </c>
      <c r="G204" s="29" t="s">
        <v>3</v>
      </c>
      <c r="H204" s="163">
        <v>370000</v>
      </c>
      <c r="I204" s="182">
        <v>2</v>
      </c>
      <c r="J204" s="164">
        <f>H204*I204</f>
        <v>740000</v>
      </c>
      <c r="K204" s="30"/>
      <c r="L204" s="162">
        <f>K204*H204</f>
        <v>0</v>
      </c>
      <c r="M204" s="161">
        <f t="shared" si="20"/>
        <v>2</v>
      </c>
      <c r="N204" s="165">
        <f>M204*H204</f>
        <v>740000</v>
      </c>
      <c r="O204" s="31">
        <v>2</v>
      </c>
      <c r="P204" s="162">
        <f>O204*H204</f>
        <v>740000</v>
      </c>
      <c r="Q204" s="162">
        <f t="shared" si="19"/>
        <v>0</v>
      </c>
      <c r="R204" s="358">
        <f t="shared" si="18"/>
        <v>0</v>
      </c>
      <c r="S204" s="95" t="s">
        <v>551</v>
      </c>
      <c r="T204" s="25"/>
    </row>
    <row r="205" spans="2:20" ht="21">
      <c r="B205" s="360"/>
      <c r="C205" s="58"/>
      <c r="D205" s="58"/>
      <c r="E205" s="58"/>
      <c r="F205" s="58"/>
      <c r="G205" s="58"/>
      <c r="H205" s="58"/>
      <c r="I205" s="58"/>
      <c r="J205" s="58"/>
      <c r="K205" s="58"/>
      <c r="L205" s="58"/>
      <c r="M205" s="161"/>
      <c r="N205" s="58"/>
      <c r="O205" s="58"/>
      <c r="P205" s="58"/>
      <c r="Q205" s="162">
        <f t="shared" si="19"/>
        <v>0</v>
      </c>
      <c r="R205" s="358">
        <f t="shared" si="18"/>
        <v>0</v>
      </c>
      <c r="S205" s="95"/>
      <c r="T205" s="25"/>
    </row>
    <row r="206" spans="2:20" ht="58">
      <c r="B206" s="359">
        <v>99</v>
      </c>
      <c r="C206" s="28" t="s">
        <v>691</v>
      </c>
      <c r="D206" s="28">
        <v>78</v>
      </c>
      <c r="E206" s="28" t="s">
        <v>320</v>
      </c>
      <c r="F206" s="34" t="s">
        <v>319</v>
      </c>
      <c r="G206" s="29" t="s">
        <v>3</v>
      </c>
      <c r="H206" s="163">
        <v>450000.00000000006</v>
      </c>
      <c r="I206" s="182">
        <v>1</v>
      </c>
      <c r="J206" s="164">
        <f>H206*I206</f>
        <v>450000.00000000006</v>
      </c>
      <c r="K206" s="30"/>
      <c r="L206" s="162">
        <f>K206*H206</f>
        <v>0</v>
      </c>
      <c r="M206" s="161">
        <f t="shared" si="20"/>
        <v>1</v>
      </c>
      <c r="N206" s="165">
        <f>M206*H206</f>
        <v>450000.00000000006</v>
      </c>
      <c r="O206" s="31">
        <v>1</v>
      </c>
      <c r="P206" s="162">
        <f>O206*H206</f>
        <v>450000.00000000006</v>
      </c>
      <c r="Q206" s="162">
        <f t="shared" si="19"/>
        <v>0</v>
      </c>
      <c r="R206" s="358">
        <f t="shared" si="18"/>
        <v>0</v>
      </c>
      <c r="S206" s="95" t="s">
        <v>551</v>
      </c>
      <c r="T206" s="25"/>
    </row>
    <row r="207" spans="2:20" ht="21" customHeight="1">
      <c r="B207" s="359"/>
      <c r="C207" s="28"/>
      <c r="D207" s="28"/>
      <c r="E207" s="28"/>
      <c r="F207" s="34"/>
      <c r="G207" s="29"/>
      <c r="H207" s="163"/>
      <c r="I207" s="182"/>
      <c r="J207" s="164"/>
      <c r="K207" s="30"/>
      <c r="L207" s="162"/>
      <c r="M207" s="161"/>
      <c r="N207" s="165"/>
      <c r="O207" s="31"/>
      <c r="P207" s="162"/>
      <c r="Q207" s="162">
        <f t="shared" si="19"/>
        <v>0</v>
      </c>
      <c r="R207" s="358">
        <f t="shared" si="18"/>
        <v>0</v>
      </c>
      <c r="S207" s="95"/>
      <c r="T207" s="59"/>
    </row>
    <row r="208" spans="2:20" ht="130.5">
      <c r="B208" s="368">
        <v>100</v>
      </c>
      <c r="C208" s="30" t="s">
        <v>692</v>
      </c>
      <c r="D208" s="28">
        <v>232</v>
      </c>
      <c r="E208" s="28" t="s">
        <v>318</v>
      </c>
      <c r="F208" s="33" t="s">
        <v>317</v>
      </c>
      <c r="G208" s="29" t="s">
        <v>3</v>
      </c>
      <c r="H208" s="163">
        <v>4000000</v>
      </c>
      <c r="I208" s="28">
        <v>1</v>
      </c>
      <c r="J208" s="164">
        <f>H208*I208</f>
        <v>4000000</v>
      </c>
      <c r="K208" s="30"/>
      <c r="L208" s="162">
        <f>K208*H208</f>
        <v>0</v>
      </c>
      <c r="M208" s="161">
        <f t="shared" si="20"/>
        <v>1</v>
      </c>
      <c r="N208" s="165">
        <f>M208*H208</f>
        <v>4000000</v>
      </c>
      <c r="O208" s="31">
        <v>0</v>
      </c>
      <c r="P208" s="162">
        <f>O208*H208</f>
        <v>0</v>
      </c>
      <c r="Q208" s="162">
        <f t="shared" si="19"/>
        <v>0</v>
      </c>
      <c r="R208" s="358">
        <f t="shared" si="18"/>
        <v>4000000</v>
      </c>
      <c r="S208" s="95" t="s">
        <v>551</v>
      </c>
    </row>
    <row r="209" spans="2:20" ht="21">
      <c r="B209" s="360"/>
      <c r="C209" s="58"/>
      <c r="D209" s="58"/>
      <c r="E209" s="58"/>
      <c r="F209" s="58"/>
      <c r="G209" s="58"/>
      <c r="H209" s="58"/>
      <c r="I209" s="58"/>
      <c r="J209" s="58"/>
      <c r="K209" s="58"/>
      <c r="L209" s="58"/>
      <c r="M209" s="161"/>
      <c r="N209" s="58"/>
      <c r="O209" s="58"/>
      <c r="P209" s="58"/>
      <c r="Q209" s="162">
        <f t="shared" si="19"/>
        <v>0</v>
      </c>
      <c r="R209" s="358">
        <f t="shared" si="18"/>
        <v>0</v>
      </c>
      <c r="S209" s="95"/>
    </row>
    <row r="210" spans="2:20" ht="15.5">
      <c r="B210" s="359">
        <v>101</v>
      </c>
      <c r="C210" s="28" t="s">
        <v>693</v>
      </c>
      <c r="D210" s="28">
        <v>79</v>
      </c>
      <c r="E210" s="28" t="s">
        <v>316</v>
      </c>
      <c r="F210" s="34" t="s">
        <v>315</v>
      </c>
      <c r="G210" s="35" t="s">
        <v>99</v>
      </c>
      <c r="H210" s="180">
        <v>300</v>
      </c>
      <c r="I210" s="181">
        <v>200</v>
      </c>
      <c r="J210" s="164">
        <f>H210*I210</f>
        <v>60000</v>
      </c>
      <c r="K210" s="30"/>
      <c r="L210" s="162">
        <f>K210*H210</f>
        <v>0</v>
      </c>
      <c r="M210" s="161">
        <f t="shared" si="20"/>
        <v>200</v>
      </c>
      <c r="N210" s="165">
        <f>M210*H210</f>
        <v>60000</v>
      </c>
      <c r="O210" s="31">
        <v>200</v>
      </c>
      <c r="P210" s="162">
        <f>O210*H210</f>
        <v>60000</v>
      </c>
      <c r="Q210" s="162">
        <f t="shared" si="19"/>
        <v>0</v>
      </c>
      <c r="R210" s="358">
        <f t="shared" si="18"/>
        <v>0</v>
      </c>
      <c r="S210" s="95" t="s">
        <v>551</v>
      </c>
      <c r="T210" s="25"/>
    </row>
    <row r="211" spans="2:20" ht="21">
      <c r="B211" s="360"/>
      <c r="C211" s="58"/>
      <c r="D211" s="58"/>
      <c r="E211" s="58"/>
      <c r="F211" s="58"/>
      <c r="G211" s="58"/>
      <c r="H211" s="58"/>
      <c r="I211" s="58"/>
      <c r="J211" s="58"/>
      <c r="K211" s="58"/>
      <c r="L211" s="58"/>
      <c r="M211" s="161"/>
      <c r="N211" s="58"/>
      <c r="O211" s="58"/>
      <c r="P211" s="58"/>
      <c r="Q211" s="162">
        <f t="shared" si="19"/>
        <v>0</v>
      </c>
      <c r="R211" s="358">
        <f t="shared" si="18"/>
        <v>0</v>
      </c>
      <c r="S211" s="95"/>
      <c r="T211" s="25"/>
    </row>
    <row r="212" spans="2:20" ht="15.5">
      <c r="B212" s="359">
        <v>102</v>
      </c>
      <c r="C212" s="28" t="s">
        <v>694</v>
      </c>
      <c r="D212" s="28">
        <v>80</v>
      </c>
      <c r="E212" s="28" t="s">
        <v>314</v>
      </c>
      <c r="F212" s="34" t="s">
        <v>313</v>
      </c>
      <c r="G212" s="35" t="s">
        <v>99</v>
      </c>
      <c r="H212" s="180">
        <v>560</v>
      </c>
      <c r="I212" s="181">
        <v>200</v>
      </c>
      <c r="J212" s="164">
        <f>H212*I212</f>
        <v>112000</v>
      </c>
      <c r="K212" s="30"/>
      <c r="L212" s="162">
        <f>K212*H212</f>
        <v>0</v>
      </c>
      <c r="M212" s="161">
        <f t="shared" si="20"/>
        <v>200</v>
      </c>
      <c r="N212" s="165">
        <f>M212*H212</f>
        <v>112000</v>
      </c>
      <c r="O212" s="31">
        <v>200</v>
      </c>
      <c r="P212" s="162">
        <f>O212*H212</f>
        <v>112000</v>
      </c>
      <c r="Q212" s="162">
        <f t="shared" si="19"/>
        <v>0</v>
      </c>
      <c r="R212" s="358">
        <f t="shared" si="18"/>
        <v>0</v>
      </c>
      <c r="S212" s="95" t="s">
        <v>551</v>
      </c>
      <c r="T212" s="25"/>
    </row>
    <row r="213" spans="2:20" ht="21">
      <c r="B213" s="360"/>
      <c r="C213" s="58"/>
      <c r="D213" s="58"/>
      <c r="E213" s="58"/>
      <c r="F213" s="58"/>
      <c r="G213" s="58"/>
      <c r="H213" s="58"/>
      <c r="I213" s="58"/>
      <c r="J213" s="58"/>
      <c r="K213" s="58"/>
      <c r="L213" s="58"/>
      <c r="M213" s="161"/>
      <c r="N213" s="58"/>
      <c r="O213" s="58"/>
      <c r="P213" s="58"/>
      <c r="Q213" s="162">
        <f t="shared" si="19"/>
        <v>0</v>
      </c>
      <c r="R213" s="358">
        <f t="shared" ref="R213:R244" si="21">IF(N213&gt;P213,N213-P213,0)</f>
        <v>0</v>
      </c>
      <c r="S213" s="95"/>
      <c r="T213" s="25"/>
    </row>
    <row r="214" spans="2:20" ht="15.5">
      <c r="B214" s="359">
        <v>103</v>
      </c>
      <c r="C214" s="28" t="s">
        <v>695</v>
      </c>
      <c r="D214" s="28">
        <v>81</v>
      </c>
      <c r="E214" s="28" t="s">
        <v>312</v>
      </c>
      <c r="F214" s="34" t="s">
        <v>311</v>
      </c>
      <c r="G214" s="35" t="s">
        <v>99</v>
      </c>
      <c r="H214" s="180">
        <v>750</v>
      </c>
      <c r="I214" s="181">
        <v>75</v>
      </c>
      <c r="J214" s="164">
        <f>H214*I214</f>
        <v>56250</v>
      </c>
      <c r="K214" s="30"/>
      <c r="L214" s="162">
        <f>K214*H214</f>
        <v>0</v>
      </c>
      <c r="M214" s="161">
        <f t="shared" si="20"/>
        <v>75</v>
      </c>
      <c r="N214" s="165">
        <f>M214*H214</f>
        <v>56250</v>
      </c>
      <c r="O214" s="31">
        <v>75</v>
      </c>
      <c r="P214" s="162">
        <f>O214*H214</f>
        <v>56250</v>
      </c>
      <c r="Q214" s="162">
        <f t="shared" si="19"/>
        <v>0</v>
      </c>
      <c r="R214" s="358">
        <f t="shared" si="21"/>
        <v>0</v>
      </c>
      <c r="S214" s="95" t="s">
        <v>551</v>
      </c>
      <c r="T214" s="25"/>
    </row>
    <row r="215" spans="2:20" ht="21">
      <c r="B215" s="360"/>
      <c r="C215" s="58"/>
      <c r="D215" s="58"/>
      <c r="E215" s="58"/>
      <c r="F215" s="58"/>
      <c r="G215" s="58"/>
      <c r="H215" s="58"/>
      <c r="I215" s="58"/>
      <c r="J215" s="58"/>
      <c r="K215" s="58"/>
      <c r="L215" s="58"/>
      <c r="M215" s="161"/>
      <c r="N215" s="58"/>
      <c r="O215" s="58"/>
      <c r="P215" s="58"/>
      <c r="Q215" s="162">
        <f t="shared" si="19"/>
        <v>0</v>
      </c>
      <c r="R215" s="358">
        <f t="shared" si="21"/>
        <v>0</v>
      </c>
      <c r="S215" s="95"/>
      <c r="T215" s="25"/>
    </row>
    <row r="216" spans="2:20" ht="15.5">
      <c r="B216" s="359">
        <v>104</v>
      </c>
      <c r="C216" s="28" t="s">
        <v>696</v>
      </c>
      <c r="D216" s="28">
        <v>82</v>
      </c>
      <c r="E216" s="28" t="s">
        <v>310</v>
      </c>
      <c r="F216" s="34" t="s">
        <v>309</v>
      </c>
      <c r="G216" s="35" t="s">
        <v>99</v>
      </c>
      <c r="H216" s="180">
        <v>1050</v>
      </c>
      <c r="I216" s="181">
        <v>50</v>
      </c>
      <c r="J216" s="164">
        <f>H216*I216</f>
        <v>52500</v>
      </c>
      <c r="K216" s="30"/>
      <c r="L216" s="162">
        <f>K216*H216</f>
        <v>0</v>
      </c>
      <c r="M216" s="161">
        <f t="shared" si="20"/>
        <v>50</v>
      </c>
      <c r="N216" s="165">
        <f>M216*H216</f>
        <v>52500</v>
      </c>
      <c r="O216" s="31">
        <v>50</v>
      </c>
      <c r="P216" s="162">
        <f>O216*H216</f>
        <v>52500</v>
      </c>
      <c r="Q216" s="162">
        <f t="shared" si="19"/>
        <v>0</v>
      </c>
      <c r="R216" s="358">
        <f t="shared" si="21"/>
        <v>0</v>
      </c>
      <c r="S216" s="95" t="s">
        <v>551</v>
      </c>
      <c r="T216" s="25"/>
    </row>
    <row r="217" spans="2:20" ht="21">
      <c r="B217" s="360"/>
      <c r="C217" s="58"/>
      <c r="D217" s="58"/>
      <c r="E217" s="58"/>
      <c r="F217" s="58"/>
      <c r="G217" s="58"/>
      <c r="H217" s="58"/>
      <c r="I217" s="58"/>
      <c r="J217" s="58"/>
      <c r="K217" s="58"/>
      <c r="L217" s="58"/>
      <c r="M217" s="161"/>
      <c r="N217" s="58"/>
      <c r="O217" s="58"/>
      <c r="P217" s="58"/>
      <c r="Q217" s="162">
        <f t="shared" si="19"/>
        <v>0</v>
      </c>
      <c r="R217" s="358">
        <f t="shared" si="21"/>
        <v>0</v>
      </c>
      <c r="S217" s="95"/>
      <c r="T217" s="25"/>
    </row>
    <row r="218" spans="2:20" ht="15.5">
      <c r="B218" s="359">
        <v>105</v>
      </c>
      <c r="C218" s="28" t="s">
        <v>697</v>
      </c>
      <c r="D218" s="28">
        <v>83</v>
      </c>
      <c r="E218" s="28" t="s">
        <v>308</v>
      </c>
      <c r="F218" s="34" t="s">
        <v>307</v>
      </c>
      <c r="G218" s="35" t="s">
        <v>99</v>
      </c>
      <c r="H218" s="180">
        <v>1500</v>
      </c>
      <c r="I218" s="181">
        <v>50</v>
      </c>
      <c r="J218" s="164">
        <f>H218*I218</f>
        <v>75000</v>
      </c>
      <c r="K218" s="30"/>
      <c r="L218" s="162">
        <f>K218*H218</f>
        <v>0</v>
      </c>
      <c r="M218" s="161">
        <f t="shared" si="20"/>
        <v>50</v>
      </c>
      <c r="N218" s="165">
        <f>M218*H218</f>
        <v>75000</v>
      </c>
      <c r="O218" s="31">
        <v>50</v>
      </c>
      <c r="P218" s="162">
        <f>O218*H218</f>
        <v>75000</v>
      </c>
      <c r="Q218" s="162">
        <f t="shared" si="19"/>
        <v>0</v>
      </c>
      <c r="R218" s="358">
        <f t="shared" si="21"/>
        <v>0</v>
      </c>
      <c r="S218" s="95" t="s">
        <v>551</v>
      </c>
      <c r="T218" s="25"/>
    </row>
    <row r="219" spans="2:20" ht="21">
      <c r="B219" s="360"/>
      <c r="C219" s="58"/>
      <c r="D219" s="58"/>
      <c r="E219" s="58"/>
      <c r="F219" s="58"/>
      <c r="G219" s="58"/>
      <c r="H219" s="58"/>
      <c r="I219" s="58"/>
      <c r="J219" s="58"/>
      <c r="K219" s="58"/>
      <c r="L219" s="58"/>
      <c r="M219" s="161"/>
      <c r="N219" s="58"/>
      <c r="O219" s="58"/>
      <c r="P219" s="58"/>
      <c r="Q219" s="162">
        <f t="shared" si="19"/>
        <v>0</v>
      </c>
      <c r="R219" s="358">
        <f t="shared" si="21"/>
        <v>0</v>
      </c>
      <c r="S219" s="95"/>
      <c r="T219" s="25"/>
    </row>
    <row r="220" spans="2:20" ht="15.5">
      <c r="B220" s="359">
        <v>106</v>
      </c>
      <c r="C220" s="28" t="s">
        <v>698</v>
      </c>
      <c r="D220" s="28">
        <v>84</v>
      </c>
      <c r="E220" s="28" t="s">
        <v>306</v>
      </c>
      <c r="F220" s="34" t="s">
        <v>305</v>
      </c>
      <c r="G220" s="35" t="s">
        <v>99</v>
      </c>
      <c r="H220" s="180">
        <v>1900</v>
      </c>
      <c r="I220" s="181">
        <v>100</v>
      </c>
      <c r="J220" s="164">
        <f>H220*I220</f>
        <v>190000</v>
      </c>
      <c r="K220" s="30"/>
      <c r="L220" s="162">
        <f>K220*H220</f>
        <v>0</v>
      </c>
      <c r="M220" s="161">
        <f t="shared" si="20"/>
        <v>100</v>
      </c>
      <c r="N220" s="165">
        <f>M220*H220</f>
        <v>190000</v>
      </c>
      <c r="O220" s="31">
        <v>100</v>
      </c>
      <c r="P220" s="162">
        <f>O220*H220</f>
        <v>190000</v>
      </c>
      <c r="Q220" s="162">
        <f t="shared" si="19"/>
        <v>0</v>
      </c>
      <c r="R220" s="358">
        <f t="shared" si="21"/>
        <v>0</v>
      </c>
      <c r="S220" s="95" t="s">
        <v>551</v>
      </c>
      <c r="T220" s="25"/>
    </row>
    <row r="221" spans="2:20" ht="21">
      <c r="B221" s="360"/>
      <c r="C221" s="58"/>
      <c r="D221" s="58"/>
      <c r="E221" s="58"/>
      <c r="F221" s="58"/>
      <c r="G221" s="58"/>
      <c r="H221" s="58"/>
      <c r="I221" s="58"/>
      <c r="J221" s="58"/>
      <c r="K221" s="58"/>
      <c r="L221" s="58"/>
      <c r="M221" s="161"/>
      <c r="N221" s="58"/>
      <c r="O221" s="58"/>
      <c r="P221" s="58"/>
      <c r="Q221" s="162">
        <f t="shared" si="19"/>
        <v>0</v>
      </c>
      <c r="R221" s="358">
        <f t="shared" si="21"/>
        <v>0</v>
      </c>
      <c r="S221" s="95"/>
      <c r="T221" s="25"/>
    </row>
    <row r="222" spans="2:20" ht="15.5">
      <c r="B222" s="359">
        <v>107</v>
      </c>
      <c r="C222" s="28" t="s">
        <v>699</v>
      </c>
      <c r="D222" s="28">
        <v>85</v>
      </c>
      <c r="E222" s="28" t="s">
        <v>304</v>
      </c>
      <c r="F222" s="34" t="s">
        <v>303</v>
      </c>
      <c r="G222" s="35" t="s">
        <v>99</v>
      </c>
      <c r="H222" s="180">
        <v>2400</v>
      </c>
      <c r="I222" s="181">
        <v>500</v>
      </c>
      <c r="J222" s="164">
        <f>H222*I222</f>
        <v>1200000</v>
      </c>
      <c r="K222" s="30"/>
      <c r="L222" s="162">
        <f>K222*H222</f>
        <v>0</v>
      </c>
      <c r="M222" s="161">
        <f t="shared" si="20"/>
        <v>500</v>
      </c>
      <c r="N222" s="165">
        <f>M222*H222</f>
        <v>1200000</v>
      </c>
      <c r="O222" s="31">
        <v>500</v>
      </c>
      <c r="P222" s="162">
        <f>O222*H222</f>
        <v>1200000</v>
      </c>
      <c r="Q222" s="162">
        <f t="shared" si="19"/>
        <v>0</v>
      </c>
      <c r="R222" s="358">
        <f t="shared" si="21"/>
        <v>0</v>
      </c>
      <c r="S222" s="95" t="s">
        <v>551</v>
      </c>
      <c r="T222" s="25"/>
    </row>
    <row r="223" spans="2:20" ht="21">
      <c r="B223" s="360"/>
      <c r="C223" s="58"/>
      <c r="D223" s="58"/>
      <c r="E223" s="58"/>
      <c r="F223" s="58"/>
      <c r="G223" s="58"/>
      <c r="H223" s="58"/>
      <c r="I223" s="58"/>
      <c r="J223" s="58"/>
      <c r="K223" s="58"/>
      <c r="L223" s="58"/>
      <c r="M223" s="161"/>
      <c r="N223" s="58"/>
      <c r="O223" s="58"/>
      <c r="P223" s="58"/>
      <c r="Q223" s="162">
        <f t="shared" si="19"/>
        <v>0</v>
      </c>
      <c r="R223" s="358">
        <f t="shared" si="21"/>
        <v>0</v>
      </c>
      <c r="S223" s="95"/>
      <c r="T223" s="25"/>
    </row>
    <row r="224" spans="2:20" ht="15.5">
      <c r="B224" s="359">
        <v>108</v>
      </c>
      <c r="C224" s="28" t="s">
        <v>700</v>
      </c>
      <c r="D224" s="28">
        <v>86</v>
      </c>
      <c r="E224" s="28" t="s">
        <v>302</v>
      </c>
      <c r="F224" s="34" t="s">
        <v>301</v>
      </c>
      <c r="G224" s="29" t="s">
        <v>3</v>
      </c>
      <c r="H224" s="163">
        <v>849.99999999999989</v>
      </c>
      <c r="I224" s="181">
        <v>8</v>
      </c>
      <c r="J224" s="164">
        <f>H224*I224</f>
        <v>6799.9999999999991</v>
      </c>
      <c r="K224" s="30"/>
      <c r="L224" s="162">
        <f>K224*H224</f>
        <v>0</v>
      </c>
      <c r="M224" s="161">
        <f t="shared" si="20"/>
        <v>8</v>
      </c>
      <c r="N224" s="165">
        <f>M224*H224</f>
        <v>6799.9999999999991</v>
      </c>
      <c r="O224" s="31">
        <v>8</v>
      </c>
      <c r="P224" s="162">
        <f>O224*H224</f>
        <v>6799.9999999999991</v>
      </c>
      <c r="Q224" s="162">
        <f t="shared" si="19"/>
        <v>0</v>
      </c>
      <c r="R224" s="358">
        <f t="shared" si="21"/>
        <v>0</v>
      </c>
      <c r="S224" s="95" t="s">
        <v>551</v>
      </c>
      <c r="T224" s="25"/>
    </row>
    <row r="225" spans="2:20" ht="21">
      <c r="B225" s="360"/>
      <c r="C225" s="58"/>
      <c r="D225" s="58"/>
      <c r="E225" s="58"/>
      <c r="F225" s="58"/>
      <c r="G225" s="58"/>
      <c r="H225" s="58"/>
      <c r="I225" s="58"/>
      <c r="J225" s="58"/>
      <c r="K225" s="58"/>
      <c r="L225" s="58"/>
      <c r="M225" s="161"/>
      <c r="N225" s="58"/>
      <c r="O225" s="58"/>
      <c r="P225" s="58"/>
      <c r="Q225" s="162">
        <f t="shared" si="19"/>
        <v>0</v>
      </c>
      <c r="R225" s="358">
        <f t="shared" si="21"/>
        <v>0</v>
      </c>
      <c r="S225" s="95"/>
      <c r="T225" s="25"/>
    </row>
    <row r="226" spans="2:20" ht="15.5">
      <c r="B226" s="359">
        <v>109</v>
      </c>
      <c r="C226" s="28" t="s">
        <v>701</v>
      </c>
      <c r="D226" s="28">
        <v>87</v>
      </c>
      <c r="E226" s="28" t="s">
        <v>300</v>
      </c>
      <c r="F226" s="34" t="s">
        <v>299</v>
      </c>
      <c r="G226" s="29" t="s">
        <v>3</v>
      </c>
      <c r="H226" s="163">
        <v>1200</v>
      </c>
      <c r="I226" s="181">
        <v>8</v>
      </c>
      <c r="J226" s="164">
        <f>H226*I226</f>
        <v>9600</v>
      </c>
      <c r="K226" s="30"/>
      <c r="L226" s="162">
        <f>K226*H226</f>
        <v>0</v>
      </c>
      <c r="M226" s="161">
        <f t="shared" si="20"/>
        <v>8</v>
      </c>
      <c r="N226" s="165">
        <f>M226*H226</f>
        <v>9600</v>
      </c>
      <c r="O226" s="31">
        <v>8</v>
      </c>
      <c r="P226" s="162">
        <f>O226*H226</f>
        <v>9600</v>
      </c>
      <c r="Q226" s="162">
        <f t="shared" si="19"/>
        <v>0</v>
      </c>
      <c r="R226" s="358">
        <f t="shared" si="21"/>
        <v>0</v>
      </c>
      <c r="S226" s="95" t="s">
        <v>551</v>
      </c>
      <c r="T226" s="25"/>
    </row>
    <row r="227" spans="2:20" ht="21">
      <c r="B227" s="360"/>
      <c r="C227" s="58"/>
      <c r="D227" s="58"/>
      <c r="E227" s="58"/>
      <c r="F227" s="58"/>
      <c r="G227" s="58"/>
      <c r="H227" s="58"/>
      <c r="I227" s="58"/>
      <c r="J227" s="58"/>
      <c r="K227" s="58"/>
      <c r="L227" s="58"/>
      <c r="M227" s="161"/>
      <c r="N227" s="58"/>
      <c r="O227" s="58"/>
      <c r="P227" s="58"/>
      <c r="Q227" s="162">
        <f t="shared" si="19"/>
        <v>0</v>
      </c>
      <c r="R227" s="358">
        <f t="shared" si="21"/>
        <v>0</v>
      </c>
      <c r="S227" s="95"/>
      <c r="T227" s="25"/>
    </row>
    <row r="228" spans="2:20" ht="15.5">
      <c r="B228" s="359">
        <v>110</v>
      </c>
      <c r="C228" s="28" t="s">
        <v>702</v>
      </c>
      <c r="D228" s="28">
        <v>88</v>
      </c>
      <c r="E228" s="28" t="s">
        <v>298</v>
      </c>
      <c r="F228" s="34" t="s">
        <v>297</v>
      </c>
      <c r="G228" s="29" t="s">
        <v>3</v>
      </c>
      <c r="H228" s="163">
        <v>1500</v>
      </c>
      <c r="I228" s="181">
        <v>8</v>
      </c>
      <c r="J228" s="164">
        <f>H228*I228</f>
        <v>12000</v>
      </c>
      <c r="K228" s="30"/>
      <c r="L228" s="162">
        <f>K228*H228</f>
        <v>0</v>
      </c>
      <c r="M228" s="161">
        <f t="shared" si="20"/>
        <v>8</v>
      </c>
      <c r="N228" s="165">
        <f>M228*H228</f>
        <v>12000</v>
      </c>
      <c r="O228" s="31">
        <v>8</v>
      </c>
      <c r="P228" s="162">
        <f>O228*H228</f>
        <v>12000</v>
      </c>
      <c r="Q228" s="162">
        <f t="shared" si="19"/>
        <v>0</v>
      </c>
      <c r="R228" s="358">
        <f t="shared" si="21"/>
        <v>0</v>
      </c>
      <c r="S228" s="95" t="s">
        <v>551</v>
      </c>
      <c r="T228" s="25"/>
    </row>
    <row r="229" spans="2:20" ht="21">
      <c r="B229" s="360"/>
      <c r="C229" s="58"/>
      <c r="D229" s="58"/>
      <c r="E229" s="58"/>
      <c r="F229" s="58"/>
      <c r="G229" s="58"/>
      <c r="H229" s="58"/>
      <c r="I229" s="58"/>
      <c r="J229" s="58"/>
      <c r="K229" s="58"/>
      <c r="L229" s="58"/>
      <c r="M229" s="161"/>
      <c r="N229" s="58"/>
      <c r="O229" s="58"/>
      <c r="P229" s="58"/>
      <c r="Q229" s="162">
        <f t="shared" si="19"/>
        <v>0</v>
      </c>
      <c r="R229" s="358">
        <f t="shared" si="21"/>
        <v>0</v>
      </c>
      <c r="S229" s="95"/>
      <c r="T229" s="25"/>
    </row>
    <row r="230" spans="2:20" ht="15.5">
      <c r="B230" s="359">
        <v>111</v>
      </c>
      <c r="C230" s="28" t="s">
        <v>703</v>
      </c>
      <c r="D230" s="28">
        <v>89</v>
      </c>
      <c r="E230" s="28" t="s">
        <v>296</v>
      </c>
      <c r="F230" s="34" t="s">
        <v>295</v>
      </c>
      <c r="G230" s="29" t="s">
        <v>3</v>
      </c>
      <c r="H230" s="163">
        <v>1900</v>
      </c>
      <c r="I230" s="181">
        <v>4</v>
      </c>
      <c r="J230" s="164">
        <f>H230*I230</f>
        <v>7600</v>
      </c>
      <c r="K230" s="30"/>
      <c r="L230" s="162">
        <f>K230*H230</f>
        <v>0</v>
      </c>
      <c r="M230" s="161">
        <f t="shared" si="20"/>
        <v>4</v>
      </c>
      <c r="N230" s="165">
        <f>M230*H230</f>
        <v>7600</v>
      </c>
      <c r="O230" s="31">
        <v>4</v>
      </c>
      <c r="P230" s="162">
        <f>O230*H230</f>
        <v>7600</v>
      </c>
      <c r="Q230" s="162">
        <f t="shared" si="19"/>
        <v>0</v>
      </c>
      <c r="R230" s="358">
        <f t="shared" si="21"/>
        <v>0</v>
      </c>
      <c r="S230" s="95" t="s">
        <v>551</v>
      </c>
      <c r="T230" s="25"/>
    </row>
    <row r="231" spans="2:20" ht="21">
      <c r="B231" s="360"/>
      <c r="C231" s="58"/>
      <c r="D231" s="58"/>
      <c r="E231" s="58"/>
      <c r="F231" s="58"/>
      <c r="G231" s="58"/>
      <c r="H231" s="58"/>
      <c r="I231" s="58"/>
      <c r="J231" s="58"/>
      <c r="K231" s="58"/>
      <c r="L231" s="58"/>
      <c r="M231" s="161"/>
      <c r="N231" s="58"/>
      <c r="O231" s="58"/>
      <c r="P231" s="58"/>
      <c r="Q231" s="162">
        <f t="shared" si="19"/>
        <v>0</v>
      </c>
      <c r="R231" s="358">
        <f t="shared" si="21"/>
        <v>0</v>
      </c>
      <c r="S231" s="95"/>
      <c r="T231" s="25"/>
    </row>
    <row r="232" spans="2:20" ht="15.5">
      <c r="B232" s="359">
        <v>112</v>
      </c>
      <c r="C232" s="28" t="s">
        <v>704</v>
      </c>
      <c r="D232" s="28">
        <v>90</v>
      </c>
      <c r="E232" s="28" t="s">
        <v>294</v>
      </c>
      <c r="F232" s="34" t="s">
        <v>293</v>
      </c>
      <c r="G232" s="29" t="s">
        <v>3</v>
      </c>
      <c r="H232" s="163">
        <v>2500</v>
      </c>
      <c r="I232" s="181">
        <v>4</v>
      </c>
      <c r="J232" s="164">
        <f>H232*I232</f>
        <v>10000</v>
      </c>
      <c r="K232" s="30"/>
      <c r="L232" s="162">
        <f>K232*H232</f>
        <v>0</v>
      </c>
      <c r="M232" s="161">
        <f t="shared" si="20"/>
        <v>4</v>
      </c>
      <c r="N232" s="165">
        <f>M232*H232</f>
        <v>10000</v>
      </c>
      <c r="O232" s="31">
        <v>4</v>
      </c>
      <c r="P232" s="162">
        <f>O232*H232</f>
        <v>10000</v>
      </c>
      <c r="Q232" s="162">
        <f t="shared" si="19"/>
        <v>0</v>
      </c>
      <c r="R232" s="358">
        <f t="shared" si="21"/>
        <v>0</v>
      </c>
      <c r="S232" s="95" t="s">
        <v>551</v>
      </c>
      <c r="T232" s="25"/>
    </row>
    <row r="233" spans="2:20" ht="21">
      <c r="B233" s="360"/>
      <c r="C233" s="58"/>
      <c r="D233" s="58"/>
      <c r="E233" s="58"/>
      <c r="F233" s="58"/>
      <c r="G233" s="58"/>
      <c r="H233" s="58"/>
      <c r="I233" s="58"/>
      <c r="J233" s="58"/>
      <c r="K233" s="58"/>
      <c r="L233" s="58"/>
      <c r="M233" s="161"/>
      <c r="N233" s="58"/>
      <c r="O233" s="58"/>
      <c r="P233" s="58"/>
      <c r="Q233" s="162">
        <f t="shared" si="19"/>
        <v>0</v>
      </c>
      <c r="R233" s="358">
        <f t="shared" si="21"/>
        <v>0</v>
      </c>
      <c r="S233" s="95"/>
      <c r="T233" s="25"/>
    </row>
    <row r="234" spans="2:20" ht="15.5">
      <c r="B234" s="359">
        <v>113</v>
      </c>
      <c r="C234" s="28" t="s">
        <v>705</v>
      </c>
      <c r="D234" s="28">
        <v>91</v>
      </c>
      <c r="E234" s="28" t="s">
        <v>292</v>
      </c>
      <c r="F234" s="34" t="s">
        <v>291</v>
      </c>
      <c r="G234" s="29" t="s">
        <v>3</v>
      </c>
      <c r="H234" s="163">
        <v>3500</v>
      </c>
      <c r="I234" s="181">
        <v>4</v>
      </c>
      <c r="J234" s="164">
        <f>H234*I234</f>
        <v>14000</v>
      </c>
      <c r="K234" s="30"/>
      <c r="L234" s="162">
        <f>K234*H234</f>
        <v>0</v>
      </c>
      <c r="M234" s="161">
        <f t="shared" si="20"/>
        <v>4</v>
      </c>
      <c r="N234" s="165">
        <f>M234*H234</f>
        <v>14000</v>
      </c>
      <c r="O234" s="31">
        <v>4</v>
      </c>
      <c r="P234" s="162">
        <f>O234*H234</f>
        <v>14000</v>
      </c>
      <c r="Q234" s="162">
        <f t="shared" si="19"/>
        <v>0</v>
      </c>
      <c r="R234" s="358">
        <f t="shared" si="21"/>
        <v>0</v>
      </c>
      <c r="S234" s="95" t="s">
        <v>551</v>
      </c>
      <c r="T234" s="25"/>
    </row>
    <row r="235" spans="2:20" ht="21">
      <c r="B235" s="360"/>
      <c r="C235" s="58"/>
      <c r="D235" s="58"/>
      <c r="E235" s="58"/>
      <c r="F235" s="58"/>
      <c r="G235" s="58"/>
      <c r="H235" s="58"/>
      <c r="I235" s="58"/>
      <c r="J235" s="58"/>
      <c r="K235" s="58"/>
      <c r="L235" s="58"/>
      <c r="M235" s="161"/>
      <c r="N235" s="58"/>
      <c r="O235" s="58"/>
      <c r="P235" s="58"/>
      <c r="Q235" s="162">
        <f t="shared" si="19"/>
        <v>0</v>
      </c>
      <c r="R235" s="358">
        <f t="shared" si="21"/>
        <v>0</v>
      </c>
      <c r="S235" s="95"/>
      <c r="T235" s="25"/>
    </row>
    <row r="236" spans="2:20" ht="15.5">
      <c r="B236" s="359">
        <v>114</v>
      </c>
      <c r="C236" s="28" t="s">
        <v>706</v>
      </c>
      <c r="D236" s="28">
        <v>92</v>
      </c>
      <c r="E236" s="28" t="s">
        <v>290</v>
      </c>
      <c r="F236" s="34" t="s">
        <v>289</v>
      </c>
      <c r="G236" s="29" t="s">
        <v>3</v>
      </c>
      <c r="H236" s="163">
        <v>4000</v>
      </c>
      <c r="I236" s="181">
        <v>12</v>
      </c>
      <c r="J236" s="164">
        <f>H236*I236</f>
        <v>48000</v>
      </c>
      <c r="K236" s="30"/>
      <c r="L236" s="162">
        <f>K236*H236</f>
        <v>0</v>
      </c>
      <c r="M236" s="161">
        <f t="shared" si="20"/>
        <v>12</v>
      </c>
      <c r="N236" s="165">
        <f>M236*H236</f>
        <v>48000</v>
      </c>
      <c r="O236" s="31">
        <v>12</v>
      </c>
      <c r="P236" s="162">
        <f>O236*H236</f>
        <v>48000</v>
      </c>
      <c r="Q236" s="162">
        <f t="shared" si="19"/>
        <v>0</v>
      </c>
      <c r="R236" s="358">
        <f t="shared" si="21"/>
        <v>0</v>
      </c>
      <c r="S236" s="95" t="s">
        <v>551</v>
      </c>
      <c r="T236" s="25"/>
    </row>
    <row r="237" spans="2:20" ht="21">
      <c r="B237" s="360"/>
      <c r="C237" s="58"/>
      <c r="D237" s="58"/>
      <c r="E237" s="58"/>
      <c r="F237" s="58"/>
      <c r="G237" s="58"/>
      <c r="H237" s="58"/>
      <c r="I237" s="58"/>
      <c r="J237" s="58"/>
      <c r="K237" s="58"/>
      <c r="L237" s="58"/>
      <c r="M237" s="161"/>
      <c r="N237" s="58"/>
      <c r="O237" s="58"/>
      <c r="P237" s="58"/>
      <c r="Q237" s="162">
        <f t="shared" si="19"/>
        <v>0</v>
      </c>
      <c r="R237" s="358">
        <f t="shared" si="21"/>
        <v>0</v>
      </c>
      <c r="S237" s="95"/>
      <c r="T237" s="25"/>
    </row>
    <row r="238" spans="2:20" ht="29">
      <c r="B238" s="359">
        <v>115</v>
      </c>
      <c r="C238" s="28" t="s">
        <v>707</v>
      </c>
      <c r="D238" s="28">
        <v>93</v>
      </c>
      <c r="E238" s="28" t="s">
        <v>288</v>
      </c>
      <c r="F238" s="34" t="s">
        <v>287</v>
      </c>
      <c r="G238" s="35" t="s">
        <v>99</v>
      </c>
      <c r="H238" s="180">
        <v>1100</v>
      </c>
      <c r="I238" s="181">
        <v>100</v>
      </c>
      <c r="J238" s="164">
        <f>H238*I238</f>
        <v>110000</v>
      </c>
      <c r="K238" s="30"/>
      <c r="L238" s="162">
        <f>K238*H238</f>
        <v>0</v>
      </c>
      <c r="M238" s="161">
        <f t="shared" si="20"/>
        <v>100</v>
      </c>
      <c r="N238" s="165">
        <f>M238*H238</f>
        <v>110000</v>
      </c>
      <c r="O238" s="31">
        <v>100</v>
      </c>
      <c r="P238" s="162">
        <f>O238*H238</f>
        <v>110000</v>
      </c>
      <c r="Q238" s="162">
        <f t="shared" si="19"/>
        <v>0</v>
      </c>
      <c r="R238" s="358">
        <f t="shared" si="21"/>
        <v>0</v>
      </c>
      <c r="S238" s="95" t="s">
        <v>551</v>
      </c>
      <c r="T238" s="25"/>
    </row>
    <row r="239" spans="2:20" ht="21">
      <c r="B239" s="360"/>
      <c r="C239" s="58"/>
      <c r="D239" s="58"/>
      <c r="E239" s="58"/>
      <c r="F239" s="58"/>
      <c r="G239" s="58"/>
      <c r="H239" s="58"/>
      <c r="I239" s="58"/>
      <c r="J239" s="58"/>
      <c r="K239" s="58"/>
      <c r="L239" s="58"/>
      <c r="M239" s="161"/>
      <c r="N239" s="58"/>
      <c r="O239" s="58"/>
      <c r="P239" s="58"/>
      <c r="Q239" s="162">
        <f t="shared" si="19"/>
        <v>0</v>
      </c>
      <c r="R239" s="358">
        <f t="shared" si="21"/>
        <v>0</v>
      </c>
      <c r="S239" s="95"/>
      <c r="T239" s="25"/>
    </row>
    <row r="240" spans="2:20" ht="29">
      <c r="B240" s="359">
        <v>116</v>
      </c>
      <c r="C240" s="28" t="s">
        <v>709</v>
      </c>
      <c r="D240" s="28">
        <v>94</v>
      </c>
      <c r="E240" s="28" t="s">
        <v>286</v>
      </c>
      <c r="F240" s="34" t="s">
        <v>285</v>
      </c>
      <c r="G240" s="35" t="s">
        <v>99</v>
      </c>
      <c r="H240" s="180">
        <v>1150</v>
      </c>
      <c r="I240" s="181">
        <v>100</v>
      </c>
      <c r="J240" s="164">
        <f>H240*I240</f>
        <v>115000</v>
      </c>
      <c r="K240" s="30"/>
      <c r="L240" s="162">
        <f>K240*H240</f>
        <v>0</v>
      </c>
      <c r="M240" s="161">
        <f t="shared" si="20"/>
        <v>100</v>
      </c>
      <c r="N240" s="165">
        <f>M240*H240</f>
        <v>115000</v>
      </c>
      <c r="O240" s="31">
        <v>100</v>
      </c>
      <c r="P240" s="162">
        <f>O240*H240</f>
        <v>115000</v>
      </c>
      <c r="Q240" s="162">
        <f t="shared" si="19"/>
        <v>0</v>
      </c>
      <c r="R240" s="358">
        <f t="shared" si="21"/>
        <v>0</v>
      </c>
      <c r="S240" s="95" t="s">
        <v>551</v>
      </c>
      <c r="T240" s="25"/>
    </row>
    <row r="241" spans="2:20" ht="21">
      <c r="B241" s="360"/>
      <c r="C241" s="58"/>
      <c r="D241" s="58"/>
      <c r="E241" s="58"/>
      <c r="F241" s="58"/>
      <c r="G241" s="58"/>
      <c r="H241" s="58"/>
      <c r="I241" s="58"/>
      <c r="J241" s="58"/>
      <c r="K241" s="58"/>
      <c r="L241" s="58"/>
      <c r="M241" s="161"/>
      <c r="N241" s="58"/>
      <c r="O241" s="58"/>
      <c r="P241" s="58"/>
      <c r="Q241" s="162">
        <f t="shared" si="19"/>
        <v>0</v>
      </c>
      <c r="R241" s="358">
        <f t="shared" si="21"/>
        <v>0</v>
      </c>
      <c r="S241" s="95"/>
      <c r="T241" s="25"/>
    </row>
    <row r="242" spans="2:20" ht="29">
      <c r="B242" s="359">
        <v>117</v>
      </c>
      <c r="C242" s="28" t="s">
        <v>708</v>
      </c>
      <c r="D242" s="28">
        <v>95</v>
      </c>
      <c r="E242" s="28" t="s">
        <v>284</v>
      </c>
      <c r="F242" s="34" t="s">
        <v>283</v>
      </c>
      <c r="G242" s="35" t="s">
        <v>99</v>
      </c>
      <c r="H242" s="180">
        <v>125</v>
      </c>
      <c r="I242" s="181">
        <v>200</v>
      </c>
      <c r="J242" s="164">
        <f>H242*I242</f>
        <v>25000</v>
      </c>
      <c r="K242" s="30"/>
      <c r="L242" s="162">
        <f>K242*H242</f>
        <v>0</v>
      </c>
      <c r="M242" s="161">
        <f t="shared" si="20"/>
        <v>200</v>
      </c>
      <c r="N242" s="165">
        <f>M242*H242</f>
        <v>25000</v>
      </c>
      <c r="O242" s="31">
        <v>200</v>
      </c>
      <c r="P242" s="162">
        <f>O242*H242</f>
        <v>25000</v>
      </c>
      <c r="Q242" s="162">
        <f t="shared" si="19"/>
        <v>0</v>
      </c>
      <c r="R242" s="358">
        <f t="shared" si="21"/>
        <v>0</v>
      </c>
      <c r="S242" s="95" t="s">
        <v>551</v>
      </c>
      <c r="T242" s="25"/>
    </row>
    <row r="243" spans="2:20" ht="21">
      <c r="B243" s="360"/>
      <c r="C243" s="58"/>
      <c r="D243" s="58"/>
      <c r="E243" s="58"/>
      <c r="F243" s="58"/>
      <c r="G243" s="58"/>
      <c r="H243" s="58"/>
      <c r="I243" s="58"/>
      <c r="J243" s="58"/>
      <c r="K243" s="58"/>
      <c r="L243" s="58"/>
      <c r="M243" s="161"/>
      <c r="N243" s="58"/>
      <c r="O243" s="58"/>
      <c r="P243" s="58"/>
      <c r="Q243" s="162">
        <f t="shared" si="19"/>
        <v>0</v>
      </c>
      <c r="R243" s="358">
        <f t="shared" si="21"/>
        <v>0</v>
      </c>
      <c r="S243" s="95"/>
      <c r="T243" s="25"/>
    </row>
    <row r="244" spans="2:20" ht="29">
      <c r="B244" s="359">
        <v>118</v>
      </c>
      <c r="C244" s="28" t="s">
        <v>710</v>
      </c>
      <c r="D244" s="28">
        <v>96</v>
      </c>
      <c r="E244" s="28" t="s">
        <v>282</v>
      </c>
      <c r="F244" s="34" t="s">
        <v>281</v>
      </c>
      <c r="G244" s="35" t="s">
        <v>99</v>
      </c>
      <c r="H244" s="180">
        <v>270</v>
      </c>
      <c r="I244" s="181">
        <v>700</v>
      </c>
      <c r="J244" s="164">
        <f>H244*I244</f>
        <v>189000</v>
      </c>
      <c r="K244" s="30"/>
      <c r="L244" s="162">
        <f>K244*H244</f>
        <v>0</v>
      </c>
      <c r="M244" s="161">
        <f t="shared" si="20"/>
        <v>700</v>
      </c>
      <c r="N244" s="165">
        <f>M244*H244</f>
        <v>189000</v>
      </c>
      <c r="O244" s="31">
        <v>700</v>
      </c>
      <c r="P244" s="162">
        <f>O244*H244</f>
        <v>189000</v>
      </c>
      <c r="Q244" s="162">
        <f t="shared" si="19"/>
        <v>0</v>
      </c>
      <c r="R244" s="358">
        <f t="shared" si="21"/>
        <v>0</v>
      </c>
      <c r="S244" s="95" t="s">
        <v>551</v>
      </c>
      <c r="T244" s="25"/>
    </row>
    <row r="245" spans="2:20" ht="21">
      <c r="B245" s="360"/>
      <c r="C245" s="58"/>
      <c r="D245" s="58"/>
      <c r="E245" s="58"/>
      <c r="F245" s="58"/>
      <c r="G245" s="58"/>
      <c r="H245" s="58"/>
      <c r="I245" s="58"/>
      <c r="J245" s="58"/>
      <c r="K245" s="58"/>
      <c r="L245" s="58"/>
      <c r="M245" s="161"/>
      <c r="N245" s="58"/>
      <c r="O245" s="58"/>
      <c r="P245" s="58"/>
      <c r="Q245" s="162">
        <f t="shared" si="19"/>
        <v>0</v>
      </c>
      <c r="R245" s="358">
        <f t="shared" ref="R245:R259" si="22">IF(N245&gt;P245,N245-P245,0)</f>
        <v>0</v>
      </c>
      <c r="S245" s="95"/>
      <c r="T245" s="25"/>
    </row>
    <row r="246" spans="2:20" ht="29">
      <c r="B246" s="359">
        <v>119</v>
      </c>
      <c r="C246" s="28" t="s">
        <v>711</v>
      </c>
      <c r="D246" s="28">
        <v>97</v>
      </c>
      <c r="E246" s="28" t="s">
        <v>280</v>
      </c>
      <c r="F246" s="34" t="s">
        <v>279</v>
      </c>
      <c r="G246" s="35" t="s">
        <v>99</v>
      </c>
      <c r="H246" s="180">
        <v>1295</v>
      </c>
      <c r="I246" s="181">
        <v>200</v>
      </c>
      <c r="J246" s="164">
        <f>H246*I246</f>
        <v>259000</v>
      </c>
      <c r="K246" s="30"/>
      <c r="L246" s="162">
        <f>K246*H246</f>
        <v>0</v>
      </c>
      <c r="M246" s="161">
        <f t="shared" si="20"/>
        <v>200</v>
      </c>
      <c r="N246" s="165">
        <f>M246*H246</f>
        <v>259000</v>
      </c>
      <c r="O246" s="31">
        <v>200</v>
      </c>
      <c r="P246" s="162">
        <f>O246*H246</f>
        <v>259000</v>
      </c>
      <c r="Q246" s="162">
        <f t="shared" si="19"/>
        <v>0</v>
      </c>
      <c r="R246" s="358">
        <f t="shared" si="22"/>
        <v>0</v>
      </c>
      <c r="S246" s="95" t="s">
        <v>551</v>
      </c>
      <c r="T246" s="25"/>
    </row>
    <row r="247" spans="2:20" ht="21">
      <c r="B247" s="360"/>
      <c r="C247" s="58"/>
      <c r="D247" s="58"/>
      <c r="E247" s="58"/>
      <c r="F247" s="58"/>
      <c r="G247" s="58"/>
      <c r="H247" s="58"/>
      <c r="I247" s="58"/>
      <c r="J247" s="58"/>
      <c r="K247" s="58"/>
      <c r="L247" s="58"/>
      <c r="M247" s="161"/>
      <c r="N247" s="58"/>
      <c r="O247" s="58"/>
      <c r="P247" s="58"/>
      <c r="Q247" s="162">
        <f t="shared" si="19"/>
        <v>0</v>
      </c>
      <c r="R247" s="358">
        <f t="shared" si="22"/>
        <v>0</v>
      </c>
      <c r="S247" s="95"/>
      <c r="T247" s="25"/>
    </row>
    <row r="248" spans="2:20" ht="29">
      <c r="B248" s="359">
        <v>120</v>
      </c>
      <c r="C248" s="28" t="s">
        <v>712</v>
      </c>
      <c r="D248" s="28">
        <v>98</v>
      </c>
      <c r="E248" s="28" t="s">
        <v>278</v>
      </c>
      <c r="F248" s="34" t="s">
        <v>277</v>
      </c>
      <c r="G248" s="35" t="s">
        <v>99</v>
      </c>
      <c r="H248" s="180">
        <v>4500</v>
      </c>
      <c r="I248" s="181">
        <v>100</v>
      </c>
      <c r="J248" s="164">
        <f>H248*I248</f>
        <v>450000</v>
      </c>
      <c r="K248" s="30"/>
      <c r="L248" s="162">
        <f>K248*H248</f>
        <v>0</v>
      </c>
      <c r="M248" s="161">
        <f t="shared" si="20"/>
        <v>100</v>
      </c>
      <c r="N248" s="165">
        <f>M248*H248</f>
        <v>450000</v>
      </c>
      <c r="O248" s="31">
        <v>100</v>
      </c>
      <c r="P248" s="162">
        <f>O248*H248</f>
        <v>450000</v>
      </c>
      <c r="Q248" s="162">
        <f t="shared" si="19"/>
        <v>0</v>
      </c>
      <c r="R248" s="358">
        <f t="shared" si="22"/>
        <v>0</v>
      </c>
      <c r="S248" s="95" t="s">
        <v>551</v>
      </c>
      <c r="T248" s="25"/>
    </row>
    <row r="249" spans="2:20" ht="21">
      <c r="B249" s="360"/>
      <c r="C249" s="58"/>
      <c r="D249" s="58"/>
      <c r="E249" s="58"/>
      <c r="F249" s="58"/>
      <c r="G249" s="58"/>
      <c r="H249" s="58"/>
      <c r="I249" s="58"/>
      <c r="J249" s="58"/>
      <c r="K249" s="58"/>
      <c r="L249" s="58"/>
      <c r="M249" s="161"/>
      <c r="N249" s="58"/>
      <c r="O249" s="58"/>
      <c r="P249" s="58"/>
      <c r="Q249" s="162">
        <f t="shared" si="19"/>
        <v>0</v>
      </c>
      <c r="R249" s="358">
        <f t="shared" si="22"/>
        <v>0</v>
      </c>
      <c r="S249" s="95"/>
      <c r="T249" s="25"/>
    </row>
    <row r="250" spans="2:20" ht="29">
      <c r="B250" s="359">
        <v>121</v>
      </c>
      <c r="C250" s="28" t="s">
        <v>713</v>
      </c>
      <c r="D250" s="28">
        <v>99</v>
      </c>
      <c r="E250" s="28" t="s">
        <v>276</v>
      </c>
      <c r="F250" s="34" t="s">
        <v>275</v>
      </c>
      <c r="G250" s="29" t="s">
        <v>3</v>
      </c>
      <c r="H250" s="163">
        <v>400000</v>
      </c>
      <c r="I250" s="181">
        <v>7</v>
      </c>
      <c r="J250" s="164">
        <f>H250*I250</f>
        <v>2800000</v>
      </c>
      <c r="K250" s="30">
        <v>2</v>
      </c>
      <c r="L250" s="162">
        <f>K250*H250</f>
        <v>800000</v>
      </c>
      <c r="M250" s="161">
        <f t="shared" si="20"/>
        <v>9</v>
      </c>
      <c r="N250" s="165">
        <f>M250*H250</f>
        <v>3600000</v>
      </c>
      <c r="O250" s="31">
        <v>9</v>
      </c>
      <c r="P250" s="162">
        <f>O250*H250</f>
        <v>3600000</v>
      </c>
      <c r="Q250" s="162">
        <f t="shared" si="19"/>
        <v>0</v>
      </c>
      <c r="R250" s="358">
        <f t="shared" si="22"/>
        <v>0</v>
      </c>
      <c r="S250" s="95" t="s">
        <v>551</v>
      </c>
      <c r="T250" s="25"/>
    </row>
    <row r="251" spans="2:20" ht="21">
      <c r="B251" s="360"/>
      <c r="C251" s="58"/>
      <c r="D251" s="58"/>
      <c r="E251" s="58"/>
      <c r="F251" s="58"/>
      <c r="G251" s="58"/>
      <c r="H251" s="58"/>
      <c r="I251" s="58"/>
      <c r="J251" s="58"/>
      <c r="K251" s="58"/>
      <c r="L251" s="58"/>
      <c r="M251" s="161"/>
      <c r="N251" s="58"/>
      <c r="O251" s="58"/>
      <c r="P251" s="58"/>
      <c r="Q251" s="162">
        <f t="shared" si="19"/>
        <v>0</v>
      </c>
      <c r="R251" s="358">
        <f t="shared" si="22"/>
        <v>0</v>
      </c>
      <c r="S251" s="95"/>
      <c r="T251" s="25"/>
    </row>
    <row r="252" spans="2:20" ht="15.5">
      <c r="B252" s="359">
        <v>122</v>
      </c>
      <c r="C252" s="28" t="s">
        <v>714</v>
      </c>
      <c r="D252" s="28">
        <v>100</v>
      </c>
      <c r="E252" s="28" t="s">
        <v>274</v>
      </c>
      <c r="F252" s="34" t="s">
        <v>273</v>
      </c>
      <c r="G252" s="29" t="s">
        <v>3</v>
      </c>
      <c r="H252" s="163">
        <v>25000</v>
      </c>
      <c r="I252" s="181">
        <v>182</v>
      </c>
      <c r="J252" s="164">
        <f>H252*I252</f>
        <v>4550000</v>
      </c>
      <c r="K252" s="30">
        <v>52</v>
      </c>
      <c r="L252" s="162">
        <f>K252*H252</f>
        <v>1300000</v>
      </c>
      <c r="M252" s="161">
        <f t="shared" si="20"/>
        <v>234</v>
      </c>
      <c r="N252" s="165">
        <f>M252*H252</f>
        <v>5850000</v>
      </c>
      <c r="O252" s="31">
        <v>234</v>
      </c>
      <c r="P252" s="162">
        <f t="shared" ref="P252:P258" si="23">O252*H252</f>
        <v>5850000</v>
      </c>
      <c r="Q252" s="162">
        <f t="shared" si="19"/>
        <v>0</v>
      </c>
      <c r="R252" s="358">
        <f t="shared" si="22"/>
        <v>0</v>
      </c>
      <c r="S252" s="95" t="s">
        <v>551</v>
      </c>
      <c r="T252" s="25"/>
    </row>
    <row r="253" spans="2:20" ht="21">
      <c r="B253" s="360"/>
      <c r="C253" s="58"/>
      <c r="D253" s="58"/>
      <c r="E253" s="58"/>
      <c r="F253" s="60" t="s">
        <v>543</v>
      </c>
      <c r="G253" s="58"/>
      <c r="H253" s="163">
        <v>25000</v>
      </c>
      <c r="I253" s="58"/>
      <c r="J253" s="58"/>
      <c r="K253" s="58"/>
      <c r="L253" s="58"/>
      <c r="M253" s="161"/>
      <c r="N253" s="165"/>
      <c r="O253" s="176">
        <v>118</v>
      </c>
      <c r="P253" s="162">
        <f t="shared" si="23"/>
        <v>2950000</v>
      </c>
      <c r="Q253" s="162">
        <f t="shared" si="19"/>
        <v>2950000</v>
      </c>
      <c r="R253" s="358">
        <f t="shared" si="22"/>
        <v>0</v>
      </c>
      <c r="S253" s="95" t="s">
        <v>551</v>
      </c>
      <c r="T253" s="25"/>
    </row>
    <row r="254" spans="2:20" ht="15.5">
      <c r="B254" s="359">
        <v>123</v>
      </c>
      <c r="C254" s="28" t="s">
        <v>715</v>
      </c>
      <c r="D254" s="28">
        <v>101</v>
      </c>
      <c r="E254" s="28" t="s">
        <v>272</v>
      </c>
      <c r="F254" s="34" t="s">
        <v>271</v>
      </c>
      <c r="G254" s="29" t="s">
        <v>3</v>
      </c>
      <c r="H254" s="163">
        <v>30000</v>
      </c>
      <c r="I254" s="181">
        <v>7</v>
      </c>
      <c r="J254" s="164">
        <f>H254*I254</f>
        <v>210000</v>
      </c>
      <c r="K254" s="30">
        <v>2</v>
      </c>
      <c r="L254" s="162">
        <f>K254*H254</f>
        <v>60000</v>
      </c>
      <c r="M254" s="161">
        <f t="shared" si="20"/>
        <v>9</v>
      </c>
      <c r="N254" s="165">
        <f>M254*H254</f>
        <v>270000</v>
      </c>
      <c r="O254" s="31">
        <v>9</v>
      </c>
      <c r="P254" s="162">
        <f t="shared" si="23"/>
        <v>270000</v>
      </c>
      <c r="Q254" s="162">
        <f t="shared" si="19"/>
        <v>0</v>
      </c>
      <c r="R254" s="358">
        <f t="shared" si="22"/>
        <v>0</v>
      </c>
      <c r="S254" s="95" t="s">
        <v>551</v>
      </c>
    </row>
    <row r="255" spans="2:20" ht="21">
      <c r="B255" s="360"/>
      <c r="C255" s="58"/>
      <c r="D255" s="58"/>
      <c r="E255" s="58"/>
      <c r="F255" s="60" t="s">
        <v>543</v>
      </c>
      <c r="G255" s="58"/>
      <c r="H255" s="163">
        <v>30000</v>
      </c>
      <c r="I255" s="58"/>
      <c r="J255" s="58"/>
      <c r="K255" s="58"/>
      <c r="L255" s="58"/>
      <c r="M255" s="161"/>
      <c r="N255" s="165"/>
      <c r="O255" s="30">
        <v>2</v>
      </c>
      <c r="P255" s="162">
        <f t="shared" si="23"/>
        <v>60000</v>
      </c>
      <c r="Q255" s="162">
        <f t="shared" si="19"/>
        <v>60000</v>
      </c>
      <c r="R255" s="358">
        <f t="shared" si="22"/>
        <v>0</v>
      </c>
      <c r="S255" s="95" t="s">
        <v>551</v>
      </c>
    </row>
    <row r="256" spans="2:20" ht="43.5">
      <c r="B256" s="359">
        <v>124</v>
      </c>
      <c r="C256" s="28" t="s">
        <v>716</v>
      </c>
      <c r="D256" s="28">
        <v>102</v>
      </c>
      <c r="E256" s="28" t="s">
        <v>270</v>
      </c>
      <c r="F256" s="34" t="s">
        <v>269</v>
      </c>
      <c r="G256" s="29" t="s">
        <v>3</v>
      </c>
      <c r="H256" s="163">
        <v>16000</v>
      </c>
      <c r="I256" s="181">
        <v>7</v>
      </c>
      <c r="J256" s="164">
        <f>H256*I256</f>
        <v>112000</v>
      </c>
      <c r="K256" s="30"/>
      <c r="L256" s="162">
        <f>K256*H256</f>
        <v>0</v>
      </c>
      <c r="M256" s="161">
        <f t="shared" si="20"/>
        <v>7</v>
      </c>
      <c r="N256" s="165">
        <f>M256*H256</f>
        <v>112000</v>
      </c>
      <c r="O256" s="31">
        <v>7</v>
      </c>
      <c r="P256" s="162">
        <f t="shared" si="23"/>
        <v>112000</v>
      </c>
      <c r="Q256" s="162">
        <f t="shared" si="19"/>
        <v>0</v>
      </c>
      <c r="R256" s="358">
        <f t="shared" si="22"/>
        <v>0</v>
      </c>
      <c r="S256" s="95" t="s">
        <v>551</v>
      </c>
    </row>
    <row r="257" spans="2:19" ht="21">
      <c r="B257" s="360"/>
      <c r="C257" s="58"/>
      <c r="D257" s="58"/>
      <c r="E257" s="58"/>
      <c r="F257" s="60" t="s">
        <v>543</v>
      </c>
      <c r="G257" s="58"/>
      <c r="H257" s="163">
        <v>16000</v>
      </c>
      <c r="I257" s="58"/>
      <c r="J257" s="58"/>
      <c r="K257" s="58"/>
      <c r="L257" s="58"/>
      <c r="M257" s="161"/>
      <c r="N257" s="165"/>
      <c r="O257" s="30">
        <v>4</v>
      </c>
      <c r="P257" s="162">
        <f t="shared" si="23"/>
        <v>64000</v>
      </c>
      <c r="Q257" s="162">
        <f t="shared" si="19"/>
        <v>64000</v>
      </c>
      <c r="R257" s="358">
        <f t="shared" si="22"/>
        <v>0</v>
      </c>
      <c r="S257" s="95" t="s">
        <v>551</v>
      </c>
    </row>
    <row r="258" spans="2:19" ht="43.5">
      <c r="B258" s="359">
        <v>125</v>
      </c>
      <c r="C258" s="28">
        <v>34</v>
      </c>
      <c r="D258" s="28">
        <v>103</v>
      </c>
      <c r="E258" s="28" t="s">
        <v>268</v>
      </c>
      <c r="F258" s="34" t="s">
        <v>267</v>
      </c>
      <c r="G258" s="29" t="s">
        <v>3</v>
      </c>
      <c r="H258" s="163">
        <v>10494999.999999998</v>
      </c>
      <c r="I258" s="181">
        <v>1</v>
      </c>
      <c r="J258" s="164">
        <f>H258*I258</f>
        <v>10494999.999999998</v>
      </c>
      <c r="K258" s="30"/>
      <c r="L258" s="162">
        <f>K258*H258</f>
        <v>0</v>
      </c>
      <c r="M258" s="161">
        <f t="shared" si="20"/>
        <v>1</v>
      </c>
      <c r="N258" s="165">
        <f>M258*H258</f>
        <v>10494999.999999998</v>
      </c>
      <c r="O258" s="31">
        <v>1</v>
      </c>
      <c r="P258" s="162">
        <f t="shared" si="23"/>
        <v>10494999.999999998</v>
      </c>
      <c r="Q258" s="162">
        <f t="shared" si="19"/>
        <v>0</v>
      </c>
      <c r="R258" s="358">
        <f t="shared" si="22"/>
        <v>0</v>
      </c>
      <c r="S258" s="95" t="s">
        <v>551</v>
      </c>
    </row>
    <row r="259" spans="2:19" ht="21" customHeight="1" thickBot="1">
      <c r="B259" s="369"/>
      <c r="C259" s="120"/>
      <c r="D259" s="120"/>
      <c r="E259" s="120"/>
      <c r="F259" s="128"/>
      <c r="G259" s="122"/>
      <c r="H259" s="166"/>
      <c r="I259" s="183"/>
      <c r="J259" s="167"/>
      <c r="K259" s="40"/>
      <c r="L259" s="168"/>
      <c r="M259" s="169"/>
      <c r="N259" s="170"/>
      <c r="O259" s="171"/>
      <c r="P259" s="168"/>
      <c r="Q259" s="168">
        <f t="shared" si="19"/>
        <v>0</v>
      </c>
      <c r="R259" s="361">
        <f t="shared" si="22"/>
        <v>0</v>
      </c>
      <c r="S259" s="95" t="s">
        <v>551</v>
      </c>
    </row>
    <row r="260" spans="2:19" ht="21" customHeight="1" thickBot="1">
      <c r="B260" s="370"/>
      <c r="C260" s="129"/>
      <c r="D260" s="129"/>
      <c r="E260" s="129"/>
      <c r="F260" s="130"/>
      <c r="G260" s="131"/>
      <c r="H260" s="177"/>
      <c r="I260" s="184"/>
      <c r="J260" s="185"/>
      <c r="K260" s="75"/>
      <c r="L260" s="172" t="s">
        <v>545</v>
      </c>
      <c r="M260" s="173"/>
      <c r="N260" s="178" t="s">
        <v>558</v>
      </c>
      <c r="O260" s="186"/>
      <c r="P260" s="179">
        <f>SUM(P118:P259)</f>
        <v>39927880</v>
      </c>
      <c r="Q260" s="175">
        <f t="shared" si="19"/>
        <v>0</v>
      </c>
      <c r="R260" s="367"/>
      <c r="S260" s="95"/>
    </row>
    <row r="261" spans="2:19" ht="21">
      <c r="B261" s="364"/>
      <c r="C261" s="124"/>
      <c r="D261" s="124"/>
      <c r="E261" s="124"/>
      <c r="F261" s="125" t="s">
        <v>537</v>
      </c>
      <c r="G261" s="124"/>
      <c r="H261" s="124"/>
      <c r="I261" s="124"/>
      <c r="J261" s="124"/>
      <c r="K261" s="124"/>
      <c r="L261" s="124"/>
      <c r="M261" s="159"/>
      <c r="N261" s="124"/>
      <c r="O261" s="124"/>
      <c r="P261" s="124"/>
      <c r="Q261" s="158">
        <f t="shared" si="19"/>
        <v>0</v>
      </c>
      <c r="R261" s="357">
        <f t="shared" ref="R261:R275" si="24">IF(N261&gt;P261,N261-P261,0)</f>
        <v>0</v>
      </c>
      <c r="S261" s="95"/>
    </row>
    <row r="262" spans="2:19" ht="15.5">
      <c r="B262" s="359">
        <v>126</v>
      </c>
      <c r="C262" s="28">
        <v>35.1</v>
      </c>
      <c r="D262" s="28">
        <v>104</v>
      </c>
      <c r="E262" s="28" t="s">
        <v>266</v>
      </c>
      <c r="F262" s="34" t="s">
        <v>265</v>
      </c>
      <c r="G262" s="29" t="s">
        <v>3</v>
      </c>
      <c r="H262" s="163">
        <v>150000</v>
      </c>
      <c r="I262" s="181">
        <v>6</v>
      </c>
      <c r="J262" s="164">
        <f>H262*I262</f>
        <v>900000</v>
      </c>
      <c r="K262" s="30"/>
      <c r="L262" s="162">
        <f>K262*H262</f>
        <v>0</v>
      </c>
      <c r="M262" s="161">
        <f>$I262+$K262</f>
        <v>6</v>
      </c>
      <c r="N262" s="165">
        <f>M262*H262</f>
        <v>900000</v>
      </c>
      <c r="O262" s="31">
        <v>6</v>
      </c>
      <c r="P262" s="162">
        <f t="shared" ref="P262:P270" si="25">O262*H262</f>
        <v>900000</v>
      </c>
      <c r="Q262" s="162">
        <f t="shared" ref="Q262:Q325" si="26">IF(P262&gt;N262,P262-N262,0)</f>
        <v>0</v>
      </c>
      <c r="R262" s="358">
        <f t="shared" si="24"/>
        <v>0</v>
      </c>
      <c r="S262" s="95" t="s">
        <v>552</v>
      </c>
    </row>
    <row r="263" spans="2:19" ht="21">
      <c r="B263" s="360"/>
      <c r="C263" s="58"/>
      <c r="D263" s="58"/>
      <c r="E263" s="58"/>
      <c r="F263" s="60" t="s">
        <v>543</v>
      </c>
      <c r="G263" s="58"/>
      <c r="H263" s="163">
        <v>150000</v>
      </c>
      <c r="I263" s="58"/>
      <c r="J263" s="58"/>
      <c r="K263" s="58"/>
      <c r="L263" s="58"/>
      <c r="M263" s="161"/>
      <c r="N263" s="165"/>
      <c r="O263" s="30">
        <v>1</v>
      </c>
      <c r="P263" s="162">
        <f t="shared" si="25"/>
        <v>150000</v>
      </c>
      <c r="Q263" s="162">
        <f t="shared" si="26"/>
        <v>150000</v>
      </c>
      <c r="R263" s="358">
        <f t="shared" si="24"/>
        <v>0</v>
      </c>
      <c r="S263" s="95" t="s">
        <v>552</v>
      </c>
    </row>
    <row r="264" spans="2:19" ht="15.5">
      <c r="B264" s="359">
        <v>127</v>
      </c>
      <c r="C264" s="28">
        <v>35.200000000000003</v>
      </c>
      <c r="D264" s="28">
        <v>105</v>
      </c>
      <c r="E264" s="28" t="s">
        <v>264</v>
      </c>
      <c r="F264" s="34" t="s">
        <v>263</v>
      </c>
      <c r="G264" s="29" t="s">
        <v>3</v>
      </c>
      <c r="H264" s="163">
        <v>210000</v>
      </c>
      <c r="I264" s="181">
        <v>2</v>
      </c>
      <c r="J264" s="164">
        <f>H264*I264</f>
        <v>420000</v>
      </c>
      <c r="K264" s="30"/>
      <c r="L264" s="162">
        <f>K264*H264</f>
        <v>0</v>
      </c>
      <c r="M264" s="161">
        <f>$I264+$K264</f>
        <v>2</v>
      </c>
      <c r="N264" s="165">
        <f>M264*H264</f>
        <v>420000</v>
      </c>
      <c r="O264" s="31">
        <v>2</v>
      </c>
      <c r="P264" s="162">
        <f t="shared" si="25"/>
        <v>420000</v>
      </c>
      <c r="Q264" s="162">
        <f t="shared" si="26"/>
        <v>0</v>
      </c>
      <c r="R264" s="358">
        <f t="shared" si="24"/>
        <v>0</v>
      </c>
      <c r="S264" s="95" t="s">
        <v>552</v>
      </c>
    </row>
    <row r="265" spans="2:19" ht="21">
      <c r="B265" s="360"/>
      <c r="C265" s="58"/>
      <c r="D265" s="58"/>
      <c r="E265" s="58"/>
      <c r="F265" s="60" t="s">
        <v>543</v>
      </c>
      <c r="G265" s="58"/>
      <c r="H265" s="163">
        <v>210000</v>
      </c>
      <c r="I265" s="58"/>
      <c r="J265" s="58"/>
      <c r="K265" s="58"/>
      <c r="L265" s="58"/>
      <c r="M265" s="161"/>
      <c r="N265" s="165"/>
      <c r="O265" s="30">
        <v>4</v>
      </c>
      <c r="P265" s="162">
        <f t="shared" si="25"/>
        <v>840000</v>
      </c>
      <c r="Q265" s="162">
        <f t="shared" si="26"/>
        <v>840000</v>
      </c>
      <c r="R265" s="358">
        <f t="shared" si="24"/>
        <v>0</v>
      </c>
      <c r="S265" s="95" t="s">
        <v>552</v>
      </c>
    </row>
    <row r="266" spans="2:19" ht="15.5">
      <c r="B266" s="359">
        <v>128</v>
      </c>
      <c r="C266" s="28">
        <v>35.299999999999997</v>
      </c>
      <c r="D266" s="28">
        <v>106</v>
      </c>
      <c r="E266" s="28" t="s">
        <v>262</v>
      </c>
      <c r="F266" s="34" t="s">
        <v>261</v>
      </c>
      <c r="G266" s="29" t="s">
        <v>3</v>
      </c>
      <c r="H266" s="163">
        <v>7000</v>
      </c>
      <c r="I266" s="181">
        <v>6</v>
      </c>
      <c r="J266" s="164">
        <f>H266*I266</f>
        <v>42000</v>
      </c>
      <c r="K266" s="30"/>
      <c r="L266" s="162">
        <f>K266*H266</f>
        <v>0</v>
      </c>
      <c r="M266" s="161">
        <f>$I266+$K266</f>
        <v>6</v>
      </c>
      <c r="N266" s="165">
        <f>M266*H266</f>
        <v>42000</v>
      </c>
      <c r="O266" s="31">
        <v>6</v>
      </c>
      <c r="P266" s="162">
        <f t="shared" si="25"/>
        <v>42000</v>
      </c>
      <c r="Q266" s="162">
        <f t="shared" si="26"/>
        <v>0</v>
      </c>
      <c r="R266" s="358">
        <f t="shared" si="24"/>
        <v>0</v>
      </c>
      <c r="S266" s="95" t="s">
        <v>552</v>
      </c>
    </row>
    <row r="267" spans="2:19" ht="21">
      <c r="B267" s="360"/>
      <c r="C267" s="58"/>
      <c r="D267" s="58"/>
      <c r="E267" s="58"/>
      <c r="F267" s="60" t="s">
        <v>543</v>
      </c>
      <c r="G267" s="58"/>
      <c r="H267" s="163">
        <v>7000</v>
      </c>
      <c r="I267" s="58"/>
      <c r="J267" s="58"/>
      <c r="K267" s="58"/>
      <c r="L267" s="58"/>
      <c r="M267" s="161"/>
      <c r="N267" s="165"/>
      <c r="O267" s="30">
        <v>1</v>
      </c>
      <c r="P267" s="162">
        <f t="shared" si="25"/>
        <v>7000</v>
      </c>
      <c r="Q267" s="162">
        <f t="shared" si="26"/>
        <v>7000</v>
      </c>
      <c r="R267" s="358">
        <f t="shared" si="24"/>
        <v>0</v>
      </c>
      <c r="S267" s="95" t="s">
        <v>552</v>
      </c>
    </row>
    <row r="268" spans="2:19" ht="15.5">
      <c r="B268" s="359">
        <v>129</v>
      </c>
      <c r="C268" s="28">
        <v>35.4</v>
      </c>
      <c r="D268" s="28">
        <v>107</v>
      </c>
      <c r="E268" s="28" t="s">
        <v>260</v>
      </c>
      <c r="F268" s="34" t="s">
        <v>259</v>
      </c>
      <c r="G268" s="29" t="s">
        <v>3</v>
      </c>
      <c r="H268" s="163">
        <v>8500</v>
      </c>
      <c r="I268" s="181">
        <v>2</v>
      </c>
      <c r="J268" s="164">
        <f>H268*I268</f>
        <v>17000</v>
      </c>
      <c r="K268" s="30"/>
      <c r="L268" s="162">
        <f>K268*H268</f>
        <v>0</v>
      </c>
      <c r="M268" s="161">
        <f>$I268+$K268</f>
        <v>2</v>
      </c>
      <c r="N268" s="165">
        <f>M268*H268</f>
        <v>17000</v>
      </c>
      <c r="O268" s="31">
        <v>2</v>
      </c>
      <c r="P268" s="162">
        <f t="shared" si="25"/>
        <v>17000</v>
      </c>
      <c r="Q268" s="162">
        <f t="shared" si="26"/>
        <v>0</v>
      </c>
      <c r="R268" s="358">
        <f t="shared" si="24"/>
        <v>0</v>
      </c>
      <c r="S268" s="95" t="s">
        <v>552</v>
      </c>
    </row>
    <row r="269" spans="2:19" ht="21">
      <c r="B269" s="360"/>
      <c r="C269" s="58"/>
      <c r="D269" s="58"/>
      <c r="E269" s="58"/>
      <c r="F269" s="60" t="s">
        <v>543</v>
      </c>
      <c r="G269" s="58"/>
      <c r="H269" s="163">
        <v>8500</v>
      </c>
      <c r="I269" s="58"/>
      <c r="J269" s="58"/>
      <c r="K269" s="58"/>
      <c r="L269" s="58"/>
      <c r="M269" s="161"/>
      <c r="N269" s="165"/>
      <c r="O269" s="30">
        <v>4</v>
      </c>
      <c r="P269" s="162">
        <f t="shared" si="25"/>
        <v>34000</v>
      </c>
      <c r="Q269" s="162">
        <f t="shared" si="26"/>
        <v>34000</v>
      </c>
      <c r="R269" s="358">
        <f t="shared" si="24"/>
        <v>0</v>
      </c>
      <c r="S269" s="95" t="s">
        <v>552</v>
      </c>
    </row>
    <row r="270" spans="2:19" ht="15.5">
      <c r="B270" s="359">
        <v>130</v>
      </c>
      <c r="C270" s="28">
        <v>35.5</v>
      </c>
      <c r="D270" s="28">
        <v>216</v>
      </c>
      <c r="E270" s="28" t="s">
        <v>258</v>
      </c>
      <c r="F270" s="34" t="s">
        <v>257</v>
      </c>
      <c r="G270" s="29" t="s">
        <v>3</v>
      </c>
      <c r="H270" s="163">
        <v>1200000</v>
      </c>
      <c r="I270" s="181">
        <v>1</v>
      </c>
      <c r="J270" s="164">
        <f>H270*I270</f>
        <v>1200000</v>
      </c>
      <c r="K270" s="30"/>
      <c r="L270" s="162">
        <f>K270*H270</f>
        <v>0</v>
      </c>
      <c r="M270" s="161">
        <f>$I270+$K270</f>
        <v>1</v>
      </c>
      <c r="N270" s="165">
        <f>M270*H270</f>
        <v>1200000</v>
      </c>
      <c r="O270" s="31">
        <v>1</v>
      </c>
      <c r="P270" s="162">
        <f t="shared" si="25"/>
        <v>1200000</v>
      </c>
      <c r="Q270" s="162">
        <f t="shared" si="26"/>
        <v>0</v>
      </c>
      <c r="R270" s="358">
        <f t="shared" si="24"/>
        <v>0</v>
      </c>
      <c r="S270" s="95" t="s">
        <v>552</v>
      </c>
    </row>
    <row r="271" spans="2:19" ht="21">
      <c r="B271" s="360"/>
      <c r="C271" s="58"/>
      <c r="D271" s="58"/>
      <c r="E271" s="58"/>
      <c r="F271" s="58"/>
      <c r="G271" s="58"/>
      <c r="H271" s="58"/>
      <c r="I271" s="58"/>
      <c r="J271" s="58"/>
      <c r="K271" s="58"/>
      <c r="L271" s="58"/>
      <c r="M271" s="161"/>
      <c r="N271" s="58"/>
      <c r="O271" s="58"/>
      <c r="P271" s="58"/>
      <c r="Q271" s="162">
        <f t="shared" si="26"/>
        <v>0</v>
      </c>
      <c r="R271" s="358">
        <f t="shared" si="24"/>
        <v>0</v>
      </c>
      <c r="S271" s="95"/>
    </row>
    <row r="272" spans="2:19" ht="15.5">
      <c r="B272" s="359">
        <v>131</v>
      </c>
      <c r="C272" s="28">
        <v>35.6</v>
      </c>
      <c r="D272" s="28">
        <v>217</v>
      </c>
      <c r="E272" s="28" t="s">
        <v>256</v>
      </c>
      <c r="F272" s="34" t="s">
        <v>255</v>
      </c>
      <c r="G272" s="29" t="s">
        <v>3</v>
      </c>
      <c r="H272" s="163">
        <v>1000000</v>
      </c>
      <c r="I272" s="181">
        <v>2</v>
      </c>
      <c r="J272" s="164">
        <f>H272*I272</f>
        <v>2000000</v>
      </c>
      <c r="K272" s="30"/>
      <c r="L272" s="162">
        <f>K272*H272</f>
        <v>0</v>
      </c>
      <c r="M272" s="161">
        <f>$I272+$K272</f>
        <v>2</v>
      </c>
      <c r="N272" s="165">
        <f>M272*H272</f>
        <v>2000000</v>
      </c>
      <c r="O272" s="31">
        <v>2</v>
      </c>
      <c r="P272" s="162">
        <f>O272*H272</f>
        <v>2000000</v>
      </c>
      <c r="Q272" s="162">
        <f t="shared" si="26"/>
        <v>0</v>
      </c>
      <c r="R272" s="358">
        <f t="shared" si="24"/>
        <v>0</v>
      </c>
      <c r="S272" s="95" t="s">
        <v>552</v>
      </c>
    </row>
    <row r="273" spans="2:19" ht="21">
      <c r="B273" s="360"/>
      <c r="C273" s="58"/>
      <c r="D273" s="58"/>
      <c r="E273" s="58"/>
      <c r="F273" s="60" t="s">
        <v>543</v>
      </c>
      <c r="G273" s="58"/>
      <c r="H273" s="163">
        <v>1000000</v>
      </c>
      <c r="I273" s="58"/>
      <c r="J273" s="58"/>
      <c r="K273" s="58"/>
      <c r="L273" s="58"/>
      <c r="M273" s="161"/>
      <c r="N273" s="165"/>
      <c r="O273" s="30">
        <v>2</v>
      </c>
      <c r="P273" s="162">
        <f>O273*H273</f>
        <v>2000000</v>
      </c>
      <c r="Q273" s="162">
        <f t="shared" si="26"/>
        <v>2000000</v>
      </c>
      <c r="R273" s="358">
        <f t="shared" si="24"/>
        <v>0</v>
      </c>
      <c r="S273" s="95" t="s">
        <v>552</v>
      </c>
    </row>
    <row r="274" spans="2:19" ht="15.5">
      <c r="B274" s="359">
        <v>132</v>
      </c>
      <c r="C274" s="28">
        <v>35.700000000000003</v>
      </c>
      <c r="D274" s="28">
        <v>218</v>
      </c>
      <c r="E274" s="28" t="s">
        <v>254</v>
      </c>
      <c r="F274" s="34" t="s">
        <v>253</v>
      </c>
      <c r="G274" s="29" t="s">
        <v>3</v>
      </c>
      <c r="H274" s="163">
        <v>900000.00000000012</v>
      </c>
      <c r="I274" s="181">
        <v>1</v>
      </c>
      <c r="J274" s="164">
        <f>H274*I274</f>
        <v>900000.00000000012</v>
      </c>
      <c r="K274" s="30"/>
      <c r="L274" s="162">
        <f>K274*H274</f>
        <v>0</v>
      </c>
      <c r="M274" s="161">
        <f>$I274+$K274</f>
        <v>1</v>
      </c>
      <c r="N274" s="165">
        <f>M274*H274</f>
        <v>900000.00000000012</v>
      </c>
      <c r="O274" s="31">
        <v>1</v>
      </c>
      <c r="P274" s="162">
        <f>O274*H274</f>
        <v>900000.00000000012</v>
      </c>
      <c r="Q274" s="162">
        <f t="shared" si="26"/>
        <v>0</v>
      </c>
      <c r="R274" s="358">
        <f t="shared" si="24"/>
        <v>0</v>
      </c>
      <c r="S274" s="95" t="s">
        <v>552</v>
      </c>
    </row>
    <row r="275" spans="2:19" ht="21.5" thickBot="1">
      <c r="B275" s="365"/>
      <c r="C275" s="126"/>
      <c r="D275" s="126"/>
      <c r="E275" s="126"/>
      <c r="F275" s="127" t="s">
        <v>543</v>
      </c>
      <c r="G275" s="126"/>
      <c r="H275" s="166">
        <v>900000.00000000012</v>
      </c>
      <c r="I275" s="126"/>
      <c r="J275" s="126"/>
      <c r="K275" s="126"/>
      <c r="L275" s="126"/>
      <c r="M275" s="169"/>
      <c r="N275" s="170"/>
      <c r="O275" s="40">
        <v>2</v>
      </c>
      <c r="P275" s="168">
        <f>O275*H275</f>
        <v>1800000.0000000002</v>
      </c>
      <c r="Q275" s="168">
        <f t="shared" si="26"/>
        <v>1800000.0000000002</v>
      </c>
      <c r="R275" s="361">
        <f t="shared" si="24"/>
        <v>0</v>
      </c>
      <c r="S275" s="95" t="s">
        <v>552</v>
      </c>
    </row>
    <row r="276" spans="2:19" ht="21.5" thickBot="1">
      <c r="B276" s="366"/>
      <c r="C276" s="123"/>
      <c r="D276" s="123"/>
      <c r="E276" s="123"/>
      <c r="F276" s="76"/>
      <c r="G276" s="123"/>
      <c r="H276" s="177"/>
      <c r="I276" s="123"/>
      <c r="J276" s="123"/>
      <c r="K276" s="123"/>
      <c r="L276" s="172" t="s">
        <v>545</v>
      </c>
      <c r="M276" s="173"/>
      <c r="N276" s="178" t="s">
        <v>558</v>
      </c>
      <c r="O276" s="91"/>
      <c r="P276" s="179">
        <f>SUM(P262:P275)</f>
        <v>10310000</v>
      </c>
      <c r="Q276" s="175">
        <f t="shared" si="26"/>
        <v>0</v>
      </c>
      <c r="R276" s="367"/>
      <c r="S276" s="95"/>
    </row>
    <row r="277" spans="2:19" ht="21">
      <c r="B277" s="364"/>
      <c r="C277" s="124"/>
      <c r="D277" s="124"/>
      <c r="E277" s="124"/>
      <c r="F277" s="125" t="s">
        <v>539</v>
      </c>
      <c r="G277" s="124"/>
      <c r="H277" s="124"/>
      <c r="I277" s="124"/>
      <c r="J277" s="124"/>
      <c r="K277" s="124"/>
      <c r="L277" s="124"/>
      <c r="M277" s="159"/>
      <c r="N277" s="124"/>
      <c r="O277" s="124"/>
      <c r="P277" s="124"/>
      <c r="Q277" s="158">
        <f t="shared" si="26"/>
        <v>0</v>
      </c>
      <c r="R277" s="357">
        <f t="shared" ref="R277:R293" si="27">IF(N277&gt;P277,N277-P277,0)</f>
        <v>0</v>
      </c>
      <c r="S277" s="95"/>
    </row>
    <row r="278" spans="2:19" ht="15.5">
      <c r="B278" s="359">
        <v>133</v>
      </c>
      <c r="C278" s="28">
        <v>36.200000000000003</v>
      </c>
      <c r="D278" s="28">
        <v>108</v>
      </c>
      <c r="E278" s="28" t="s">
        <v>252</v>
      </c>
      <c r="F278" s="33" t="s">
        <v>251</v>
      </c>
      <c r="G278" s="29" t="s">
        <v>4</v>
      </c>
      <c r="H278" s="163">
        <v>1425000</v>
      </c>
      <c r="I278" s="28">
        <v>1</v>
      </c>
      <c r="J278" s="164">
        <f>H278*I278</f>
        <v>1425000</v>
      </c>
      <c r="K278" s="30"/>
      <c r="L278" s="162">
        <f>K278*H278</f>
        <v>0</v>
      </c>
      <c r="M278" s="161">
        <f>$I278+$K278</f>
        <v>1</v>
      </c>
      <c r="N278" s="165">
        <f>M278*H278</f>
        <v>1425000</v>
      </c>
      <c r="O278" s="31">
        <v>1</v>
      </c>
      <c r="P278" s="162">
        <f>O278*H278</f>
        <v>1425000</v>
      </c>
      <c r="Q278" s="162">
        <f t="shared" si="26"/>
        <v>0</v>
      </c>
      <c r="R278" s="358">
        <f t="shared" si="27"/>
        <v>0</v>
      </c>
      <c r="S278" s="95" t="s">
        <v>553</v>
      </c>
    </row>
    <row r="279" spans="2:19" ht="21">
      <c r="B279" s="360"/>
      <c r="C279" s="58"/>
      <c r="D279" s="58"/>
      <c r="E279" s="58"/>
      <c r="F279" s="58"/>
      <c r="G279" s="58"/>
      <c r="H279" s="58"/>
      <c r="I279" s="58"/>
      <c r="J279" s="58"/>
      <c r="K279" s="58"/>
      <c r="L279" s="58"/>
      <c r="M279" s="161"/>
      <c r="N279" s="58"/>
      <c r="O279" s="58"/>
      <c r="P279" s="58"/>
      <c r="Q279" s="162">
        <f t="shared" si="26"/>
        <v>0</v>
      </c>
      <c r="R279" s="358">
        <f t="shared" si="27"/>
        <v>0</v>
      </c>
      <c r="S279" s="95"/>
    </row>
    <row r="280" spans="2:19" ht="15.5">
      <c r="B280" s="359">
        <v>134</v>
      </c>
      <c r="C280" s="28">
        <v>36.299999999999997</v>
      </c>
      <c r="D280" s="28">
        <v>109</v>
      </c>
      <c r="E280" s="28" t="s">
        <v>250</v>
      </c>
      <c r="F280" s="33" t="s">
        <v>249</v>
      </c>
      <c r="G280" s="29" t="s">
        <v>4</v>
      </c>
      <c r="H280" s="163">
        <v>1400000</v>
      </c>
      <c r="I280" s="28">
        <v>1</v>
      </c>
      <c r="J280" s="164">
        <f>H280*I280</f>
        <v>1400000</v>
      </c>
      <c r="K280" s="30"/>
      <c r="L280" s="162">
        <f>K280*H280</f>
        <v>0</v>
      </c>
      <c r="M280" s="161">
        <f>$I280+$K280</f>
        <v>1</v>
      </c>
      <c r="N280" s="165">
        <f>M280*H280</f>
        <v>1400000</v>
      </c>
      <c r="O280" s="31">
        <v>1</v>
      </c>
      <c r="P280" s="162">
        <f>O280*H280</f>
        <v>1400000</v>
      </c>
      <c r="Q280" s="162">
        <f t="shared" si="26"/>
        <v>0</v>
      </c>
      <c r="R280" s="358">
        <f t="shared" si="27"/>
        <v>0</v>
      </c>
      <c r="S280" s="95" t="s">
        <v>553</v>
      </c>
    </row>
    <row r="281" spans="2:19" ht="21">
      <c r="B281" s="360"/>
      <c r="C281" s="58"/>
      <c r="D281" s="58"/>
      <c r="E281" s="58"/>
      <c r="F281" s="58"/>
      <c r="G281" s="58"/>
      <c r="H281" s="58"/>
      <c r="I281" s="58"/>
      <c r="J281" s="58"/>
      <c r="K281" s="58"/>
      <c r="L281" s="58"/>
      <c r="M281" s="161"/>
      <c r="N281" s="58"/>
      <c r="O281" s="58"/>
      <c r="P281" s="58"/>
      <c r="Q281" s="162">
        <f t="shared" si="26"/>
        <v>0</v>
      </c>
      <c r="R281" s="358">
        <f t="shared" si="27"/>
        <v>0</v>
      </c>
      <c r="S281" s="95"/>
    </row>
    <row r="282" spans="2:19" ht="15.5">
      <c r="B282" s="359">
        <v>135</v>
      </c>
      <c r="C282" s="28">
        <v>36.4</v>
      </c>
      <c r="D282" s="28">
        <v>219</v>
      </c>
      <c r="E282" s="28" t="s">
        <v>248</v>
      </c>
      <c r="F282" s="33" t="s">
        <v>247</v>
      </c>
      <c r="G282" s="29" t="s">
        <v>3</v>
      </c>
      <c r="H282" s="163">
        <v>27000</v>
      </c>
      <c r="I282" s="28">
        <v>6</v>
      </c>
      <c r="J282" s="164">
        <f>H282*I282</f>
        <v>162000</v>
      </c>
      <c r="K282" s="30"/>
      <c r="L282" s="162">
        <f>K282*H282</f>
        <v>0</v>
      </c>
      <c r="M282" s="161">
        <f>$I282+$K282</f>
        <v>6</v>
      </c>
      <c r="N282" s="165">
        <f>M282*H282</f>
        <v>162000</v>
      </c>
      <c r="O282" s="31">
        <v>6</v>
      </c>
      <c r="P282" s="162">
        <f>O282*H282</f>
        <v>162000</v>
      </c>
      <c r="Q282" s="162">
        <f t="shared" si="26"/>
        <v>0</v>
      </c>
      <c r="R282" s="358">
        <f t="shared" si="27"/>
        <v>0</v>
      </c>
      <c r="S282" s="95" t="s">
        <v>553</v>
      </c>
    </row>
    <row r="283" spans="2:19" ht="21">
      <c r="B283" s="360"/>
      <c r="C283" s="58"/>
      <c r="D283" s="58"/>
      <c r="E283" s="58"/>
      <c r="F283" s="58"/>
      <c r="G283" s="58"/>
      <c r="H283" s="58"/>
      <c r="I283" s="58"/>
      <c r="J283" s="58"/>
      <c r="K283" s="58"/>
      <c r="L283" s="58"/>
      <c r="M283" s="161"/>
      <c r="N283" s="58"/>
      <c r="O283" s="58"/>
      <c r="P283" s="58"/>
      <c r="Q283" s="162">
        <f t="shared" si="26"/>
        <v>0</v>
      </c>
      <c r="R283" s="358">
        <f t="shared" si="27"/>
        <v>0</v>
      </c>
      <c r="S283" s="95"/>
    </row>
    <row r="284" spans="2:19" ht="29">
      <c r="B284" s="359">
        <v>136</v>
      </c>
      <c r="C284" s="28">
        <v>36.5</v>
      </c>
      <c r="D284" s="28">
        <v>110</v>
      </c>
      <c r="E284" s="28" t="s">
        <v>246</v>
      </c>
      <c r="F284" s="33" t="s">
        <v>245</v>
      </c>
      <c r="G284" s="29" t="s">
        <v>3</v>
      </c>
      <c r="H284" s="163">
        <v>16000</v>
      </c>
      <c r="I284" s="28">
        <v>6</v>
      </c>
      <c r="J284" s="164">
        <f>H284*I284</f>
        <v>96000</v>
      </c>
      <c r="K284" s="30"/>
      <c r="L284" s="162">
        <f>K284*H284</f>
        <v>0</v>
      </c>
      <c r="M284" s="161">
        <f>$I284+$K284</f>
        <v>6</v>
      </c>
      <c r="N284" s="165">
        <f>M284*H284</f>
        <v>96000</v>
      </c>
      <c r="O284" s="31">
        <v>6</v>
      </c>
      <c r="P284" s="162">
        <f>O284*H284</f>
        <v>96000</v>
      </c>
      <c r="Q284" s="162">
        <f t="shared" si="26"/>
        <v>0</v>
      </c>
      <c r="R284" s="358">
        <f t="shared" si="27"/>
        <v>0</v>
      </c>
      <c r="S284" s="95" t="s">
        <v>553</v>
      </c>
    </row>
    <row r="285" spans="2:19" ht="21">
      <c r="B285" s="360"/>
      <c r="C285" s="58"/>
      <c r="D285" s="58"/>
      <c r="E285" s="58"/>
      <c r="F285" s="58"/>
      <c r="G285" s="58"/>
      <c r="H285" s="58"/>
      <c r="I285" s="58"/>
      <c r="J285" s="58"/>
      <c r="K285" s="58"/>
      <c r="L285" s="58"/>
      <c r="M285" s="161"/>
      <c r="N285" s="58"/>
      <c r="O285" s="58"/>
      <c r="P285" s="58"/>
      <c r="Q285" s="162">
        <f t="shared" si="26"/>
        <v>0</v>
      </c>
      <c r="R285" s="358">
        <f t="shared" si="27"/>
        <v>0</v>
      </c>
      <c r="S285" s="95"/>
    </row>
    <row r="286" spans="2:19" ht="15.5">
      <c r="B286" s="359">
        <v>137</v>
      </c>
      <c r="C286" s="28">
        <v>36.6</v>
      </c>
      <c r="D286" s="28">
        <v>111</v>
      </c>
      <c r="E286" s="28" t="s">
        <v>244</v>
      </c>
      <c r="F286" s="33" t="s">
        <v>243</v>
      </c>
      <c r="G286" s="29" t="s">
        <v>3</v>
      </c>
      <c r="H286" s="163">
        <v>11000.000000000002</v>
      </c>
      <c r="I286" s="28">
        <v>10</v>
      </c>
      <c r="J286" s="164">
        <f>H286*I286</f>
        <v>110000.00000000001</v>
      </c>
      <c r="K286" s="30"/>
      <c r="L286" s="162">
        <f>K286*H286</f>
        <v>0</v>
      </c>
      <c r="M286" s="161">
        <f>$I286+$K286</f>
        <v>10</v>
      </c>
      <c r="N286" s="165">
        <f>M286*H286</f>
        <v>110000.00000000001</v>
      </c>
      <c r="O286" s="31">
        <v>10</v>
      </c>
      <c r="P286" s="162">
        <f>O286*H286</f>
        <v>110000.00000000001</v>
      </c>
      <c r="Q286" s="162">
        <f t="shared" si="26"/>
        <v>0</v>
      </c>
      <c r="R286" s="358">
        <f t="shared" si="27"/>
        <v>0</v>
      </c>
      <c r="S286" s="95" t="s">
        <v>553</v>
      </c>
    </row>
    <row r="287" spans="2:19" ht="21">
      <c r="B287" s="360"/>
      <c r="C287" s="58"/>
      <c r="D287" s="58"/>
      <c r="E287" s="58"/>
      <c r="F287" s="58"/>
      <c r="G287" s="58"/>
      <c r="H287" s="58"/>
      <c r="I287" s="58"/>
      <c r="J287" s="58"/>
      <c r="K287" s="58"/>
      <c r="L287" s="58"/>
      <c r="M287" s="161"/>
      <c r="N287" s="58"/>
      <c r="O287" s="58"/>
      <c r="P287" s="58"/>
      <c r="Q287" s="162">
        <f t="shared" si="26"/>
        <v>0</v>
      </c>
      <c r="R287" s="358">
        <f t="shared" si="27"/>
        <v>0</v>
      </c>
      <c r="S287" s="95"/>
    </row>
    <row r="288" spans="2:19" ht="15.5">
      <c r="B288" s="359">
        <v>138</v>
      </c>
      <c r="C288" s="28">
        <v>36.700000000000003</v>
      </c>
      <c r="D288" s="28">
        <v>112</v>
      </c>
      <c r="E288" s="28" t="s">
        <v>242</v>
      </c>
      <c r="F288" s="33" t="s">
        <v>241</v>
      </c>
      <c r="G288" s="29" t="s">
        <v>3</v>
      </c>
      <c r="H288" s="163">
        <v>22500</v>
      </c>
      <c r="I288" s="28">
        <v>10</v>
      </c>
      <c r="J288" s="164">
        <f>H288*I288</f>
        <v>225000</v>
      </c>
      <c r="K288" s="30"/>
      <c r="L288" s="162">
        <f>K288*H288</f>
        <v>0</v>
      </c>
      <c r="M288" s="161">
        <f>$I288+$K288</f>
        <v>10</v>
      </c>
      <c r="N288" s="165">
        <f>M288*H288</f>
        <v>225000</v>
      </c>
      <c r="O288" s="31">
        <v>10</v>
      </c>
      <c r="P288" s="162">
        <f>O288*H288</f>
        <v>225000</v>
      </c>
      <c r="Q288" s="162">
        <f t="shared" si="26"/>
        <v>0</v>
      </c>
      <c r="R288" s="358">
        <f t="shared" si="27"/>
        <v>0</v>
      </c>
      <c r="S288" s="95" t="s">
        <v>553</v>
      </c>
    </row>
    <row r="289" spans="2:19" ht="21">
      <c r="B289" s="360"/>
      <c r="C289" s="58"/>
      <c r="D289" s="58"/>
      <c r="E289" s="58"/>
      <c r="F289" s="58"/>
      <c r="G289" s="58"/>
      <c r="H289" s="58"/>
      <c r="I289" s="58"/>
      <c r="J289" s="58"/>
      <c r="K289" s="58"/>
      <c r="L289" s="58"/>
      <c r="M289" s="161"/>
      <c r="N289" s="58"/>
      <c r="O289" s="58"/>
      <c r="P289" s="58"/>
      <c r="Q289" s="162">
        <f t="shared" si="26"/>
        <v>0</v>
      </c>
      <c r="R289" s="358">
        <f t="shared" si="27"/>
        <v>0</v>
      </c>
      <c r="S289" s="95"/>
    </row>
    <row r="290" spans="2:19" ht="29">
      <c r="B290" s="359">
        <v>139</v>
      </c>
      <c r="C290" s="28">
        <v>36.799999999999997</v>
      </c>
      <c r="D290" s="28">
        <v>113</v>
      </c>
      <c r="E290" s="28" t="s">
        <v>240</v>
      </c>
      <c r="F290" s="33" t="s">
        <v>239</v>
      </c>
      <c r="G290" s="29" t="s">
        <v>3</v>
      </c>
      <c r="H290" s="163">
        <v>2000</v>
      </c>
      <c r="I290" s="28">
        <v>150</v>
      </c>
      <c r="J290" s="164">
        <f>H290*I290</f>
        <v>300000</v>
      </c>
      <c r="K290" s="30"/>
      <c r="L290" s="162">
        <f>K290*H290</f>
        <v>0</v>
      </c>
      <c r="M290" s="161">
        <f>$I290+$K290</f>
        <v>150</v>
      </c>
      <c r="N290" s="165">
        <f>M290*H290</f>
        <v>300000</v>
      </c>
      <c r="O290" s="31">
        <v>150</v>
      </c>
      <c r="P290" s="162">
        <f>O290*H290</f>
        <v>300000</v>
      </c>
      <c r="Q290" s="162">
        <f t="shared" si="26"/>
        <v>0</v>
      </c>
      <c r="R290" s="358">
        <f t="shared" si="27"/>
        <v>0</v>
      </c>
      <c r="S290" s="95" t="s">
        <v>553</v>
      </c>
    </row>
    <row r="291" spans="2:19" ht="21">
      <c r="B291" s="360"/>
      <c r="C291" s="58"/>
      <c r="D291" s="58"/>
      <c r="E291" s="58"/>
      <c r="F291" s="58"/>
      <c r="G291" s="58"/>
      <c r="H291" s="58"/>
      <c r="I291" s="58"/>
      <c r="J291" s="58"/>
      <c r="K291" s="58"/>
      <c r="L291" s="58"/>
      <c r="M291" s="161"/>
      <c r="N291" s="58"/>
      <c r="O291" s="58"/>
      <c r="P291" s="58"/>
      <c r="Q291" s="162">
        <f t="shared" si="26"/>
        <v>0</v>
      </c>
      <c r="R291" s="358">
        <f t="shared" si="27"/>
        <v>0</v>
      </c>
      <c r="S291" s="95"/>
    </row>
    <row r="292" spans="2:19" ht="15.5">
      <c r="B292" s="359">
        <v>140</v>
      </c>
      <c r="C292" s="28">
        <v>36.9</v>
      </c>
      <c r="D292" s="28">
        <v>220</v>
      </c>
      <c r="E292" s="28" t="s">
        <v>238</v>
      </c>
      <c r="F292" s="33" t="s">
        <v>237</v>
      </c>
      <c r="G292" s="29" t="s">
        <v>0</v>
      </c>
      <c r="H292" s="163">
        <v>29000.000000000004</v>
      </c>
      <c r="I292" s="28">
        <v>6</v>
      </c>
      <c r="J292" s="164">
        <f>H292*I292</f>
        <v>174000.00000000003</v>
      </c>
      <c r="K292" s="30"/>
      <c r="L292" s="162">
        <f>K292*H292</f>
        <v>0</v>
      </c>
      <c r="M292" s="161">
        <f>$I292+$K292</f>
        <v>6</v>
      </c>
      <c r="N292" s="165">
        <f>M292*H292</f>
        <v>174000.00000000003</v>
      </c>
      <c r="O292" s="31">
        <v>6</v>
      </c>
      <c r="P292" s="162">
        <f>O292*H292</f>
        <v>174000.00000000003</v>
      </c>
      <c r="Q292" s="162">
        <f t="shared" si="26"/>
        <v>0</v>
      </c>
      <c r="R292" s="358">
        <f t="shared" si="27"/>
        <v>0</v>
      </c>
      <c r="S292" s="95" t="s">
        <v>553</v>
      </c>
    </row>
    <row r="293" spans="2:19" ht="21.5" thickBot="1">
      <c r="B293" s="365"/>
      <c r="C293" s="126"/>
      <c r="D293" s="126"/>
      <c r="E293" s="126"/>
      <c r="F293" s="127" t="s">
        <v>543</v>
      </c>
      <c r="G293" s="126"/>
      <c r="H293" s="166">
        <v>29000.000000000004</v>
      </c>
      <c r="I293" s="126"/>
      <c r="J293" s="126"/>
      <c r="K293" s="126"/>
      <c r="L293" s="126"/>
      <c r="M293" s="169"/>
      <c r="N293" s="170"/>
      <c r="O293" s="187">
        <v>7.8000000000000007</v>
      </c>
      <c r="P293" s="168">
        <f>O293*H293</f>
        <v>226200.00000000006</v>
      </c>
      <c r="Q293" s="168">
        <f t="shared" si="26"/>
        <v>226200.00000000006</v>
      </c>
      <c r="R293" s="361">
        <f t="shared" si="27"/>
        <v>0</v>
      </c>
      <c r="S293" s="95" t="s">
        <v>553</v>
      </c>
    </row>
    <row r="294" spans="2:19" ht="21.5" thickBot="1">
      <c r="B294" s="366"/>
      <c r="C294" s="123"/>
      <c r="D294" s="123"/>
      <c r="E294" s="123"/>
      <c r="F294" s="76"/>
      <c r="G294" s="123"/>
      <c r="H294" s="177"/>
      <c r="I294" s="123"/>
      <c r="J294" s="123"/>
      <c r="K294" s="123"/>
      <c r="L294" s="172" t="s">
        <v>545</v>
      </c>
      <c r="M294" s="173"/>
      <c r="N294" s="178" t="s">
        <v>558</v>
      </c>
      <c r="O294" s="188"/>
      <c r="P294" s="179">
        <f>SUM(P278:P293)</f>
        <v>4118200</v>
      </c>
      <c r="Q294" s="175">
        <f t="shared" si="26"/>
        <v>0</v>
      </c>
      <c r="R294" s="367"/>
      <c r="S294" s="95"/>
    </row>
    <row r="295" spans="2:19" ht="21">
      <c r="B295" s="364"/>
      <c r="C295" s="124"/>
      <c r="D295" s="124"/>
      <c r="E295" s="124"/>
      <c r="F295" s="125" t="s">
        <v>538</v>
      </c>
      <c r="G295" s="124"/>
      <c r="H295" s="124"/>
      <c r="I295" s="124"/>
      <c r="J295" s="124"/>
      <c r="K295" s="124"/>
      <c r="L295" s="124"/>
      <c r="M295" s="159"/>
      <c r="N295" s="124"/>
      <c r="O295" s="124"/>
      <c r="P295" s="124"/>
      <c r="Q295" s="158">
        <f t="shared" si="26"/>
        <v>0</v>
      </c>
      <c r="R295" s="357">
        <f t="shared" ref="R295:R301" si="28">IF(N295&gt;P295,N295-P295,0)</f>
        <v>0</v>
      </c>
      <c r="S295" s="95"/>
    </row>
    <row r="296" spans="2:19" ht="15.5">
      <c r="B296" s="359">
        <v>141</v>
      </c>
      <c r="C296" s="28">
        <v>37</v>
      </c>
      <c r="D296" s="28">
        <v>221</v>
      </c>
      <c r="E296" s="28" t="s">
        <v>236</v>
      </c>
      <c r="F296" s="33" t="s">
        <v>235</v>
      </c>
      <c r="G296" s="29" t="s">
        <v>4</v>
      </c>
      <c r="H296" s="163">
        <v>1000000</v>
      </c>
      <c r="I296" s="28">
        <v>1</v>
      </c>
      <c r="J296" s="164">
        <f>H296*I296</f>
        <v>1000000</v>
      </c>
      <c r="K296" s="30"/>
      <c r="L296" s="162">
        <f>K296*H296</f>
        <v>0</v>
      </c>
      <c r="M296" s="161">
        <f>$I296+$K296</f>
        <v>1</v>
      </c>
      <c r="N296" s="165">
        <f>M296*H296</f>
        <v>1000000</v>
      </c>
      <c r="O296" s="31">
        <v>1</v>
      </c>
      <c r="P296" s="162">
        <f>O296*H296</f>
        <v>1000000</v>
      </c>
      <c r="Q296" s="162">
        <f t="shared" si="26"/>
        <v>0</v>
      </c>
      <c r="R296" s="358">
        <f t="shared" si="28"/>
        <v>0</v>
      </c>
      <c r="S296" s="95" t="s">
        <v>538</v>
      </c>
    </row>
    <row r="297" spans="2:19" ht="21">
      <c r="B297" s="360"/>
      <c r="C297" s="58"/>
      <c r="D297" s="58"/>
      <c r="E297" s="58"/>
      <c r="F297" s="58"/>
      <c r="G297" s="58"/>
      <c r="H297" s="58"/>
      <c r="I297" s="58"/>
      <c r="J297" s="58"/>
      <c r="K297" s="58"/>
      <c r="L297" s="58"/>
      <c r="M297" s="161"/>
      <c r="N297" s="58"/>
      <c r="O297" s="58"/>
      <c r="P297" s="58"/>
      <c r="Q297" s="162">
        <f t="shared" si="26"/>
        <v>0</v>
      </c>
      <c r="R297" s="358">
        <f t="shared" si="28"/>
        <v>0</v>
      </c>
      <c r="S297" s="95"/>
    </row>
    <row r="298" spans="2:19" ht="15.5">
      <c r="B298" s="359">
        <v>142</v>
      </c>
      <c r="C298" s="28">
        <v>38</v>
      </c>
      <c r="D298" s="28">
        <v>114</v>
      </c>
      <c r="E298" s="28" t="s">
        <v>234</v>
      </c>
      <c r="F298" s="33" t="s">
        <v>11</v>
      </c>
      <c r="G298" s="29" t="s">
        <v>4</v>
      </c>
      <c r="H298" s="163">
        <v>1250000</v>
      </c>
      <c r="I298" s="28">
        <v>1</v>
      </c>
      <c r="J298" s="164">
        <f>H298*I298</f>
        <v>1250000</v>
      </c>
      <c r="K298" s="30"/>
      <c r="L298" s="162">
        <f>K298*H298</f>
        <v>0</v>
      </c>
      <c r="M298" s="161">
        <f>$I298+$K298</f>
        <v>1</v>
      </c>
      <c r="N298" s="165">
        <f>M298*H298</f>
        <v>1250000</v>
      </c>
      <c r="O298" s="31">
        <v>1</v>
      </c>
      <c r="P298" s="162">
        <f>O298*H298</f>
        <v>1250000</v>
      </c>
      <c r="Q298" s="162">
        <f t="shared" si="26"/>
        <v>0</v>
      </c>
      <c r="R298" s="358">
        <f t="shared" si="28"/>
        <v>0</v>
      </c>
      <c r="S298" s="95" t="s">
        <v>538</v>
      </c>
    </row>
    <row r="299" spans="2:19" ht="21">
      <c r="B299" s="360"/>
      <c r="C299" s="58"/>
      <c r="D299" s="58"/>
      <c r="E299" s="58"/>
      <c r="F299" s="58"/>
      <c r="G299" s="58"/>
      <c r="H299" s="58"/>
      <c r="I299" s="58"/>
      <c r="J299" s="58"/>
      <c r="K299" s="58"/>
      <c r="L299" s="58"/>
      <c r="M299" s="161"/>
      <c r="N299" s="58"/>
      <c r="O299" s="58"/>
      <c r="P299" s="58"/>
      <c r="Q299" s="162">
        <f t="shared" si="26"/>
        <v>0</v>
      </c>
      <c r="R299" s="358">
        <f t="shared" si="28"/>
        <v>0</v>
      </c>
      <c r="S299" s="95"/>
    </row>
    <row r="300" spans="2:19" ht="15.5">
      <c r="B300" s="359">
        <v>143</v>
      </c>
      <c r="C300" s="28">
        <v>39</v>
      </c>
      <c r="D300" s="28">
        <v>115</v>
      </c>
      <c r="E300" s="28" t="s">
        <v>233</v>
      </c>
      <c r="F300" s="33" t="s">
        <v>232</v>
      </c>
      <c r="G300" s="29" t="s">
        <v>3</v>
      </c>
      <c r="H300" s="163">
        <v>300000</v>
      </c>
      <c r="I300" s="28">
        <v>2</v>
      </c>
      <c r="J300" s="164">
        <f>H300*I300</f>
        <v>600000</v>
      </c>
      <c r="K300" s="30"/>
      <c r="L300" s="162">
        <f>K300*H300</f>
        <v>0</v>
      </c>
      <c r="M300" s="161">
        <f>$I300+$K300</f>
        <v>2</v>
      </c>
      <c r="N300" s="165">
        <f>M300*H300</f>
        <v>600000</v>
      </c>
      <c r="O300" s="31">
        <v>2</v>
      </c>
      <c r="P300" s="162">
        <f>O300*H300</f>
        <v>600000</v>
      </c>
      <c r="Q300" s="162">
        <f t="shared" si="26"/>
        <v>0</v>
      </c>
      <c r="R300" s="358">
        <f t="shared" si="28"/>
        <v>0</v>
      </c>
      <c r="S300" s="95" t="s">
        <v>538</v>
      </c>
    </row>
    <row r="301" spans="2:19" ht="21.5" thickBot="1">
      <c r="B301" s="365"/>
      <c r="C301" s="126"/>
      <c r="D301" s="126"/>
      <c r="E301" s="126"/>
      <c r="F301" s="127" t="s">
        <v>543</v>
      </c>
      <c r="G301" s="126"/>
      <c r="H301" s="166">
        <v>300000</v>
      </c>
      <c r="I301" s="126"/>
      <c r="J301" s="126"/>
      <c r="K301" s="126"/>
      <c r="L301" s="126"/>
      <c r="M301" s="169"/>
      <c r="N301" s="170"/>
      <c r="O301" s="40">
        <v>1</v>
      </c>
      <c r="P301" s="168">
        <f>O301*H301</f>
        <v>300000</v>
      </c>
      <c r="Q301" s="168">
        <f t="shared" si="26"/>
        <v>300000</v>
      </c>
      <c r="R301" s="361">
        <f t="shared" si="28"/>
        <v>0</v>
      </c>
      <c r="S301" s="95" t="s">
        <v>538</v>
      </c>
    </row>
    <row r="302" spans="2:19" ht="21.5" thickBot="1">
      <c r="B302" s="366"/>
      <c r="C302" s="123"/>
      <c r="D302" s="123"/>
      <c r="E302" s="123"/>
      <c r="F302" s="76"/>
      <c r="G302" s="123"/>
      <c r="H302" s="177"/>
      <c r="I302" s="123"/>
      <c r="J302" s="123"/>
      <c r="K302" s="123"/>
      <c r="L302" s="172" t="s">
        <v>545</v>
      </c>
      <c r="M302" s="173"/>
      <c r="N302" s="178" t="s">
        <v>558</v>
      </c>
      <c r="O302" s="91"/>
      <c r="P302" s="179">
        <f>SUM(P296:P301)</f>
        <v>3150000</v>
      </c>
      <c r="Q302" s="175">
        <f t="shared" si="26"/>
        <v>0</v>
      </c>
      <c r="R302" s="367"/>
      <c r="S302" s="95"/>
    </row>
    <row r="303" spans="2:19" ht="21">
      <c r="B303" s="364"/>
      <c r="C303" s="124"/>
      <c r="D303" s="124"/>
      <c r="E303" s="124"/>
      <c r="F303" s="125" t="s">
        <v>540</v>
      </c>
      <c r="G303" s="124"/>
      <c r="H303" s="124"/>
      <c r="I303" s="124"/>
      <c r="J303" s="124"/>
      <c r="K303" s="124"/>
      <c r="L303" s="124"/>
      <c r="M303" s="159"/>
      <c r="N303" s="124"/>
      <c r="O303" s="124"/>
      <c r="P303" s="124"/>
      <c r="Q303" s="158">
        <f t="shared" si="26"/>
        <v>0</v>
      </c>
      <c r="R303" s="357">
        <f t="shared" ref="R303:R334" si="29">IF(N303&gt;P303,N303-P303,0)</f>
        <v>0</v>
      </c>
      <c r="S303" s="95"/>
    </row>
    <row r="304" spans="2:19" ht="72.5">
      <c r="B304" s="359">
        <v>144</v>
      </c>
      <c r="C304" s="28"/>
      <c r="D304" s="28">
        <v>116</v>
      </c>
      <c r="E304" s="28" t="s">
        <v>231</v>
      </c>
      <c r="F304" s="33" t="s">
        <v>230</v>
      </c>
      <c r="G304" s="29" t="s">
        <v>23</v>
      </c>
      <c r="H304" s="163">
        <v>5400</v>
      </c>
      <c r="I304" s="28">
        <v>10</v>
      </c>
      <c r="J304" s="164">
        <f>H304*I304</f>
        <v>54000</v>
      </c>
      <c r="K304" s="30"/>
      <c r="L304" s="162">
        <f>K304*H304</f>
        <v>0</v>
      </c>
      <c r="M304" s="161">
        <f>$I304+$K304</f>
        <v>10</v>
      </c>
      <c r="N304" s="165">
        <f>M304*H304</f>
        <v>54000</v>
      </c>
      <c r="O304" s="31">
        <v>10</v>
      </c>
      <c r="P304" s="162">
        <f>O304*H304</f>
        <v>54000</v>
      </c>
      <c r="Q304" s="162">
        <f t="shared" si="26"/>
        <v>0</v>
      </c>
      <c r="R304" s="358">
        <f t="shared" si="29"/>
        <v>0</v>
      </c>
      <c r="S304" s="95" t="s">
        <v>554</v>
      </c>
    </row>
    <row r="305" spans="2:19" ht="21">
      <c r="B305" s="360"/>
      <c r="C305" s="58"/>
      <c r="D305" s="58"/>
      <c r="E305" s="58"/>
      <c r="F305" s="58"/>
      <c r="G305" s="58"/>
      <c r="H305" s="58"/>
      <c r="I305" s="58"/>
      <c r="J305" s="58"/>
      <c r="K305" s="58"/>
      <c r="L305" s="58"/>
      <c r="M305" s="161"/>
      <c r="N305" s="58"/>
      <c r="O305" s="58"/>
      <c r="P305" s="58"/>
      <c r="Q305" s="162">
        <f t="shared" si="26"/>
        <v>0</v>
      </c>
      <c r="R305" s="358">
        <f t="shared" si="29"/>
        <v>0</v>
      </c>
      <c r="S305" s="95"/>
    </row>
    <row r="306" spans="2:19" ht="72.5">
      <c r="B306" s="359">
        <v>145</v>
      </c>
      <c r="C306" s="28"/>
      <c r="D306" s="28">
        <v>117</v>
      </c>
      <c r="E306" s="28" t="s">
        <v>229</v>
      </c>
      <c r="F306" s="33" t="s">
        <v>228</v>
      </c>
      <c r="G306" s="29" t="s">
        <v>23</v>
      </c>
      <c r="H306" s="163">
        <v>4500</v>
      </c>
      <c r="I306" s="28">
        <v>1.5</v>
      </c>
      <c r="J306" s="164">
        <f>H306*I306</f>
        <v>6750</v>
      </c>
      <c r="K306" s="30"/>
      <c r="L306" s="162">
        <f>K306*H306</f>
        <v>0</v>
      </c>
      <c r="M306" s="161">
        <f>$I306+$K306</f>
        <v>1.5</v>
      </c>
      <c r="N306" s="165">
        <f>M306*H306</f>
        <v>6750</v>
      </c>
      <c r="O306" s="31">
        <v>1.5</v>
      </c>
      <c r="P306" s="162">
        <f t="shared" ref="P306:P318" si="30">O306*H306</f>
        <v>6750</v>
      </c>
      <c r="Q306" s="162">
        <f t="shared" si="26"/>
        <v>0</v>
      </c>
      <c r="R306" s="358">
        <f t="shared" si="29"/>
        <v>0</v>
      </c>
      <c r="S306" s="95" t="s">
        <v>554</v>
      </c>
    </row>
    <row r="307" spans="2:19" ht="21">
      <c r="B307" s="360"/>
      <c r="C307" s="58"/>
      <c r="D307" s="58"/>
      <c r="E307" s="58"/>
      <c r="F307" s="60" t="s">
        <v>543</v>
      </c>
      <c r="G307" s="58"/>
      <c r="H307" s="163">
        <v>4500</v>
      </c>
      <c r="I307" s="58"/>
      <c r="J307" s="58"/>
      <c r="K307" s="58"/>
      <c r="L307" s="58"/>
      <c r="M307" s="161"/>
      <c r="N307" s="165"/>
      <c r="O307" s="176">
        <v>50.401499999999999</v>
      </c>
      <c r="P307" s="162">
        <f t="shared" si="30"/>
        <v>226806.75</v>
      </c>
      <c r="Q307" s="162">
        <f t="shared" si="26"/>
        <v>226806.75</v>
      </c>
      <c r="R307" s="358">
        <f t="shared" si="29"/>
        <v>0</v>
      </c>
      <c r="S307" s="95" t="s">
        <v>554</v>
      </c>
    </row>
    <row r="308" spans="2:19" ht="72.5">
      <c r="B308" s="359">
        <v>146</v>
      </c>
      <c r="C308" s="28"/>
      <c r="D308" s="28">
        <v>118</v>
      </c>
      <c r="E308" s="28" t="s">
        <v>227</v>
      </c>
      <c r="F308" s="33" t="s">
        <v>226</v>
      </c>
      <c r="G308" s="29" t="s">
        <v>23</v>
      </c>
      <c r="H308" s="163">
        <v>900</v>
      </c>
      <c r="I308" s="28">
        <v>118</v>
      </c>
      <c r="J308" s="164">
        <f>H308*I308</f>
        <v>106200</v>
      </c>
      <c r="K308" s="30"/>
      <c r="L308" s="162">
        <f>K308*H308</f>
        <v>0</v>
      </c>
      <c r="M308" s="161">
        <f>$I308+$K308</f>
        <v>118</v>
      </c>
      <c r="N308" s="165">
        <f>M308*H308</f>
        <v>106200</v>
      </c>
      <c r="O308" s="31">
        <v>118</v>
      </c>
      <c r="P308" s="162">
        <f t="shared" si="30"/>
        <v>106200</v>
      </c>
      <c r="Q308" s="162">
        <f t="shared" si="26"/>
        <v>0</v>
      </c>
      <c r="R308" s="358">
        <f t="shared" si="29"/>
        <v>0</v>
      </c>
      <c r="S308" s="95" t="s">
        <v>554</v>
      </c>
    </row>
    <row r="309" spans="2:19" ht="21">
      <c r="B309" s="360"/>
      <c r="C309" s="58"/>
      <c r="D309" s="58"/>
      <c r="E309" s="58"/>
      <c r="F309" s="60" t="s">
        <v>543</v>
      </c>
      <c r="G309" s="58"/>
      <c r="H309" s="163">
        <v>900</v>
      </c>
      <c r="I309" s="58"/>
      <c r="J309" s="58"/>
      <c r="K309" s="58"/>
      <c r="L309" s="58"/>
      <c r="M309" s="161"/>
      <c r="N309" s="165"/>
      <c r="O309" s="176">
        <v>34.691000000000003</v>
      </c>
      <c r="P309" s="162">
        <f t="shared" si="30"/>
        <v>31221.9</v>
      </c>
      <c r="Q309" s="162">
        <f t="shared" si="26"/>
        <v>31221.9</v>
      </c>
      <c r="R309" s="358">
        <f t="shared" si="29"/>
        <v>0</v>
      </c>
      <c r="S309" s="95" t="s">
        <v>554</v>
      </c>
    </row>
    <row r="310" spans="2:19" ht="72.5">
      <c r="B310" s="359">
        <v>147</v>
      </c>
      <c r="C310" s="28"/>
      <c r="D310" s="28">
        <v>119</v>
      </c>
      <c r="E310" s="28" t="s">
        <v>225</v>
      </c>
      <c r="F310" s="33" t="s">
        <v>224</v>
      </c>
      <c r="G310" s="29" t="s">
        <v>0</v>
      </c>
      <c r="H310" s="163">
        <v>630</v>
      </c>
      <c r="I310" s="28">
        <v>25</v>
      </c>
      <c r="J310" s="164">
        <f>H310*I310</f>
        <v>15750</v>
      </c>
      <c r="K310" s="30"/>
      <c r="L310" s="162">
        <f>K310*H310</f>
        <v>0</v>
      </c>
      <c r="M310" s="161">
        <f>$I310+$K310</f>
        <v>25</v>
      </c>
      <c r="N310" s="165">
        <f>M310*H310</f>
        <v>15750</v>
      </c>
      <c r="O310" s="31">
        <v>25</v>
      </c>
      <c r="P310" s="162">
        <f t="shared" si="30"/>
        <v>15750</v>
      </c>
      <c r="Q310" s="162">
        <f t="shared" si="26"/>
        <v>0</v>
      </c>
      <c r="R310" s="358">
        <f t="shared" si="29"/>
        <v>0</v>
      </c>
      <c r="S310" s="95" t="s">
        <v>554</v>
      </c>
    </row>
    <row r="311" spans="2:19" ht="21">
      <c r="B311" s="360"/>
      <c r="C311" s="58"/>
      <c r="D311" s="58"/>
      <c r="E311" s="58"/>
      <c r="F311" s="60" t="s">
        <v>543</v>
      </c>
      <c r="G311" s="58"/>
      <c r="H311" s="163">
        <v>630</v>
      </c>
      <c r="I311" s="58"/>
      <c r="J311" s="58"/>
      <c r="K311" s="58"/>
      <c r="L311" s="58"/>
      <c r="M311" s="161"/>
      <c r="N311" s="165"/>
      <c r="O311" s="176">
        <v>667.92650000000003</v>
      </c>
      <c r="P311" s="162">
        <f t="shared" si="30"/>
        <v>420793.69500000001</v>
      </c>
      <c r="Q311" s="162">
        <f t="shared" si="26"/>
        <v>420793.69500000001</v>
      </c>
      <c r="R311" s="358">
        <f t="shared" si="29"/>
        <v>0</v>
      </c>
      <c r="S311" s="95" t="s">
        <v>554</v>
      </c>
    </row>
    <row r="312" spans="2:19" ht="72.5">
      <c r="B312" s="359">
        <v>148</v>
      </c>
      <c r="C312" s="28"/>
      <c r="D312" s="28">
        <v>120</v>
      </c>
      <c r="E312" s="28" t="s">
        <v>223</v>
      </c>
      <c r="F312" s="33" t="s">
        <v>222</v>
      </c>
      <c r="G312" s="29" t="s">
        <v>3</v>
      </c>
      <c r="H312" s="163">
        <v>1800</v>
      </c>
      <c r="I312" s="28">
        <v>57</v>
      </c>
      <c r="J312" s="164">
        <f>H312*I312</f>
        <v>102600</v>
      </c>
      <c r="K312" s="30"/>
      <c r="L312" s="162">
        <f>K312*H312</f>
        <v>0</v>
      </c>
      <c r="M312" s="161">
        <f>$I312+$K312</f>
        <v>57</v>
      </c>
      <c r="N312" s="165">
        <f>M312*H312</f>
        <v>102600</v>
      </c>
      <c r="O312" s="31">
        <v>57</v>
      </c>
      <c r="P312" s="162">
        <f t="shared" si="30"/>
        <v>102600</v>
      </c>
      <c r="Q312" s="162">
        <f t="shared" si="26"/>
        <v>0</v>
      </c>
      <c r="R312" s="358">
        <f t="shared" si="29"/>
        <v>0</v>
      </c>
      <c r="S312" s="95" t="s">
        <v>554</v>
      </c>
    </row>
    <row r="313" spans="2:19" ht="21">
      <c r="B313" s="360"/>
      <c r="C313" s="58"/>
      <c r="D313" s="58"/>
      <c r="E313" s="58"/>
      <c r="F313" s="60" t="s">
        <v>543</v>
      </c>
      <c r="G313" s="58"/>
      <c r="H313" s="163">
        <v>1800</v>
      </c>
      <c r="I313" s="58"/>
      <c r="J313" s="58"/>
      <c r="K313" s="58"/>
      <c r="L313" s="58"/>
      <c r="M313" s="161"/>
      <c r="N313" s="165"/>
      <c r="O313" s="176">
        <v>146</v>
      </c>
      <c r="P313" s="162">
        <f t="shared" si="30"/>
        <v>262800</v>
      </c>
      <c r="Q313" s="162">
        <f t="shared" si="26"/>
        <v>262800</v>
      </c>
      <c r="R313" s="358">
        <f t="shared" si="29"/>
        <v>0</v>
      </c>
      <c r="S313" s="95" t="s">
        <v>554</v>
      </c>
    </row>
    <row r="314" spans="2:19" ht="43.5">
      <c r="B314" s="359">
        <v>149</v>
      </c>
      <c r="C314" s="28"/>
      <c r="D314" s="28">
        <v>121</v>
      </c>
      <c r="E314" s="28" t="s">
        <v>221</v>
      </c>
      <c r="F314" s="33" t="s">
        <v>220</v>
      </c>
      <c r="G314" s="29" t="s">
        <v>23</v>
      </c>
      <c r="H314" s="163">
        <v>900</v>
      </c>
      <c r="I314" s="28">
        <v>250</v>
      </c>
      <c r="J314" s="164">
        <f>H314*I314</f>
        <v>225000</v>
      </c>
      <c r="K314" s="30"/>
      <c r="L314" s="162">
        <f>K314*H314</f>
        <v>0</v>
      </c>
      <c r="M314" s="161">
        <f>$I314+$K314</f>
        <v>250</v>
      </c>
      <c r="N314" s="165">
        <f>M314*H314</f>
        <v>225000</v>
      </c>
      <c r="O314" s="31">
        <v>250</v>
      </c>
      <c r="P314" s="162">
        <f t="shared" si="30"/>
        <v>225000</v>
      </c>
      <c r="Q314" s="162">
        <f t="shared" si="26"/>
        <v>0</v>
      </c>
      <c r="R314" s="358">
        <f t="shared" si="29"/>
        <v>0</v>
      </c>
      <c r="S314" s="95" t="s">
        <v>554</v>
      </c>
    </row>
    <row r="315" spans="2:19" ht="21">
      <c r="B315" s="360"/>
      <c r="C315" s="58"/>
      <c r="D315" s="58"/>
      <c r="E315" s="58"/>
      <c r="F315" s="60" t="s">
        <v>543</v>
      </c>
      <c r="G315" s="58"/>
      <c r="H315" s="163">
        <v>900</v>
      </c>
      <c r="I315" s="58"/>
      <c r="J315" s="58"/>
      <c r="K315" s="58"/>
      <c r="L315" s="58"/>
      <c r="M315" s="161"/>
      <c r="N315" s="165"/>
      <c r="O315" s="176">
        <v>64.769000000000005</v>
      </c>
      <c r="P315" s="162">
        <f t="shared" si="30"/>
        <v>58292.100000000006</v>
      </c>
      <c r="Q315" s="162">
        <f t="shared" si="26"/>
        <v>58292.100000000006</v>
      </c>
      <c r="R315" s="358">
        <f t="shared" si="29"/>
        <v>0</v>
      </c>
      <c r="S315" s="95" t="s">
        <v>554</v>
      </c>
    </row>
    <row r="316" spans="2:19" ht="15.5">
      <c r="B316" s="359">
        <v>150</v>
      </c>
      <c r="C316" s="28">
        <v>40</v>
      </c>
      <c r="D316" s="28">
        <v>122</v>
      </c>
      <c r="E316" s="28" t="s">
        <v>219</v>
      </c>
      <c r="F316" s="33" t="s">
        <v>218</v>
      </c>
      <c r="G316" s="29" t="s">
        <v>23</v>
      </c>
      <c r="H316" s="163">
        <v>18900</v>
      </c>
      <c r="I316" s="28">
        <v>3</v>
      </c>
      <c r="J316" s="164">
        <f>H316*I316</f>
        <v>56700</v>
      </c>
      <c r="K316" s="30"/>
      <c r="L316" s="162">
        <f>K316*H316</f>
        <v>0</v>
      </c>
      <c r="M316" s="161">
        <f t="shared" ref="M316:M378" si="31">$I316+$K316</f>
        <v>3</v>
      </c>
      <c r="N316" s="165">
        <f>M316*H316</f>
        <v>56700</v>
      </c>
      <c r="O316" s="31">
        <v>3</v>
      </c>
      <c r="P316" s="162">
        <f t="shared" si="30"/>
        <v>56700</v>
      </c>
      <c r="Q316" s="162">
        <f t="shared" si="26"/>
        <v>0</v>
      </c>
      <c r="R316" s="358">
        <f t="shared" si="29"/>
        <v>0</v>
      </c>
      <c r="S316" s="95" t="s">
        <v>554</v>
      </c>
    </row>
    <row r="317" spans="2:19" ht="21">
      <c r="B317" s="360"/>
      <c r="C317" s="58"/>
      <c r="D317" s="58"/>
      <c r="E317" s="58"/>
      <c r="F317" s="60" t="s">
        <v>543</v>
      </c>
      <c r="G317" s="58"/>
      <c r="H317" s="163">
        <v>18900</v>
      </c>
      <c r="I317" s="58"/>
      <c r="J317" s="58"/>
      <c r="K317" s="58"/>
      <c r="L317" s="58"/>
      <c r="M317" s="161"/>
      <c r="N317" s="165"/>
      <c r="O317" s="30">
        <v>0.17</v>
      </c>
      <c r="P317" s="162">
        <f t="shared" si="30"/>
        <v>3213.0000000000005</v>
      </c>
      <c r="Q317" s="162">
        <f t="shared" si="26"/>
        <v>3213.0000000000005</v>
      </c>
      <c r="R317" s="358">
        <f t="shared" si="29"/>
        <v>0</v>
      </c>
      <c r="S317" s="95" t="s">
        <v>554</v>
      </c>
    </row>
    <row r="318" spans="2:19" ht="15.5">
      <c r="B318" s="359">
        <v>151</v>
      </c>
      <c r="C318" s="28">
        <v>41</v>
      </c>
      <c r="D318" s="28">
        <v>123</v>
      </c>
      <c r="E318" s="28" t="s">
        <v>217</v>
      </c>
      <c r="F318" s="33" t="s">
        <v>216</v>
      </c>
      <c r="G318" s="29" t="s">
        <v>0</v>
      </c>
      <c r="H318" s="163">
        <v>1170</v>
      </c>
      <c r="I318" s="28">
        <v>12</v>
      </c>
      <c r="J318" s="164">
        <f>H318*I318</f>
        <v>14040</v>
      </c>
      <c r="K318" s="30"/>
      <c r="L318" s="162">
        <f>K318*H318</f>
        <v>0</v>
      </c>
      <c r="M318" s="161">
        <f t="shared" si="31"/>
        <v>12</v>
      </c>
      <c r="N318" s="165">
        <f>M318*H318</f>
        <v>14040</v>
      </c>
      <c r="O318" s="31">
        <v>0</v>
      </c>
      <c r="P318" s="162">
        <f t="shared" si="30"/>
        <v>0</v>
      </c>
      <c r="Q318" s="162">
        <f t="shared" si="26"/>
        <v>0</v>
      </c>
      <c r="R318" s="358">
        <f t="shared" si="29"/>
        <v>14040</v>
      </c>
      <c r="S318" s="95" t="s">
        <v>554</v>
      </c>
    </row>
    <row r="319" spans="2:19" ht="21">
      <c r="B319" s="360"/>
      <c r="C319" s="58"/>
      <c r="D319" s="58"/>
      <c r="E319" s="58"/>
      <c r="F319" s="58"/>
      <c r="G319" s="58"/>
      <c r="H319" s="58"/>
      <c r="I319" s="58"/>
      <c r="J319" s="58"/>
      <c r="K319" s="58"/>
      <c r="L319" s="58"/>
      <c r="M319" s="161"/>
      <c r="N319" s="58"/>
      <c r="O319" s="58"/>
      <c r="P319" s="58"/>
      <c r="Q319" s="162">
        <f t="shared" si="26"/>
        <v>0</v>
      </c>
      <c r="R319" s="358">
        <f t="shared" si="29"/>
        <v>0</v>
      </c>
      <c r="S319" s="95" t="s">
        <v>554</v>
      </c>
    </row>
    <row r="320" spans="2:19" ht="15.5">
      <c r="B320" s="359">
        <v>152</v>
      </c>
      <c r="C320" s="28">
        <v>41</v>
      </c>
      <c r="D320" s="28">
        <v>124</v>
      </c>
      <c r="E320" s="28" t="s">
        <v>215</v>
      </c>
      <c r="F320" s="33" t="s">
        <v>214</v>
      </c>
      <c r="G320" s="29" t="s">
        <v>0</v>
      </c>
      <c r="H320" s="163">
        <v>900</v>
      </c>
      <c r="I320" s="28">
        <v>12</v>
      </c>
      <c r="J320" s="164">
        <f>H320*I320</f>
        <v>10800</v>
      </c>
      <c r="K320" s="30"/>
      <c r="L320" s="162">
        <f>K320*H320</f>
        <v>0</v>
      </c>
      <c r="M320" s="161">
        <f t="shared" si="31"/>
        <v>12</v>
      </c>
      <c r="N320" s="165">
        <f>M320*H320</f>
        <v>10800</v>
      </c>
      <c r="O320" s="31">
        <v>0</v>
      </c>
      <c r="P320" s="162">
        <f>O320*H320</f>
        <v>0</v>
      </c>
      <c r="Q320" s="162">
        <f t="shared" si="26"/>
        <v>0</v>
      </c>
      <c r="R320" s="358">
        <f t="shared" si="29"/>
        <v>10800</v>
      </c>
      <c r="S320" s="95" t="s">
        <v>554</v>
      </c>
    </row>
    <row r="321" spans="2:19" ht="21">
      <c r="B321" s="360"/>
      <c r="C321" s="58"/>
      <c r="D321" s="58"/>
      <c r="E321" s="58"/>
      <c r="F321" s="58"/>
      <c r="G321" s="58"/>
      <c r="H321" s="58"/>
      <c r="I321" s="58"/>
      <c r="J321" s="58"/>
      <c r="K321" s="58"/>
      <c r="L321" s="58"/>
      <c r="M321" s="161"/>
      <c r="N321" s="58"/>
      <c r="O321" s="58"/>
      <c r="P321" s="58"/>
      <c r="Q321" s="162">
        <f t="shared" si="26"/>
        <v>0</v>
      </c>
      <c r="R321" s="358">
        <f t="shared" si="29"/>
        <v>0</v>
      </c>
      <c r="S321" s="95" t="s">
        <v>554</v>
      </c>
    </row>
    <row r="322" spans="2:19" ht="15.5">
      <c r="B322" s="359">
        <v>153</v>
      </c>
      <c r="C322" s="28">
        <v>42</v>
      </c>
      <c r="D322" s="28">
        <v>125</v>
      </c>
      <c r="E322" s="28" t="s">
        <v>213</v>
      </c>
      <c r="F322" s="33" t="s">
        <v>212</v>
      </c>
      <c r="G322" s="29" t="s">
        <v>23</v>
      </c>
      <c r="H322" s="163">
        <v>15300</v>
      </c>
      <c r="I322" s="28">
        <v>3</v>
      </c>
      <c r="J322" s="164">
        <f>H322*I322</f>
        <v>45900</v>
      </c>
      <c r="K322" s="30"/>
      <c r="L322" s="162">
        <f>K322*H322</f>
        <v>0</v>
      </c>
      <c r="M322" s="161">
        <f t="shared" si="31"/>
        <v>3</v>
      </c>
      <c r="N322" s="165">
        <f>M322*H322</f>
        <v>45900</v>
      </c>
      <c r="O322" s="31">
        <v>3</v>
      </c>
      <c r="P322" s="162">
        <f>O322*H322</f>
        <v>45900</v>
      </c>
      <c r="Q322" s="162">
        <f t="shared" si="26"/>
        <v>0</v>
      </c>
      <c r="R322" s="358">
        <f t="shared" si="29"/>
        <v>0</v>
      </c>
      <c r="S322" s="95" t="s">
        <v>554</v>
      </c>
    </row>
    <row r="323" spans="2:19" ht="21">
      <c r="B323" s="360"/>
      <c r="C323" s="58"/>
      <c r="D323" s="58"/>
      <c r="E323" s="58"/>
      <c r="F323" s="60" t="s">
        <v>543</v>
      </c>
      <c r="G323" s="58"/>
      <c r="H323" s="163">
        <v>15300</v>
      </c>
      <c r="I323" s="58"/>
      <c r="J323" s="58"/>
      <c r="K323" s="58"/>
      <c r="L323" s="58"/>
      <c r="M323" s="161"/>
      <c r="N323" s="165"/>
      <c r="O323" s="176">
        <v>108.95100000000001</v>
      </c>
      <c r="P323" s="162">
        <f>O323*H323</f>
        <v>1666950.3</v>
      </c>
      <c r="Q323" s="162">
        <f t="shared" si="26"/>
        <v>1666950.3</v>
      </c>
      <c r="R323" s="358">
        <f t="shared" si="29"/>
        <v>0</v>
      </c>
      <c r="S323" s="95" t="s">
        <v>554</v>
      </c>
    </row>
    <row r="324" spans="2:19" ht="15.5">
      <c r="B324" s="359">
        <v>154</v>
      </c>
      <c r="C324" s="28">
        <v>43</v>
      </c>
      <c r="D324" s="28">
        <v>126</v>
      </c>
      <c r="E324" s="28" t="s">
        <v>211</v>
      </c>
      <c r="F324" s="33" t="s">
        <v>210</v>
      </c>
      <c r="G324" s="29" t="s">
        <v>0</v>
      </c>
      <c r="H324" s="163">
        <v>2700</v>
      </c>
      <c r="I324" s="28">
        <v>500</v>
      </c>
      <c r="J324" s="164">
        <f>H324*I324</f>
        <v>1350000</v>
      </c>
      <c r="K324" s="30"/>
      <c r="L324" s="162">
        <f>K324*H324</f>
        <v>0</v>
      </c>
      <c r="M324" s="161">
        <f t="shared" si="31"/>
        <v>500</v>
      </c>
      <c r="N324" s="165">
        <f>M324*H324</f>
        <v>1350000</v>
      </c>
      <c r="O324" s="31">
        <v>404.9325</v>
      </c>
      <c r="P324" s="162">
        <f>O324*H324</f>
        <v>1093317.75</v>
      </c>
      <c r="Q324" s="162">
        <f t="shared" si="26"/>
        <v>0</v>
      </c>
      <c r="R324" s="358">
        <f t="shared" si="29"/>
        <v>256682.25</v>
      </c>
      <c r="S324" s="95" t="s">
        <v>554</v>
      </c>
    </row>
    <row r="325" spans="2:19" ht="21">
      <c r="B325" s="360"/>
      <c r="C325" s="58"/>
      <c r="D325" s="58"/>
      <c r="E325" s="58"/>
      <c r="F325" s="58"/>
      <c r="G325" s="58"/>
      <c r="H325" s="58"/>
      <c r="I325" s="58"/>
      <c r="J325" s="58"/>
      <c r="K325" s="58"/>
      <c r="L325" s="58"/>
      <c r="M325" s="161"/>
      <c r="N325" s="58"/>
      <c r="O325" s="58"/>
      <c r="P325" s="58"/>
      <c r="Q325" s="162">
        <f t="shared" si="26"/>
        <v>0</v>
      </c>
      <c r="R325" s="358">
        <f t="shared" si="29"/>
        <v>0</v>
      </c>
      <c r="S325" s="95" t="s">
        <v>554</v>
      </c>
    </row>
    <row r="326" spans="2:19" ht="29">
      <c r="B326" s="359">
        <v>155</v>
      </c>
      <c r="C326" s="28">
        <v>44</v>
      </c>
      <c r="D326" s="28">
        <v>127</v>
      </c>
      <c r="E326" s="28" t="s">
        <v>209</v>
      </c>
      <c r="F326" s="33" t="s">
        <v>768</v>
      </c>
      <c r="G326" s="29" t="s">
        <v>23</v>
      </c>
      <c r="H326" s="163">
        <v>9000</v>
      </c>
      <c r="I326" s="28">
        <v>1.5</v>
      </c>
      <c r="J326" s="164">
        <f>H326*I326</f>
        <v>13500</v>
      </c>
      <c r="K326" s="30"/>
      <c r="L326" s="162">
        <f>K326*H326</f>
        <v>0</v>
      </c>
      <c r="M326" s="161">
        <f t="shared" si="31"/>
        <v>1.5</v>
      </c>
      <c r="N326" s="165">
        <f>M326*H326</f>
        <v>13500</v>
      </c>
      <c r="O326" s="31">
        <v>0</v>
      </c>
      <c r="P326" s="162">
        <f>O326*H326</f>
        <v>0</v>
      </c>
      <c r="Q326" s="162">
        <f t="shared" ref="Q326:Q389" si="32">IF(P326&gt;N326,P326-N326,0)</f>
        <v>0</v>
      </c>
      <c r="R326" s="358">
        <f t="shared" si="29"/>
        <v>13500</v>
      </c>
      <c r="S326" s="95" t="s">
        <v>554</v>
      </c>
    </row>
    <row r="327" spans="2:19" ht="21">
      <c r="B327" s="360"/>
      <c r="C327" s="58"/>
      <c r="D327" s="58"/>
      <c r="E327" s="58"/>
      <c r="F327" s="58"/>
      <c r="G327" s="58"/>
      <c r="H327" s="58"/>
      <c r="I327" s="58"/>
      <c r="J327" s="58"/>
      <c r="K327" s="58"/>
      <c r="L327" s="58"/>
      <c r="M327" s="161"/>
      <c r="N327" s="58"/>
      <c r="O327" s="58"/>
      <c r="P327" s="58"/>
      <c r="Q327" s="162">
        <f t="shared" si="32"/>
        <v>0</v>
      </c>
      <c r="R327" s="358">
        <f t="shared" si="29"/>
        <v>0</v>
      </c>
      <c r="S327" s="95" t="s">
        <v>554</v>
      </c>
    </row>
    <row r="328" spans="2:19" ht="29">
      <c r="B328" s="359">
        <v>156</v>
      </c>
      <c r="C328" s="28">
        <v>45</v>
      </c>
      <c r="D328" s="28">
        <v>128</v>
      </c>
      <c r="E328" s="28" t="s">
        <v>207</v>
      </c>
      <c r="F328" s="33" t="s">
        <v>206</v>
      </c>
      <c r="G328" s="29" t="s">
        <v>23</v>
      </c>
      <c r="H328" s="163">
        <v>7200</v>
      </c>
      <c r="I328" s="28">
        <v>23</v>
      </c>
      <c r="J328" s="164">
        <f>H328*I328</f>
        <v>165600</v>
      </c>
      <c r="K328" s="30"/>
      <c r="L328" s="162">
        <f>K328*H328</f>
        <v>0</v>
      </c>
      <c r="M328" s="161">
        <f t="shared" si="31"/>
        <v>23</v>
      </c>
      <c r="N328" s="165">
        <f>M328*H328</f>
        <v>165600</v>
      </c>
      <c r="O328" s="31">
        <v>16.865100000000002</v>
      </c>
      <c r="P328" s="162">
        <f>O328*H328</f>
        <v>121428.72000000002</v>
      </c>
      <c r="Q328" s="162">
        <f t="shared" si="32"/>
        <v>0</v>
      </c>
      <c r="R328" s="358">
        <f t="shared" si="29"/>
        <v>44171.279999999984</v>
      </c>
      <c r="S328" s="95" t="s">
        <v>554</v>
      </c>
    </row>
    <row r="329" spans="2:19" ht="21">
      <c r="B329" s="360"/>
      <c r="C329" s="58"/>
      <c r="D329" s="58"/>
      <c r="E329" s="58"/>
      <c r="F329" s="58"/>
      <c r="G329" s="58"/>
      <c r="H329" s="58"/>
      <c r="I329" s="58"/>
      <c r="J329" s="58"/>
      <c r="K329" s="58"/>
      <c r="L329" s="58"/>
      <c r="M329" s="161"/>
      <c r="N329" s="58"/>
      <c r="O329" s="58"/>
      <c r="P329" s="58"/>
      <c r="Q329" s="162">
        <f t="shared" si="32"/>
        <v>0</v>
      </c>
      <c r="R329" s="358">
        <f t="shared" si="29"/>
        <v>0</v>
      </c>
      <c r="S329" s="95" t="s">
        <v>554</v>
      </c>
    </row>
    <row r="330" spans="2:19" ht="15.5">
      <c r="B330" s="359">
        <v>157</v>
      </c>
      <c r="C330" s="28">
        <v>46</v>
      </c>
      <c r="D330" s="28">
        <v>129</v>
      </c>
      <c r="E330" s="28" t="s">
        <v>205</v>
      </c>
      <c r="F330" s="33" t="s">
        <v>204</v>
      </c>
      <c r="G330" s="29" t="s">
        <v>203</v>
      </c>
      <c r="H330" s="163">
        <v>126000</v>
      </c>
      <c r="I330" s="28">
        <v>1.25</v>
      </c>
      <c r="J330" s="164">
        <f>H330*I330</f>
        <v>157500</v>
      </c>
      <c r="K330" s="30"/>
      <c r="L330" s="162">
        <f>K330*H330</f>
        <v>0</v>
      </c>
      <c r="M330" s="161">
        <f t="shared" si="31"/>
        <v>1.25</v>
      </c>
      <c r="N330" s="165">
        <f>M330*H330</f>
        <v>157500</v>
      </c>
      <c r="O330" s="31">
        <v>0.76860000000000006</v>
      </c>
      <c r="P330" s="162">
        <f>O330*H330</f>
        <v>96843.6</v>
      </c>
      <c r="Q330" s="162">
        <f t="shared" si="32"/>
        <v>0</v>
      </c>
      <c r="R330" s="358">
        <f t="shared" si="29"/>
        <v>60656.399999999994</v>
      </c>
      <c r="S330" s="95" t="s">
        <v>554</v>
      </c>
    </row>
    <row r="331" spans="2:19" ht="21">
      <c r="B331" s="360"/>
      <c r="C331" s="58"/>
      <c r="D331" s="58"/>
      <c r="E331" s="58"/>
      <c r="F331" s="58"/>
      <c r="G331" s="58"/>
      <c r="H331" s="58"/>
      <c r="I331" s="58"/>
      <c r="J331" s="58"/>
      <c r="K331" s="58"/>
      <c r="L331" s="58"/>
      <c r="M331" s="161"/>
      <c r="N331" s="58"/>
      <c r="O331" s="58"/>
      <c r="P331" s="58"/>
      <c r="Q331" s="162">
        <f t="shared" si="32"/>
        <v>0</v>
      </c>
      <c r="R331" s="358">
        <f t="shared" si="29"/>
        <v>0</v>
      </c>
      <c r="S331" s="95" t="s">
        <v>554</v>
      </c>
    </row>
    <row r="332" spans="2:19" ht="29">
      <c r="B332" s="359">
        <v>158</v>
      </c>
      <c r="C332" s="28">
        <v>49</v>
      </c>
      <c r="D332" s="28">
        <v>130</v>
      </c>
      <c r="E332" s="28" t="s">
        <v>202</v>
      </c>
      <c r="F332" s="33" t="s">
        <v>201</v>
      </c>
      <c r="G332" s="29" t="s">
        <v>0</v>
      </c>
      <c r="H332" s="163">
        <v>1224</v>
      </c>
      <c r="I332" s="28">
        <v>1600</v>
      </c>
      <c r="J332" s="164">
        <f>H332*I332</f>
        <v>1958400</v>
      </c>
      <c r="K332" s="30"/>
      <c r="L332" s="162">
        <f>K332*H332</f>
        <v>0</v>
      </c>
      <c r="M332" s="161">
        <f t="shared" si="31"/>
        <v>1600</v>
      </c>
      <c r="N332" s="165">
        <f>M332*H332</f>
        <v>1958400</v>
      </c>
      <c r="O332" s="31">
        <v>1600</v>
      </c>
      <c r="P332" s="162">
        <f>O332*H332</f>
        <v>1958400</v>
      </c>
      <c r="Q332" s="162">
        <f t="shared" si="32"/>
        <v>0</v>
      </c>
      <c r="R332" s="358">
        <f t="shared" si="29"/>
        <v>0</v>
      </c>
      <c r="S332" s="95" t="s">
        <v>554</v>
      </c>
    </row>
    <row r="333" spans="2:19" ht="21">
      <c r="B333" s="360"/>
      <c r="C333" s="58"/>
      <c r="D333" s="58"/>
      <c r="E333" s="58"/>
      <c r="F333" s="60" t="s">
        <v>543</v>
      </c>
      <c r="G333" s="58"/>
      <c r="H333" s="163">
        <v>1224</v>
      </c>
      <c r="I333" s="58"/>
      <c r="J333" s="58"/>
      <c r="K333" s="58"/>
      <c r="L333" s="58"/>
      <c r="M333" s="161"/>
      <c r="N333" s="165"/>
      <c r="O333" s="176">
        <v>548.80400000000009</v>
      </c>
      <c r="P333" s="162">
        <f>O333*H333</f>
        <v>671736.09600000014</v>
      </c>
      <c r="Q333" s="162">
        <f t="shared" si="32"/>
        <v>671736.09600000014</v>
      </c>
      <c r="R333" s="358">
        <f t="shared" si="29"/>
        <v>0</v>
      </c>
      <c r="S333" s="95" t="s">
        <v>554</v>
      </c>
    </row>
    <row r="334" spans="2:19" ht="29">
      <c r="B334" s="359">
        <v>159</v>
      </c>
      <c r="C334" s="28">
        <v>51</v>
      </c>
      <c r="D334" s="28">
        <v>131</v>
      </c>
      <c r="E334" s="28" t="s">
        <v>200</v>
      </c>
      <c r="F334" s="33" t="s">
        <v>199</v>
      </c>
      <c r="G334" s="29" t="s">
        <v>0</v>
      </c>
      <c r="H334" s="163">
        <v>360</v>
      </c>
      <c r="I334" s="28">
        <v>77.78</v>
      </c>
      <c r="J334" s="164">
        <f>H334*I334</f>
        <v>28000.799999999999</v>
      </c>
      <c r="K334" s="30"/>
      <c r="L334" s="162">
        <f>K334*H334</f>
        <v>0</v>
      </c>
      <c r="M334" s="161">
        <f t="shared" si="31"/>
        <v>77.78</v>
      </c>
      <c r="N334" s="165">
        <f>M334*H334</f>
        <v>28000.799999999999</v>
      </c>
      <c r="O334" s="31">
        <v>43.050000000000004</v>
      </c>
      <c r="P334" s="162">
        <f>O334*H334</f>
        <v>15498.000000000002</v>
      </c>
      <c r="Q334" s="162">
        <f t="shared" si="32"/>
        <v>0</v>
      </c>
      <c r="R334" s="358">
        <f t="shared" si="29"/>
        <v>12502.799999999997</v>
      </c>
      <c r="S334" s="95" t="s">
        <v>554</v>
      </c>
    </row>
    <row r="335" spans="2:19" ht="21">
      <c r="B335" s="360"/>
      <c r="C335" s="58"/>
      <c r="D335" s="58"/>
      <c r="E335" s="58"/>
      <c r="F335" s="58"/>
      <c r="G335" s="58"/>
      <c r="H335" s="58"/>
      <c r="I335" s="58"/>
      <c r="J335" s="58"/>
      <c r="K335" s="58"/>
      <c r="L335" s="58"/>
      <c r="M335" s="161"/>
      <c r="N335" s="58"/>
      <c r="O335" s="58"/>
      <c r="P335" s="58"/>
      <c r="Q335" s="162">
        <f t="shared" si="32"/>
        <v>0</v>
      </c>
      <c r="R335" s="358">
        <f t="shared" ref="R335:R366" si="33">IF(N335&gt;P335,N335-P335,0)</f>
        <v>0</v>
      </c>
      <c r="S335" s="95" t="s">
        <v>554</v>
      </c>
    </row>
    <row r="336" spans="2:19" ht="101.5">
      <c r="B336" s="359">
        <v>160</v>
      </c>
      <c r="C336" s="28">
        <v>92</v>
      </c>
      <c r="D336" s="28">
        <v>222</v>
      </c>
      <c r="E336" s="28" t="s">
        <v>198</v>
      </c>
      <c r="F336" s="33" t="s">
        <v>197</v>
      </c>
      <c r="G336" s="29" t="s">
        <v>0</v>
      </c>
      <c r="H336" s="163">
        <v>270</v>
      </c>
      <c r="I336" s="28">
        <v>4447</v>
      </c>
      <c r="J336" s="164">
        <f>H336*I336</f>
        <v>1200690</v>
      </c>
      <c r="K336" s="30"/>
      <c r="L336" s="162">
        <f>K336*H336</f>
        <v>0</v>
      </c>
      <c r="M336" s="161">
        <f t="shared" si="31"/>
        <v>4447</v>
      </c>
      <c r="N336" s="165">
        <f>M336*H336</f>
        <v>1200690</v>
      </c>
      <c r="O336" s="31">
        <v>1811.5335</v>
      </c>
      <c r="P336" s="162">
        <f>O336*H336</f>
        <v>489114.04499999998</v>
      </c>
      <c r="Q336" s="162">
        <f t="shared" si="32"/>
        <v>0</v>
      </c>
      <c r="R336" s="358">
        <f t="shared" si="33"/>
        <v>711575.95500000007</v>
      </c>
      <c r="S336" s="95" t="s">
        <v>554</v>
      </c>
    </row>
    <row r="337" spans="2:19" ht="21">
      <c r="B337" s="360"/>
      <c r="C337" s="58"/>
      <c r="D337" s="58"/>
      <c r="E337" s="58"/>
      <c r="F337" s="58"/>
      <c r="G337" s="58"/>
      <c r="H337" s="58"/>
      <c r="I337" s="58"/>
      <c r="J337" s="58"/>
      <c r="K337" s="58"/>
      <c r="L337" s="58"/>
      <c r="M337" s="161"/>
      <c r="N337" s="58"/>
      <c r="O337" s="58"/>
      <c r="P337" s="58"/>
      <c r="Q337" s="162">
        <f t="shared" si="32"/>
        <v>0</v>
      </c>
      <c r="R337" s="358">
        <f t="shared" si="33"/>
        <v>0</v>
      </c>
      <c r="S337" s="95" t="s">
        <v>554</v>
      </c>
    </row>
    <row r="338" spans="2:19" ht="15.5">
      <c r="B338" s="359">
        <v>161</v>
      </c>
      <c r="C338" s="28">
        <v>53</v>
      </c>
      <c r="D338" s="28">
        <v>132</v>
      </c>
      <c r="E338" s="28" t="s">
        <v>196</v>
      </c>
      <c r="F338" s="33" t="s">
        <v>195</v>
      </c>
      <c r="G338" s="29" t="s">
        <v>0</v>
      </c>
      <c r="H338" s="163">
        <v>1710</v>
      </c>
      <c r="I338" s="28">
        <v>85</v>
      </c>
      <c r="J338" s="164">
        <f>H338*I338</f>
        <v>145350</v>
      </c>
      <c r="K338" s="30"/>
      <c r="L338" s="162">
        <f>K338*H338</f>
        <v>0</v>
      </c>
      <c r="M338" s="161">
        <f t="shared" si="31"/>
        <v>85</v>
      </c>
      <c r="N338" s="165">
        <f>M338*H338</f>
        <v>145350</v>
      </c>
      <c r="O338" s="31">
        <v>85</v>
      </c>
      <c r="P338" s="162">
        <f>O338*H338</f>
        <v>145350</v>
      </c>
      <c r="Q338" s="162">
        <f t="shared" si="32"/>
        <v>0</v>
      </c>
      <c r="R338" s="358">
        <f t="shared" si="33"/>
        <v>0</v>
      </c>
      <c r="S338" s="95" t="s">
        <v>554</v>
      </c>
    </row>
    <row r="339" spans="2:19" ht="21">
      <c r="B339" s="360"/>
      <c r="C339" s="58"/>
      <c r="D339" s="58"/>
      <c r="E339" s="58"/>
      <c r="F339" s="60" t="s">
        <v>543</v>
      </c>
      <c r="G339" s="58"/>
      <c r="H339" s="163">
        <v>1710</v>
      </c>
      <c r="I339" s="58"/>
      <c r="J339" s="58"/>
      <c r="K339" s="58"/>
      <c r="L339" s="58"/>
      <c r="M339" s="161"/>
      <c r="N339" s="165"/>
      <c r="O339" s="176">
        <v>13.080500000000001</v>
      </c>
      <c r="P339" s="162">
        <f>O339*H339</f>
        <v>22367.655000000002</v>
      </c>
      <c r="Q339" s="162">
        <f t="shared" si="32"/>
        <v>22367.655000000002</v>
      </c>
      <c r="R339" s="358">
        <f t="shared" si="33"/>
        <v>0</v>
      </c>
      <c r="S339" s="95" t="s">
        <v>554</v>
      </c>
    </row>
    <row r="340" spans="2:19" ht="15.5">
      <c r="B340" s="359">
        <v>162</v>
      </c>
      <c r="C340" s="28">
        <v>55</v>
      </c>
      <c r="D340" s="28">
        <v>133</v>
      </c>
      <c r="E340" s="28" t="s">
        <v>194</v>
      </c>
      <c r="F340" s="33" t="s">
        <v>193</v>
      </c>
      <c r="G340" s="29" t="s">
        <v>0</v>
      </c>
      <c r="H340" s="163">
        <v>1440</v>
      </c>
      <c r="I340" s="28">
        <v>225</v>
      </c>
      <c r="J340" s="164">
        <f>H340*I340</f>
        <v>324000</v>
      </c>
      <c r="K340" s="30"/>
      <c r="L340" s="162">
        <f>K340*H340</f>
        <v>0</v>
      </c>
      <c r="M340" s="161">
        <f t="shared" si="31"/>
        <v>225</v>
      </c>
      <c r="N340" s="165">
        <f>M340*H340</f>
        <v>324000</v>
      </c>
      <c r="O340" s="176">
        <v>225</v>
      </c>
      <c r="P340" s="162">
        <f>O340*H340</f>
        <v>324000</v>
      </c>
      <c r="Q340" s="162">
        <f t="shared" si="32"/>
        <v>0</v>
      </c>
      <c r="R340" s="358">
        <f t="shared" si="33"/>
        <v>0</v>
      </c>
      <c r="S340" s="95" t="s">
        <v>554</v>
      </c>
    </row>
    <row r="341" spans="2:19" ht="21">
      <c r="B341" s="360"/>
      <c r="C341" s="58"/>
      <c r="D341" s="58"/>
      <c r="E341" s="58"/>
      <c r="F341" s="60" t="s">
        <v>543</v>
      </c>
      <c r="G341" s="58"/>
      <c r="H341" s="163">
        <v>1440</v>
      </c>
      <c r="I341" s="58"/>
      <c r="J341" s="58"/>
      <c r="K341" s="58"/>
      <c r="L341" s="58"/>
      <c r="M341" s="161"/>
      <c r="N341" s="165"/>
      <c r="O341" s="176">
        <v>115</v>
      </c>
      <c r="P341" s="162">
        <f>O341*H341</f>
        <v>165600</v>
      </c>
      <c r="Q341" s="162">
        <f t="shared" si="32"/>
        <v>165600</v>
      </c>
      <c r="R341" s="358">
        <f t="shared" si="33"/>
        <v>0</v>
      </c>
      <c r="S341" s="95" t="s">
        <v>554</v>
      </c>
    </row>
    <row r="342" spans="2:19" ht="15.5">
      <c r="B342" s="359">
        <v>163</v>
      </c>
      <c r="C342" s="28">
        <v>56</v>
      </c>
      <c r="D342" s="28">
        <v>134</v>
      </c>
      <c r="E342" s="28" t="s">
        <v>192</v>
      </c>
      <c r="F342" s="33" t="s">
        <v>191</v>
      </c>
      <c r="G342" s="29" t="s">
        <v>0</v>
      </c>
      <c r="H342" s="163">
        <v>1440</v>
      </c>
      <c r="I342" s="28">
        <v>350</v>
      </c>
      <c r="J342" s="164">
        <f>H342*I342</f>
        <v>504000</v>
      </c>
      <c r="K342" s="30"/>
      <c r="L342" s="162">
        <f>K342*H342</f>
        <v>0</v>
      </c>
      <c r="M342" s="161">
        <f t="shared" si="31"/>
        <v>350</v>
      </c>
      <c r="N342" s="165">
        <f>M342*H342</f>
        <v>504000</v>
      </c>
      <c r="O342" s="31">
        <v>270.21750000000003</v>
      </c>
      <c r="P342" s="162">
        <f>O342*H342</f>
        <v>389113.20000000007</v>
      </c>
      <c r="Q342" s="162">
        <f t="shared" si="32"/>
        <v>0</v>
      </c>
      <c r="R342" s="358">
        <f t="shared" si="33"/>
        <v>114886.79999999993</v>
      </c>
      <c r="S342" s="95" t="s">
        <v>554</v>
      </c>
    </row>
    <row r="343" spans="2:19" ht="21">
      <c r="B343" s="360"/>
      <c r="C343" s="58"/>
      <c r="D343" s="58"/>
      <c r="E343" s="58"/>
      <c r="F343" s="58"/>
      <c r="G343" s="58"/>
      <c r="H343" s="58"/>
      <c r="I343" s="58"/>
      <c r="J343" s="58"/>
      <c r="K343" s="58"/>
      <c r="L343" s="58"/>
      <c r="M343" s="161"/>
      <c r="N343" s="58"/>
      <c r="O343" s="58"/>
      <c r="P343" s="58"/>
      <c r="Q343" s="162">
        <f t="shared" si="32"/>
        <v>0</v>
      </c>
      <c r="R343" s="358">
        <f t="shared" si="33"/>
        <v>0</v>
      </c>
      <c r="S343" s="95" t="s">
        <v>554</v>
      </c>
    </row>
    <row r="344" spans="2:19" ht="29">
      <c r="B344" s="359">
        <v>164</v>
      </c>
      <c r="C344" s="28">
        <v>57</v>
      </c>
      <c r="D344" s="28">
        <v>135</v>
      </c>
      <c r="E344" s="28" t="s">
        <v>190</v>
      </c>
      <c r="F344" s="33" t="s">
        <v>189</v>
      </c>
      <c r="G344" s="29" t="s">
        <v>0</v>
      </c>
      <c r="H344" s="163">
        <v>360</v>
      </c>
      <c r="I344" s="28">
        <v>4447</v>
      </c>
      <c r="J344" s="164">
        <f>H344*I344</f>
        <v>1600920</v>
      </c>
      <c r="K344" s="30"/>
      <c r="L344" s="162">
        <f>K344*H344</f>
        <v>0</v>
      </c>
      <c r="M344" s="161">
        <f t="shared" si="31"/>
        <v>4447</v>
      </c>
      <c r="N344" s="165">
        <f>M344*H344</f>
        <v>1600920</v>
      </c>
      <c r="O344" s="31">
        <v>1372.0140000000001</v>
      </c>
      <c r="P344" s="162">
        <f>O344*H344</f>
        <v>493925.04000000004</v>
      </c>
      <c r="Q344" s="162">
        <f t="shared" si="32"/>
        <v>0</v>
      </c>
      <c r="R344" s="358">
        <f t="shared" si="33"/>
        <v>1106994.96</v>
      </c>
      <c r="S344" s="95" t="s">
        <v>554</v>
      </c>
    </row>
    <row r="345" spans="2:19" ht="21">
      <c r="B345" s="360"/>
      <c r="C345" s="58"/>
      <c r="D345" s="58"/>
      <c r="E345" s="58"/>
      <c r="F345" s="58"/>
      <c r="G345" s="58"/>
      <c r="H345" s="58"/>
      <c r="I345" s="58"/>
      <c r="J345" s="58"/>
      <c r="K345" s="58"/>
      <c r="L345" s="58"/>
      <c r="M345" s="161"/>
      <c r="N345" s="58"/>
      <c r="O345" s="58"/>
      <c r="P345" s="58"/>
      <c r="Q345" s="162">
        <f t="shared" si="32"/>
        <v>0</v>
      </c>
      <c r="R345" s="358">
        <f t="shared" si="33"/>
        <v>0</v>
      </c>
      <c r="S345" s="95" t="s">
        <v>554</v>
      </c>
    </row>
    <row r="346" spans="2:19" ht="15.5">
      <c r="B346" s="359">
        <v>165</v>
      </c>
      <c r="C346" s="28">
        <v>59</v>
      </c>
      <c r="D346" s="28">
        <v>136</v>
      </c>
      <c r="E346" s="28" t="s">
        <v>188</v>
      </c>
      <c r="F346" s="33" t="s">
        <v>187</v>
      </c>
      <c r="G346" s="29" t="s">
        <v>0</v>
      </c>
      <c r="H346" s="163">
        <v>360</v>
      </c>
      <c r="I346" s="28">
        <v>313</v>
      </c>
      <c r="J346" s="164">
        <f>H346*I346</f>
        <v>112680</v>
      </c>
      <c r="K346" s="30"/>
      <c r="L346" s="162">
        <f>K346*H346</f>
        <v>0</v>
      </c>
      <c r="M346" s="161">
        <f t="shared" si="31"/>
        <v>313</v>
      </c>
      <c r="N346" s="165">
        <f>M346*H346</f>
        <v>112680</v>
      </c>
      <c r="O346" s="31">
        <v>75</v>
      </c>
      <c r="P346" s="162">
        <f>O346*H346</f>
        <v>27000</v>
      </c>
      <c r="Q346" s="162">
        <f t="shared" si="32"/>
        <v>0</v>
      </c>
      <c r="R346" s="358">
        <f t="shared" si="33"/>
        <v>85680</v>
      </c>
      <c r="S346" s="95" t="s">
        <v>554</v>
      </c>
    </row>
    <row r="347" spans="2:19" ht="21">
      <c r="B347" s="360"/>
      <c r="C347" s="58"/>
      <c r="D347" s="58"/>
      <c r="E347" s="58"/>
      <c r="F347" s="58"/>
      <c r="G347" s="58"/>
      <c r="H347" s="58"/>
      <c r="I347" s="58"/>
      <c r="J347" s="58"/>
      <c r="K347" s="58"/>
      <c r="L347" s="58"/>
      <c r="M347" s="161"/>
      <c r="N347" s="58"/>
      <c r="O347" s="58"/>
      <c r="P347" s="58"/>
      <c r="Q347" s="162">
        <f t="shared" si="32"/>
        <v>0</v>
      </c>
      <c r="R347" s="358">
        <f t="shared" si="33"/>
        <v>0</v>
      </c>
      <c r="S347" s="95" t="s">
        <v>554</v>
      </c>
    </row>
    <row r="348" spans="2:19" ht="15.5">
      <c r="B348" s="359">
        <v>166</v>
      </c>
      <c r="C348" s="28">
        <v>60</v>
      </c>
      <c r="D348" s="28">
        <v>137</v>
      </c>
      <c r="E348" s="28" t="s">
        <v>186</v>
      </c>
      <c r="F348" s="33" t="s">
        <v>185</v>
      </c>
      <c r="G348" s="29" t="s">
        <v>0</v>
      </c>
      <c r="H348" s="163">
        <v>270</v>
      </c>
      <c r="I348" s="28">
        <v>88</v>
      </c>
      <c r="J348" s="164">
        <f>H348*I348</f>
        <v>23760</v>
      </c>
      <c r="K348" s="30"/>
      <c r="L348" s="162">
        <f>K348*H348</f>
        <v>0</v>
      </c>
      <c r="M348" s="161">
        <f t="shared" si="31"/>
        <v>88</v>
      </c>
      <c r="N348" s="165">
        <f>M348*H348</f>
        <v>23760</v>
      </c>
      <c r="O348" s="31">
        <v>88</v>
      </c>
      <c r="P348" s="162">
        <f>O348*H348</f>
        <v>23760</v>
      </c>
      <c r="Q348" s="162">
        <f t="shared" si="32"/>
        <v>0</v>
      </c>
      <c r="R348" s="358">
        <f t="shared" si="33"/>
        <v>0</v>
      </c>
      <c r="S348" s="95" t="s">
        <v>554</v>
      </c>
    </row>
    <row r="349" spans="2:19" ht="21">
      <c r="B349" s="360"/>
      <c r="C349" s="58"/>
      <c r="D349" s="58"/>
      <c r="E349" s="58"/>
      <c r="F349" s="60" t="s">
        <v>543</v>
      </c>
      <c r="G349" s="58"/>
      <c r="H349" s="163">
        <v>270</v>
      </c>
      <c r="I349" s="58"/>
      <c r="J349" s="58"/>
      <c r="K349" s="58"/>
      <c r="L349" s="58"/>
      <c r="M349" s="161"/>
      <c r="N349" s="165"/>
      <c r="O349" s="176">
        <v>38.420000000000016</v>
      </c>
      <c r="P349" s="162">
        <f>O349*H349</f>
        <v>10373.400000000005</v>
      </c>
      <c r="Q349" s="162">
        <f t="shared" si="32"/>
        <v>10373.400000000005</v>
      </c>
      <c r="R349" s="358">
        <f t="shared" si="33"/>
        <v>0</v>
      </c>
      <c r="S349" s="95" t="s">
        <v>554</v>
      </c>
    </row>
    <row r="350" spans="2:19" ht="15.5">
      <c r="B350" s="359">
        <v>167</v>
      </c>
      <c r="C350" s="28">
        <v>61</v>
      </c>
      <c r="D350" s="28">
        <v>138</v>
      </c>
      <c r="E350" s="28" t="s">
        <v>184</v>
      </c>
      <c r="F350" s="33" t="s">
        <v>183</v>
      </c>
      <c r="G350" s="29" t="s">
        <v>0</v>
      </c>
      <c r="H350" s="163">
        <v>9000</v>
      </c>
      <c r="I350" s="28">
        <v>100</v>
      </c>
      <c r="J350" s="164">
        <f>H350*I350</f>
        <v>900000</v>
      </c>
      <c r="K350" s="30"/>
      <c r="L350" s="162">
        <f>K350*H350</f>
        <v>0</v>
      </c>
      <c r="M350" s="161">
        <f t="shared" si="31"/>
        <v>100</v>
      </c>
      <c r="N350" s="165">
        <f>M350*H350</f>
        <v>900000</v>
      </c>
      <c r="O350" s="31">
        <v>0</v>
      </c>
      <c r="P350" s="162">
        <f>O350*H350</f>
        <v>0</v>
      </c>
      <c r="Q350" s="162">
        <f t="shared" si="32"/>
        <v>0</v>
      </c>
      <c r="R350" s="358">
        <f t="shared" si="33"/>
        <v>900000</v>
      </c>
      <c r="S350" s="95" t="s">
        <v>554</v>
      </c>
    </row>
    <row r="351" spans="2:19" ht="21">
      <c r="B351" s="360"/>
      <c r="C351" s="58"/>
      <c r="D351" s="58"/>
      <c r="E351" s="58"/>
      <c r="F351" s="58"/>
      <c r="G351" s="58"/>
      <c r="H351" s="58"/>
      <c r="I351" s="58"/>
      <c r="J351" s="58"/>
      <c r="K351" s="58"/>
      <c r="L351" s="58"/>
      <c r="M351" s="161"/>
      <c r="N351" s="58"/>
      <c r="O351" s="58"/>
      <c r="P351" s="58"/>
      <c r="Q351" s="162">
        <f t="shared" si="32"/>
        <v>0</v>
      </c>
      <c r="R351" s="358">
        <f t="shared" si="33"/>
        <v>0</v>
      </c>
      <c r="S351" s="95" t="s">
        <v>554</v>
      </c>
    </row>
    <row r="352" spans="2:19" ht="15.5">
      <c r="B352" s="359">
        <v>168</v>
      </c>
      <c r="C352" s="28">
        <v>64</v>
      </c>
      <c r="D352" s="28">
        <v>139</v>
      </c>
      <c r="E352" s="28" t="s">
        <v>182</v>
      </c>
      <c r="F352" s="33" t="s">
        <v>181</v>
      </c>
      <c r="G352" s="29" t="s">
        <v>0</v>
      </c>
      <c r="H352" s="163">
        <v>12000</v>
      </c>
      <c r="I352" s="28">
        <v>7</v>
      </c>
      <c r="J352" s="164">
        <f>H352*I352</f>
        <v>84000</v>
      </c>
      <c r="K352" s="30"/>
      <c r="L352" s="162">
        <f>K352*H352</f>
        <v>0</v>
      </c>
      <c r="M352" s="161">
        <f t="shared" si="31"/>
        <v>7</v>
      </c>
      <c r="N352" s="165">
        <f>M352*H352</f>
        <v>84000</v>
      </c>
      <c r="O352" s="31">
        <v>7</v>
      </c>
      <c r="P352" s="162">
        <f>O352*H352</f>
        <v>84000</v>
      </c>
      <c r="Q352" s="162">
        <f t="shared" si="32"/>
        <v>0</v>
      </c>
      <c r="R352" s="358">
        <f t="shared" si="33"/>
        <v>0</v>
      </c>
      <c r="S352" s="95" t="s">
        <v>554</v>
      </c>
    </row>
    <row r="353" spans="2:19" ht="21">
      <c r="B353" s="360"/>
      <c r="C353" s="58"/>
      <c r="D353" s="58"/>
      <c r="E353" s="58"/>
      <c r="F353" s="60" t="s">
        <v>543</v>
      </c>
      <c r="G353" s="58"/>
      <c r="H353" s="163">
        <v>12000</v>
      </c>
      <c r="I353" s="58"/>
      <c r="J353" s="58"/>
      <c r="K353" s="58"/>
      <c r="L353" s="58"/>
      <c r="M353" s="161"/>
      <c r="N353" s="165"/>
      <c r="O353" s="176">
        <v>9.5165000000000006</v>
      </c>
      <c r="P353" s="162">
        <f>O353*H353</f>
        <v>114198.00000000001</v>
      </c>
      <c r="Q353" s="162">
        <f t="shared" si="32"/>
        <v>114198.00000000001</v>
      </c>
      <c r="R353" s="358">
        <f t="shared" si="33"/>
        <v>0</v>
      </c>
      <c r="S353" s="95" t="s">
        <v>554</v>
      </c>
    </row>
    <row r="354" spans="2:19" ht="15.5">
      <c r="B354" s="359">
        <v>169</v>
      </c>
      <c r="C354" s="28"/>
      <c r="D354" s="28">
        <v>140</v>
      </c>
      <c r="E354" s="28" t="s">
        <v>180</v>
      </c>
      <c r="F354" s="33" t="s">
        <v>179</v>
      </c>
      <c r="G354" s="29" t="s">
        <v>0</v>
      </c>
      <c r="H354" s="163">
        <v>9000</v>
      </c>
      <c r="I354" s="28">
        <v>15</v>
      </c>
      <c r="J354" s="164">
        <f>H354*I354</f>
        <v>135000</v>
      </c>
      <c r="K354" s="30"/>
      <c r="L354" s="162">
        <f>K354*H354</f>
        <v>0</v>
      </c>
      <c r="M354" s="161">
        <f t="shared" si="31"/>
        <v>15</v>
      </c>
      <c r="N354" s="165">
        <f>M354*H354</f>
        <v>135000</v>
      </c>
      <c r="O354" s="31">
        <v>15</v>
      </c>
      <c r="P354" s="162">
        <f>O354*H354</f>
        <v>135000</v>
      </c>
      <c r="Q354" s="162">
        <f t="shared" si="32"/>
        <v>0</v>
      </c>
      <c r="R354" s="358">
        <f t="shared" si="33"/>
        <v>0</v>
      </c>
      <c r="S354" s="95" t="s">
        <v>554</v>
      </c>
    </row>
    <row r="355" spans="2:19" ht="21">
      <c r="B355" s="360"/>
      <c r="C355" s="58"/>
      <c r="D355" s="58"/>
      <c r="E355" s="58"/>
      <c r="F355" s="60" t="s">
        <v>543</v>
      </c>
      <c r="G355" s="58"/>
      <c r="H355" s="163">
        <v>9000</v>
      </c>
      <c r="I355" s="58"/>
      <c r="J355" s="58"/>
      <c r="K355" s="58"/>
      <c r="L355" s="58"/>
      <c r="M355" s="161"/>
      <c r="N355" s="165"/>
      <c r="O355" s="176">
        <v>30.275999999999996</v>
      </c>
      <c r="P355" s="162">
        <f>O355*H355</f>
        <v>272483.99999999994</v>
      </c>
      <c r="Q355" s="162">
        <f t="shared" si="32"/>
        <v>272483.99999999994</v>
      </c>
      <c r="R355" s="358">
        <f t="shared" si="33"/>
        <v>0</v>
      </c>
      <c r="S355" s="95" t="s">
        <v>554</v>
      </c>
    </row>
    <row r="356" spans="2:19" ht="15.5">
      <c r="B356" s="359">
        <v>170</v>
      </c>
      <c r="C356" s="28"/>
      <c r="D356" s="28">
        <v>141</v>
      </c>
      <c r="E356" s="28" t="s">
        <v>178</v>
      </c>
      <c r="F356" s="33" t="s">
        <v>177</v>
      </c>
      <c r="G356" s="29" t="s">
        <v>0</v>
      </c>
      <c r="H356" s="163">
        <v>1800</v>
      </c>
      <c r="I356" s="28">
        <v>150</v>
      </c>
      <c r="J356" s="164">
        <f>H356*I356</f>
        <v>270000</v>
      </c>
      <c r="K356" s="30"/>
      <c r="L356" s="162">
        <f>K356*H356</f>
        <v>0</v>
      </c>
      <c r="M356" s="161">
        <f t="shared" si="31"/>
        <v>150</v>
      </c>
      <c r="N356" s="165">
        <f>M356*H356</f>
        <v>270000</v>
      </c>
      <c r="O356" s="31">
        <v>126.42000000000002</v>
      </c>
      <c r="P356" s="162">
        <f>O356*H356</f>
        <v>227556.00000000003</v>
      </c>
      <c r="Q356" s="162">
        <f t="shared" si="32"/>
        <v>0</v>
      </c>
      <c r="R356" s="358">
        <f t="shared" si="33"/>
        <v>42443.999999999971</v>
      </c>
      <c r="S356" s="95" t="s">
        <v>554</v>
      </c>
    </row>
    <row r="357" spans="2:19" ht="21">
      <c r="B357" s="360"/>
      <c r="C357" s="58"/>
      <c r="D357" s="58"/>
      <c r="E357" s="58"/>
      <c r="F357" s="58"/>
      <c r="G357" s="58"/>
      <c r="H357" s="58"/>
      <c r="I357" s="58"/>
      <c r="J357" s="58"/>
      <c r="K357" s="58"/>
      <c r="L357" s="58"/>
      <c r="M357" s="161"/>
      <c r="N357" s="58"/>
      <c r="O357" s="58"/>
      <c r="P357" s="58"/>
      <c r="Q357" s="162">
        <f t="shared" si="32"/>
        <v>0</v>
      </c>
      <c r="R357" s="358">
        <f t="shared" si="33"/>
        <v>0</v>
      </c>
      <c r="S357" s="95" t="s">
        <v>554</v>
      </c>
    </row>
    <row r="358" spans="2:19" ht="29">
      <c r="B358" s="359">
        <v>171</v>
      </c>
      <c r="C358" s="28">
        <v>66</v>
      </c>
      <c r="D358" s="28">
        <v>142</v>
      </c>
      <c r="E358" s="28" t="s">
        <v>176</v>
      </c>
      <c r="F358" s="37" t="s">
        <v>175</v>
      </c>
      <c r="G358" s="29" t="s">
        <v>0</v>
      </c>
      <c r="H358" s="163">
        <v>6300</v>
      </c>
      <c r="I358" s="28">
        <v>50</v>
      </c>
      <c r="J358" s="164">
        <f>H358*I358</f>
        <v>315000</v>
      </c>
      <c r="K358" s="30"/>
      <c r="L358" s="162">
        <f>K358*H358</f>
        <v>0</v>
      </c>
      <c r="M358" s="161">
        <f t="shared" si="31"/>
        <v>50</v>
      </c>
      <c r="N358" s="165">
        <f>M358*H358</f>
        <v>315000</v>
      </c>
      <c r="O358" s="31">
        <v>50</v>
      </c>
      <c r="P358" s="162">
        <f>O358*H358</f>
        <v>315000</v>
      </c>
      <c r="Q358" s="162">
        <f t="shared" si="32"/>
        <v>0</v>
      </c>
      <c r="R358" s="358">
        <f t="shared" si="33"/>
        <v>0</v>
      </c>
      <c r="S358" s="95" t="s">
        <v>554</v>
      </c>
    </row>
    <row r="359" spans="2:19" ht="21">
      <c r="B359" s="360"/>
      <c r="C359" s="58"/>
      <c r="D359" s="58"/>
      <c r="E359" s="58"/>
      <c r="F359" s="60"/>
      <c r="G359" s="58"/>
      <c r="H359" s="163"/>
      <c r="I359" s="58"/>
      <c r="J359" s="58"/>
      <c r="K359" s="58"/>
      <c r="L359" s="58"/>
      <c r="M359" s="161"/>
      <c r="N359" s="165"/>
      <c r="O359" s="176"/>
      <c r="P359" s="162">
        <f>O359*H359</f>
        <v>0</v>
      </c>
      <c r="Q359" s="162">
        <f t="shared" si="32"/>
        <v>0</v>
      </c>
      <c r="R359" s="358">
        <f t="shared" si="33"/>
        <v>0</v>
      </c>
      <c r="S359" s="95" t="s">
        <v>554</v>
      </c>
    </row>
    <row r="360" spans="2:19" ht="29">
      <c r="B360" s="359">
        <v>172</v>
      </c>
      <c r="C360" s="28">
        <v>67</v>
      </c>
      <c r="D360" s="28">
        <v>143</v>
      </c>
      <c r="E360" s="28" t="s">
        <v>174</v>
      </c>
      <c r="F360" s="33" t="s">
        <v>173</v>
      </c>
      <c r="G360" s="29" t="s">
        <v>0</v>
      </c>
      <c r="H360" s="163">
        <v>6300</v>
      </c>
      <c r="I360" s="28">
        <v>50</v>
      </c>
      <c r="J360" s="164">
        <f>H360*I360</f>
        <v>315000</v>
      </c>
      <c r="K360" s="30"/>
      <c r="L360" s="162">
        <f>K360*H360</f>
        <v>0</v>
      </c>
      <c r="M360" s="161">
        <f t="shared" si="31"/>
        <v>50</v>
      </c>
      <c r="N360" s="165">
        <f>M360*H360</f>
        <v>315000</v>
      </c>
      <c r="O360" s="31">
        <v>15.4</v>
      </c>
      <c r="P360" s="162">
        <f>O360*H360</f>
        <v>97020</v>
      </c>
      <c r="Q360" s="162">
        <f t="shared" si="32"/>
        <v>0</v>
      </c>
      <c r="R360" s="358">
        <f t="shared" si="33"/>
        <v>217980</v>
      </c>
      <c r="S360" s="95" t="s">
        <v>554</v>
      </c>
    </row>
    <row r="361" spans="2:19" ht="21">
      <c r="B361" s="360"/>
      <c r="C361" s="58"/>
      <c r="D361" s="58"/>
      <c r="E361" s="58"/>
      <c r="F361" s="58"/>
      <c r="G361" s="58"/>
      <c r="H361" s="58"/>
      <c r="I361" s="58"/>
      <c r="J361" s="58"/>
      <c r="K361" s="58"/>
      <c r="L361" s="58"/>
      <c r="M361" s="161"/>
      <c r="N361" s="58"/>
      <c r="O361" s="58"/>
      <c r="P361" s="58"/>
      <c r="Q361" s="162">
        <f t="shared" si="32"/>
        <v>0</v>
      </c>
      <c r="R361" s="358">
        <f t="shared" si="33"/>
        <v>0</v>
      </c>
      <c r="S361" s="95" t="s">
        <v>554</v>
      </c>
    </row>
    <row r="362" spans="2:19" ht="29">
      <c r="B362" s="359">
        <v>173</v>
      </c>
      <c r="C362" s="28">
        <v>68</v>
      </c>
      <c r="D362" s="28">
        <v>144</v>
      </c>
      <c r="E362" s="28" t="s">
        <v>172</v>
      </c>
      <c r="F362" s="33" t="s">
        <v>171</v>
      </c>
      <c r="G362" s="29" t="s">
        <v>0</v>
      </c>
      <c r="H362" s="163">
        <v>7400.0000000000009</v>
      </c>
      <c r="I362" s="28">
        <v>45</v>
      </c>
      <c r="J362" s="164">
        <f>H362*I362</f>
        <v>333000.00000000006</v>
      </c>
      <c r="K362" s="30"/>
      <c r="L362" s="162">
        <f>K362*H362</f>
        <v>0</v>
      </c>
      <c r="M362" s="161">
        <f t="shared" si="31"/>
        <v>45</v>
      </c>
      <c r="N362" s="165">
        <f>M362*H362</f>
        <v>333000.00000000006</v>
      </c>
      <c r="O362" s="31">
        <v>17.2</v>
      </c>
      <c r="P362" s="162">
        <f>O362*H362</f>
        <v>127280.00000000001</v>
      </c>
      <c r="Q362" s="162">
        <f t="shared" si="32"/>
        <v>0</v>
      </c>
      <c r="R362" s="358">
        <f t="shared" si="33"/>
        <v>205720.00000000006</v>
      </c>
      <c r="S362" s="95" t="s">
        <v>554</v>
      </c>
    </row>
    <row r="363" spans="2:19" ht="21">
      <c r="B363" s="360"/>
      <c r="C363" s="58"/>
      <c r="D363" s="58"/>
      <c r="E363" s="58"/>
      <c r="F363" s="58"/>
      <c r="G363" s="58"/>
      <c r="H363" s="58"/>
      <c r="I363" s="58"/>
      <c r="J363" s="58"/>
      <c r="K363" s="58"/>
      <c r="L363" s="58"/>
      <c r="M363" s="161"/>
      <c r="N363" s="58"/>
      <c r="O363" s="58"/>
      <c r="P363" s="58"/>
      <c r="Q363" s="162">
        <f t="shared" si="32"/>
        <v>0</v>
      </c>
      <c r="R363" s="358">
        <f t="shared" si="33"/>
        <v>0</v>
      </c>
      <c r="S363" s="95" t="s">
        <v>554</v>
      </c>
    </row>
    <row r="364" spans="2:19" ht="15.5">
      <c r="B364" s="359">
        <v>174</v>
      </c>
      <c r="C364" s="28">
        <v>69</v>
      </c>
      <c r="D364" s="28">
        <v>145</v>
      </c>
      <c r="E364" s="28" t="s">
        <v>170</v>
      </c>
      <c r="F364" s="33" t="s">
        <v>169</v>
      </c>
      <c r="G364" s="29" t="s">
        <v>0</v>
      </c>
      <c r="H364" s="163">
        <v>5400</v>
      </c>
      <c r="I364" s="28">
        <v>40</v>
      </c>
      <c r="J364" s="164">
        <f>H364*I364</f>
        <v>216000</v>
      </c>
      <c r="K364" s="30"/>
      <c r="L364" s="162">
        <f>K364*H364</f>
        <v>0</v>
      </c>
      <c r="M364" s="161">
        <f t="shared" si="31"/>
        <v>40</v>
      </c>
      <c r="N364" s="165">
        <f>M364*H364</f>
        <v>216000</v>
      </c>
      <c r="O364" s="31">
        <v>33.3795</v>
      </c>
      <c r="P364" s="162">
        <f>O364*H364</f>
        <v>180249.3</v>
      </c>
      <c r="Q364" s="162">
        <f t="shared" si="32"/>
        <v>0</v>
      </c>
      <c r="R364" s="358">
        <f t="shared" si="33"/>
        <v>35750.700000000012</v>
      </c>
      <c r="S364" s="95" t="s">
        <v>554</v>
      </c>
    </row>
    <row r="365" spans="2:19" ht="21">
      <c r="B365" s="360"/>
      <c r="C365" s="58"/>
      <c r="D365" s="58"/>
      <c r="E365" s="58"/>
      <c r="F365" s="58"/>
      <c r="G365" s="58"/>
      <c r="H365" s="58"/>
      <c r="I365" s="58"/>
      <c r="J365" s="58"/>
      <c r="K365" s="58"/>
      <c r="L365" s="58"/>
      <c r="M365" s="161"/>
      <c r="N365" s="58"/>
      <c r="O365" s="58"/>
      <c r="P365" s="58"/>
      <c r="Q365" s="162">
        <f t="shared" si="32"/>
        <v>0</v>
      </c>
      <c r="R365" s="358">
        <f t="shared" si="33"/>
        <v>0</v>
      </c>
      <c r="S365" s="95" t="s">
        <v>554</v>
      </c>
    </row>
    <row r="366" spans="2:19" ht="29">
      <c r="B366" s="359">
        <v>175</v>
      </c>
      <c r="C366" s="28">
        <v>70</v>
      </c>
      <c r="D366" s="28">
        <v>146</v>
      </c>
      <c r="E366" s="28" t="s">
        <v>168</v>
      </c>
      <c r="F366" s="33" t="s">
        <v>167</v>
      </c>
      <c r="G366" s="29" t="s">
        <v>0</v>
      </c>
      <c r="H366" s="163">
        <v>18000</v>
      </c>
      <c r="I366" s="28">
        <v>45</v>
      </c>
      <c r="J366" s="164">
        <f>H366*I366</f>
        <v>810000</v>
      </c>
      <c r="K366" s="30"/>
      <c r="L366" s="162">
        <f>K366*H366</f>
        <v>0</v>
      </c>
      <c r="M366" s="161">
        <f t="shared" si="31"/>
        <v>45</v>
      </c>
      <c r="N366" s="165">
        <f>M366*H366</f>
        <v>810000</v>
      </c>
      <c r="O366" s="31">
        <v>45</v>
      </c>
      <c r="P366" s="162">
        <f>O366*H366</f>
        <v>810000</v>
      </c>
      <c r="Q366" s="162">
        <f t="shared" si="32"/>
        <v>0</v>
      </c>
      <c r="R366" s="358">
        <f t="shared" si="33"/>
        <v>0</v>
      </c>
      <c r="S366" s="95" t="s">
        <v>554</v>
      </c>
    </row>
    <row r="367" spans="2:19" ht="21">
      <c r="B367" s="360"/>
      <c r="C367" s="58"/>
      <c r="D367" s="58"/>
      <c r="E367" s="58"/>
      <c r="F367" s="60" t="s">
        <v>543</v>
      </c>
      <c r="G367" s="58"/>
      <c r="H367" s="163">
        <v>18000</v>
      </c>
      <c r="I367" s="58"/>
      <c r="J367" s="58"/>
      <c r="K367" s="58"/>
      <c r="L367" s="58"/>
      <c r="M367" s="161"/>
      <c r="N367" s="165"/>
      <c r="O367" s="176">
        <v>24.3</v>
      </c>
      <c r="P367" s="162">
        <f>O367*H367</f>
        <v>437400</v>
      </c>
      <c r="Q367" s="162">
        <f t="shared" si="32"/>
        <v>437400</v>
      </c>
      <c r="R367" s="358">
        <f t="shared" ref="R367:R383" si="34">IF(N367&gt;P367,N367-P367,0)</f>
        <v>0</v>
      </c>
      <c r="S367" s="95" t="s">
        <v>554</v>
      </c>
    </row>
    <row r="368" spans="2:19" ht="15.5">
      <c r="B368" s="359">
        <v>176</v>
      </c>
      <c r="C368" s="28">
        <v>71</v>
      </c>
      <c r="D368" s="28">
        <v>147</v>
      </c>
      <c r="E368" s="28" t="s">
        <v>166</v>
      </c>
      <c r="F368" s="33" t="s">
        <v>165</v>
      </c>
      <c r="G368" s="29" t="s">
        <v>0</v>
      </c>
      <c r="H368" s="163">
        <v>1800</v>
      </c>
      <c r="I368" s="28">
        <v>1400</v>
      </c>
      <c r="J368" s="164">
        <f>H368*I368</f>
        <v>2520000</v>
      </c>
      <c r="K368" s="30"/>
      <c r="L368" s="162">
        <f>K368*H368</f>
        <v>0</v>
      </c>
      <c r="M368" s="161">
        <f t="shared" si="31"/>
        <v>1400</v>
      </c>
      <c r="N368" s="165">
        <f>M368*H368</f>
        <v>2520000</v>
      </c>
      <c r="O368" s="31">
        <v>750</v>
      </c>
      <c r="P368" s="162">
        <f>O368*H368</f>
        <v>1350000</v>
      </c>
      <c r="Q368" s="162">
        <f t="shared" si="32"/>
        <v>0</v>
      </c>
      <c r="R368" s="358">
        <f t="shared" si="34"/>
        <v>1170000</v>
      </c>
      <c r="S368" s="95" t="s">
        <v>554</v>
      </c>
    </row>
    <row r="369" spans="2:19" ht="21">
      <c r="B369" s="360"/>
      <c r="C369" s="58"/>
      <c r="D369" s="58"/>
      <c r="E369" s="58"/>
      <c r="F369" s="58"/>
      <c r="G369" s="58"/>
      <c r="H369" s="58"/>
      <c r="I369" s="58"/>
      <c r="J369" s="58"/>
      <c r="K369" s="58"/>
      <c r="L369" s="58"/>
      <c r="M369" s="161"/>
      <c r="N369" s="58"/>
      <c r="O369" s="58"/>
      <c r="P369" s="58"/>
      <c r="Q369" s="162">
        <f t="shared" si="32"/>
        <v>0</v>
      </c>
      <c r="R369" s="358">
        <f t="shared" si="34"/>
        <v>0</v>
      </c>
      <c r="S369" s="95" t="s">
        <v>554</v>
      </c>
    </row>
    <row r="370" spans="2:19" ht="15.5">
      <c r="B370" s="359">
        <v>177</v>
      </c>
      <c r="C370" s="28">
        <v>72</v>
      </c>
      <c r="D370" s="28">
        <v>148</v>
      </c>
      <c r="E370" s="28" t="s">
        <v>164</v>
      </c>
      <c r="F370" s="33" t="s">
        <v>163</v>
      </c>
      <c r="G370" s="29" t="s">
        <v>0</v>
      </c>
      <c r="H370" s="163">
        <v>3000</v>
      </c>
      <c r="I370" s="28">
        <v>500</v>
      </c>
      <c r="J370" s="164">
        <f>H370*I370</f>
        <v>1500000</v>
      </c>
      <c r="K370" s="30"/>
      <c r="L370" s="162">
        <f>K370*H370</f>
        <v>0</v>
      </c>
      <c r="M370" s="161">
        <f t="shared" si="31"/>
        <v>500</v>
      </c>
      <c r="N370" s="165">
        <f>M370*H370</f>
        <v>1500000</v>
      </c>
      <c r="O370" s="31">
        <v>500</v>
      </c>
      <c r="P370" s="162">
        <f>O370*H370</f>
        <v>1500000</v>
      </c>
      <c r="Q370" s="162">
        <f t="shared" si="32"/>
        <v>0</v>
      </c>
      <c r="R370" s="358">
        <f t="shared" si="34"/>
        <v>0</v>
      </c>
      <c r="S370" s="95" t="s">
        <v>554</v>
      </c>
    </row>
    <row r="371" spans="2:19" ht="21">
      <c r="B371" s="360"/>
      <c r="C371" s="58"/>
      <c r="D371" s="58"/>
      <c r="E371" s="58"/>
      <c r="F371" s="60" t="s">
        <v>543</v>
      </c>
      <c r="G371" s="58"/>
      <c r="H371" s="163">
        <v>3000</v>
      </c>
      <c r="I371" s="58"/>
      <c r="J371" s="58"/>
      <c r="K371" s="58"/>
      <c r="L371" s="58"/>
      <c r="M371" s="161"/>
      <c r="N371" s="165"/>
      <c r="O371" s="30">
        <v>164</v>
      </c>
      <c r="P371" s="162">
        <f>O371*H371</f>
        <v>492000</v>
      </c>
      <c r="Q371" s="162">
        <f t="shared" si="32"/>
        <v>492000</v>
      </c>
      <c r="R371" s="358">
        <f t="shared" si="34"/>
        <v>0</v>
      </c>
      <c r="S371" s="95" t="s">
        <v>554</v>
      </c>
    </row>
    <row r="372" spans="2:19" ht="29">
      <c r="B372" s="359">
        <v>178</v>
      </c>
      <c r="C372" s="28">
        <v>74</v>
      </c>
      <c r="D372" s="28">
        <v>149</v>
      </c>
      <c r="E372" s="28" t="s">
        <v>162</v>
      </c>
      <c r="F372" s="33" t="s">
        <v>161</v>
      </c>
      <c r="G372" s="29" t="s">
        <v>0</v>
      </c>
      <c r="H372" s="163">
        <v>1260</v>
      </c>
      <c r="I372" s="28">
        <v>350</v>
      </c>
      <c r="J372" s="164">
        <f>H372*I372</f>
        <v>441000</v>
      </c>
      <c r="K372" s="30"/>
      <c r="L372" s="162">
        <f>K372*H372</f>
        <v>0</v>
      </c>
      <c r="M372" s="161">
        <f t="shared" si="31"/>
        <v>350</v>
      </c>
      <c r="N372" s="165">
        <f>M372*H372</f>
        <v>441000</v>
      </c>
      <c r="O372" s="31">
        <v>0</v>
      </c>
      <c r="P372" s="162">
        <f>O372*H372</f>
        <v>0</v>
      </c>
      <c r="Q372" s="162">
        <f t="shared" si="32"/>
        <v>0</v>
      </c>
      <c r="R372" s="358">
        <f t="shared" si="34"/>
        <v>441000</v>
      </c>
      <c r="S372" s="95" t="s">
        <v>554</v>
      </c>
    </row>
    <row r="373" spans="2:19" ht="21">
      <c r="B373" s="360"/>
      <c r="C373" s="58"/>
      <c r="D373" s="58"/>
      <c r="E373" s="58"/>
      <c r="F373" s="58"/>
      <c r="G373" s="58"/>
      <c r="H373" s="58"/>
      <c r="I373" s="58"/>
      <c r="J373" s="58"/>
      <c r="K373" s="58"/>
      <c r="L373" s="58"/>
      <c r="M373" s="161"/>
      <c r="N373" s="58"/>
      <c r="O373" s="58"/>
      <c r="P373" s="58"/>
      <c r="Q373" s="162">
        <f t="shared" si="32"/>
        <v>0</v>
      </c>
      <c r="R373" s="358">
        <f t="shared" si="34"/>
        <v>0</v>
      </c>
      <c r="S373" s="95" t="s">
        <v>554</v>
      </c>
    </row>
    <row r="374" spans="2:19" ht="15.5">
      <c r="B374" s="359">
        <v>179</v>
      </c>
      <c r="C374" s="28">
        <v>63</v>
      </c>
      <c r="D374" s="28">
        <v>233</v>
      </c>
      <c r="E374" s="28" t="s">
        <v>160</v>
      </c>
      <c r="F374" s="33" t="s">
        <v>159</v>
      </c>
      <c r="G374" s="29" t="s">
        <v>0</v>
      </c>
      <c r="H374" s="163">
        <v>5400</v>
      </c>
      <c r="I374" s="28">
        <v>53.55</v>
      </c>
      <c r="J374" s="164">
        <f>H374*I374</f>
        <v>289170</v>
      </c>
      <c r="K374" s="30"/>
      <c r="L374" s="162">
        <f>K374*H374</f>
        <v>0</v>
      </c>
      <c r="M374" s="161">
        <f t="shared" si="31"/>
        <v>53.55</v>
      </c>
      <c r="N374" s="165">
        <f>M374*H374</f>
        <v>289170</v>
      </c>
      <c r="O374" s="31">
        <v>53.55</v>
      </c>
      <c r="P374" s="162">
        <f>O374*H374</f>
        <v>289170</v>
      </c>
      <c r="Q374" s="162">
        <f t="shared" si="32"/>
        <v>0</v>
      </c>
      <c r="R374" s="358">
        <f t="shared" si="34"/>
        <v>0</v>
      </c>
      <c r="S374" s="95" t="s">
        <v>554</v>
      </c>
    </row>
    <row r="375" spans="2:19" ht="21">
      <c r="B375" s="360"/>
      <c r="C375" s="58"/>
      <c r="D375" s="58"/>
      <c r="E375" s="58"/>
      <c r="F375" s="60" t="s">
        <v>543</v>
      </c>
      <c r="G375" s="58"/>
      <c r="H375" s="163">
        <v>5400</v>
      </c>
      <c r="I375" s="58"/>
      <c r="J375" s="58"/>
      <c r="K375" s="58"/>
      <c r="L375" s="58"/>
      <c r="M375" s="161"/>
      <c r="N375" s="165"/>
      <c r="O375" s="176">
        <v>7.4600000000000009</v>
      </c>
      <c r="P375" s="162">
        <f>O375*H375</f>
        <v>40284.000000000007</v>
      </c>
      <c r="Q375" s="162">
        <f t="shared" si="32"/>
        <v>40284.000000000007</v>
      </c>
      <c r="R375" s="358">
        <f t="shared" si="34"/>
        <v>0</v>
      </c>
      <c r="S375" s="95" t="s">
        <v>554</v>
      </c>
    </row>
    <row r="376" spans="2:19" ht="58">
      <c r="B376" s="359">
        <v>180</v>
      </c>
      <c r="C376" s="28">
        <v>95</v>
      </c>
      <c r="D376" s="28">
        <v>223</v>
      </c>
      <c r="E376" s="28" t="s">
        <v>158</v>
      </c>
      <c r="F376" s="38" t="s">
        <v>157</v>
      </c>
      <c r="G376" s="29" t="s">
        <v>3</v>
      </c>
      <c r="H376" s="163">
        <v>180</v>
      </c>
      <c r="I376" s="28">
        <v>500</v>
      </c>
      <c r="J376" s="164">
        <f>H376*I376</f>
        <v>90000</v>
      </c>
      <c r="K376" s="30"/>
      <c r="L376" s="162">
        <f>K376*H376</f>
        <v>0</v>
      </c>
      <c r="M376" s="161">
        <f t="shared" si="31"/>
        <v>500</v>
      </c>
      <c r="N376" s="165">
        <f>M376*H376</f>
        <v>90000</v>
      </c>
      <c r="O376" s="31">
        <v>0</v>
      </c>
      <c r="P376" s="162">
        <f>O376*H376</f>
        <v>0</v>
      </c>
      <c r="Q376" s="162">
        <f t="shared" si="32"/>
        <v>0</v>
      </c>
      <c r="R376" s="358">
        <f t="shared" si="34"/>
        <v>90000</v>
      </c>
      <c r="S376" s="95" t="s">
        <v>554</v>
      </c>
    </row>
    <row r="377" spans="2:19" ht="21">
      <c r="B377" s="360"/>
      <c r="C377" s="58"/>
      <c r="D377" s="58"/>
      <c r="E377" s="58"/>
      <c r="F377" s="58"/>
      <c r="G377" s="58"/>
      <c r="H377" s="58"/>
      <c r="I377" s="58"/>
      <c r="J377" s="58"/>
      <c r="K377" s="58"/>
      <c r="L377" s="58"/>
      <c r="M377" s="161"/>
      <c r="N377" s="58"/>
      <c r="O377" s="58"/>
      <c r="P377" s="58"/>
      <c r="Q377" s="162">
        <f t="shared" si="32"/>
        <v>0</v>
      </c>
      <c r="R377" s="358">
        <f t="shared" si="34"/>
        <v>0</v>
      </c>
      <c r="S377" s="95" t="s">
        <v>554</v>
      </c>
    </row>
    <row r="378" spans="2:19" ht="72.5">
      <c r="B378" s="359">
        <v>181</v>
      </c>
      <c r="C378" s="28">
        <v>96</v>
      </c>
      <c r="D378" s="28">
        <v>224</v>
      </c>
      <c r="E378" s="28" t="s">
        <v>156</v>
      </c>
      <c r="F378" s="38" t="s">
        <v>155</v>
      </c>
      <c r="G378" s="29" t="s">
        <v>3</v>
      </c>
      <c r="H378" s="163">
        <v>630</v>
      </c>
      <c r="I378" s="28">
        <v>500</v>
      </c>
      <c r="J378" s="164">
        <f>H378*I378</f>
        <v>315000</v>
      </c>
      <c r="K378" s="30"/>
      <c r="L378" s="162">
        <f>K378*H378</f>
        <v>0</v>
      </c>
      <c r="M378" s="161">
        <f t="shared" si="31"/>
        <v>500</v>
      </c>
      <c r="N378" s="165">
        <f>M378*H378</f>
        <v>315000</v>
      </c>
      <c r="O378" s="31">
        <v>500</v>
      </c>
      <c r="P378" s="162">
        <f>O378*H378</f>
        <v>315000</v>
      </c>
      <c r="Q378" s="162">
        <f t="shared" si="32"/>
        <v>0</v>
      </c>
      <c r="R378" s="358">
        <f t="shared" si="34"/>
        <v>0</v>
      </c>
      <c r="S378" s="95" t="s">
        <v>554</v>
      </c>
    </row>
    <row r="379" spans="2:19" ht="21">
      <c r="B379" s="360"/>
      <c r="C379" s="58"/>
      <c r="D379" s="58"/>
      <c r="E379" s="58"/>
      <c r="F379" s="60" t="s">
        <v>543</v>
      </c>
      <c r="G379" s="58"/>
      <c r="H379" s="163">
        <v>630</v>
      </c>
      <c r="I379" s="58"/>
      <c r="J379" s="58"/>
      <c r="K379" s="58"/>
      <c r="L379" s="58"/>
      <c r="M379" s="161"/>
      <c r="N379" s="165"/>
      <c r="O379" s="176">
        <v>632</v>
      </c>
      <c r="P379" s="162">
        <f>O379*H379</f>
        <v>398160</v>
      </c>
      <c r="Q379" s="162">
        <f t="shared" si="32"/>
        <v>398160</v>
      </c>
      <c r="R379" s="358">
        <f t="shared" si="34"/>
        <v>0</v>
      </c>
      <c r="S379" s="95" t="s">
        <v>554</v>
      </c>
    </row>
    <row r="380" spans="2:19" ht="29">
      <c r="B380" s="359">
        <v>182</v>
      </c>
      <c r="C380" s="28" t="s">
        <v>717</v>
      </c>
      <c r="D380" s="28">
        <v>234</v>
      </c>
      <c r="E380" s="28" t="s">
        <v>154</v>
      </c>
      <c r="F380" s="38" t="s">
        <v>153</v>
      </c>
      <c r="G380" s="29" t="s">
        <v>152</v>
      </c>
      <c r="H380" s="163">
        <v>180</v>
      </c>
      <c r="I380" s="28">
        <v>6500</v>
      </c>
      <c r="J380" s="164">
        <f>H380*I380</f>
        <v>1170000</v>
      </c>
      <c r="K380" s="30"/>
      <c r="L380" s="162">
        <f>K380*H380</f>
        <v>0</v>
      </c>
      <c r="M380" s="161">
        <f t="shared" ref="M380:M422" si="35">$I380+$K380</f>
        <v>6500</v>
      </c>
      <c r="N380" s="165">
        <f>M380*H380</f>
        <v>1170000</v>
      </c>
      <c r="O380" s="31">
        <v>6500</v>
      </c>
      <c r="P380" s="162">
        <f>O380*H380</f>
        <v>1170000</v>
      </c>
      <c r="Q380" s="162">
        <f t="shared" si="32"/>
        <v>0</v>
      </c>
      <c r="R380" s="358">
        <f t="shared" si="34"/>
        <v>0</v>
      </c>
      <c r="S380" s="95" t="s">
        <v>554</v>
      </c>
    </row>
    <row r="381" spans="2:19" ht="21">
      <c r="B381" s="360"/>
      <c r="C381" s="58"/>
      <c r="D381" s="58"/>
      <c r="E381" s="58"/>
      <c r="F381" s="58"/>
      <c r="G381" s="58"/>
      <c r="H381" s="58"/>
      <c r="I381" s="58"/>
      <c r="J381" s="58"/>
      <c r="K381" s="58"/>
      <c r="L381" s="58"/>
      <c r="M381" s="161"/>
      <c r="N381" s="58"/>
      <c r="O381" s="58"/>
      <c r="P381" s="58"/>
      <c r="Q381" s="162">
        <f t="shared" si="32"/>
        <v>0</v>
      </c>
      <c r="R381" s="358">
        <f t="shared" si="34"/>
        <v>0</v>
      </c>
      <c r="S381" s="95" t="s">
        <v>554</v>
      </c>
    </row>
    <row r="382" spans="2:19" ht="29">
      <c r="B382" s="359">
        <v>183</v>
      </c>
      <c r="C382" s="28" t="s">
        <v>718</v>
      </c>
      <c r="D382" s="28">
        <v>150</v>
      </c>
      <c r="E382" s="28" t="s">
        <v>151</v>
      </c>
      <c r="F382" s="38" t="s">
        <v>150</v>
      </c>
      <c r="G382" s="29" t="s">
        <v>0</v>
      </c>
      <c r="H382" s="163">
        <v>1080</v>
      </c>
      <c r="I382" s="28">
        <v>65</v>
      </c>
      <c r="J382" s="164">
        <f>H382*I382</f>
        <v>70200</v>
      </c>
      <c r="K382" s="30"/>
      <c r="L382" s="162">
        <f>K382*H382</f>
        <v>0</v>
      </c>
      <c r="M382" s="161">
        <f t="shared" si="35"/>
        <v>65</v>
      </c>
      <c r="N382" s="165">
        <f>M382*H382</f>
        <v>70200</v>
      </c>
      <c r="O382" s="31">
        <v>65</v>
      </c>
      <c r="P382" s="162">
        <f>O382*H382</f>
        <v>70200</v>
      </c>
      <c r="Q382" s="162">
        <f t="shared" si="32"/>
        <v>0</v>
      </c>
      <c r="R382" s="358">
        <f t="shared" si="34"/>
        <v>0</v>
      </c>
      <c r="S382" s="95" t="s">
        <v>554</v>
      </c>
    </row>
    <row r="383" spans="2:19" ht="21.5" thickBot="1">
      <c r="B383" s="365"/>
      <c r="C383" s="126"/>
      <c r="D383" s="126"/>
      <c r="E383" s="126"/>
      <c r="F383" s="126"/>
      <c r="G383" s="126"/>
      <c r="H383" s="126"/>
      <c r="I383" s="126"/>
      <c r="J383" s="126"/>
      <c r="K383" s="126"/>
      <c r="L383" s="126"/>
      <c r="M383" s="169"/>
      <c r="N383" s="137"/>
      <c r="O383" s="126"/>
      <c r="P383" s="189"/>
      <c r="Q383" s="168">
        <f t="shared" si="32"/>
        <v>0</v>
      </c>
      <c r="R383" s="361">
        <f t="shared" si="34"/>
        <v>0</v>
      </c>
      <c r="S383" s="95"/>
    </row>
    <row r="384" spans="2:19" ht="21.5" thickBot="1">
      <c r="B384" s="366"/>
      <c r="C384" s="123"/>
      <c r="D384" s="123"/>
      <c r="E384" s="123"/>
      <c r="F384" s="123"/>
      <c r="G384" s="123"/>
      <c r="H384" s="123"/>
      <c r="I384" s="123"/>
      <c r="J384" s="123"/>
      <c r="K384" s="123"/>
      <c r="L384" s="172" t="s">
        <v>545</v>
      </c>
      <c r="M384" s="173"/>
      <c r="N384" s="178" t="s">
        <v>558</v>
      </c>
      <c r="O384" s="123"/>
      <c r="P384" s="174">
        <f>SUM(P304:P383)</f>
        <v>17755806.550999999</v>
      </c>
      <c r="Q384" s="175">
        <f t="shared" si="32"/>
        <v>0</v>
      </c>
      <c r="R384" s="363"/>
      <c r="S384" s="95"/>
    </row>
    <row r="385" spans="2:19" ht="21">
      <c r="B385" s="364"/>
      <c r="C385" s="124"/>
      <c r="D385" s="124"/>
      <c r="E385" s="124"/>
      <c r="F385" s="125" t="s">
        <v>541</v>
      </c>
      <c r="G385" s="124"/>
      <c r="H385" s="124"/>
      <c r="I385" s="124"/>
      <c r="J385" s="124"/>
      <c r="K385" s="124"/>
      <c r="L385" s="124"/>
      <c r="M385" s="159"/>
      <c r="N385" s="124"/>
      <c r="O385" s="124"/>
      <c r="P385" s="124"/>
      <c r="Q385" s="158">
        <f t="shared" si="32"/>
        <v>0</v>
      </c>
      <c r="R385" s="357">
        <f t="shared" ref="R385:R423" si="36">IF(N385&gt;P385,N385-P385,0)</f>
        <v>0</v>
      </c>
      <c r="S385" s="95"/>
    </row>
    <row r="386" spans="2:19" ht="15.5">
      <c r="B386" s="359">
        <v>184</v>
      </c>
      <c r="C386" s="28">
        <v>75</v>
      </c>
      <c r="D386" s="28">
        <v>225</v>
      </c>
      <c r="E386" s="28" t="s">
        <v>149</v>
      </c>
      <c r="F386" s="33" t="s">
        <v>148</v>
      </c>
      <c r="G386" s="29" t="s">
        <v>3</v>
      </c>
      <c r="H386" s="163">
        <v>270</v>
      </c>
      <c r="I386" s="28">
        <v>25</v>
      </c>
      <c r="J386" s="164">
        <f>H386*I386</f>
        <v>6750</v>
      </c>
      <c r="K386" s="30"/>
      <c r="L386" s="162">
        <f>K386*H386</f>
        <v>0</v>
      </c>
      <c r="M386" s="161">
        <f t="shared" si="35"/>
        <v>25</v>
      </c>
      <c r="N386" s="165">
        <f>M386*H386</f>
        <v>6750</v>
      </c>
      <c r="O386" s="31">
        <v>25</v>
      </c>
      <c r="P386" s="162">
        <f>O386*H386</f>
        <v>6750</v>
      </c>
      <c r="Q386" s="162">
        <f t="shared" si="32"/>
        <v>0</v>
      </c>
      <c r="R386" s="358">
        <f t="shared" si="36"/>
        <v>0</v>
      </c>
      <c r="S386" s="95" t="s">
        <v>555</v>
      </c>
    </row>
    <row r="387" spans="2:19" ht="21">
      <c r="B387" s="360"/>
      <c r="C387" s="58"/>
      <c r="D387" s="58"/>
      <c r="E387" s="58"/>
      <c r="F387" s="60" t="s">
        <v>543</v>
      </c>
      <c r="G387" s="58"/>
      <c r="H387" s="163">
        <v>270</v>
      </c>
      <c r="I387" s="58"/>
      <c r="J387" s="58"/>
      <c r="K387" s="58"/>
      <c r="L387" s="58"/>
      <c r="M387" s="161"/>
      <c r="N387" s="165"/>
      <c r="O387" s="176">
        <v>19</v>
      </c>
      <c r="P387" s="162">
        <f>O387*H387</f>
        <v>5130</v>
      </c>
      <c r="Q387" s="162">
        <f t="shared" si="32"/>
        <v>5130</v>
      </c>
      <c r="R387" s="358">
        <f t="shared" si="36"/>
        <v>0</v>
      </c>
      <c r="S387" s="95" t="s">
        <v>555</v>
      </c>
    </row>
    <row r="388" spans="2:19" ht="15.5">
      <c r="B388" s="359">
        <v>185</v>
      </c>
      <c r="C388" s="28">
        <v>76</v>
      </c>
      <c r="D388" s="28">
        <v>151</v>
      </c>
      <c r="E388" s="28" t="s">
        <v>147</v>
      </c>
      <c r="F388" s="33" t="s">
        <v>146</v>
      </c>
      <c r="G388" s="29" t="s">
        <v>3</v>
      </c>
      <c r="H388" s="163">
        <v>5400</v>
      </c>
      <c r="I388" s="28">
        <v>4</v>
      </c>
      <c r="J388" s="164">
        <f>H388*I388</f>
        <v>21600</v>
      </c>
      <c r="K388" s="30"/>
      <c r="L388" s="162">
        <f>K388*H388</f>
        <v>0</v>
      </c>
      <c r="M388" s="161">
        <f t="shared" si="35"/>
        <v>4</v>
      </c>
      <c r="N388" s="165">
        <f>M388*H388</f>
        <v>21600</v>
      </c>
      <c r="O388" s="31">
        <v>4</v>
      </c>
      <c r="P388" s="162">
        <f>O388*H388</f>
        <v>21600</v>
      </c>
      <c r="Q388" s="162">
        <f t="shared" si="32"/>
        <v>0</v>
      </c>
      <c r="R388" s="358">
        <f t="shared" si="36"/>
        <v>0</v>
      </c>
      <c r="S388" s="95" t="s">
        <v>555</v>
      </c>
    </row>
    <row r="389" spans="2:19" ht="21">
      <c r="B389" s="360"/>
      <c r="C389" s="58"/>
      <c r="D389" s="58"/>
      <c r="E389" s="58"/>
      <c r="F389" s="58"/>
      <c r="G389" s="58"/>
      <c r="H389" s="58"/>
      <c r="I389" s="58"/>
      <c r="J389" s="58"/>
      <c r="K389" s="58"/>
      <c r="L389" s="58"/>
      <c r="M389" s="161"/>
      <c r="N389" s="58"/>
      <c r="O389" s="58"/>
      <c r="P389" s="58"/>
      <c r="Q389" s="162">
        <f t="shared" si="32"/>
        <v>0</v>
      </c>
      <c r="R389" s="358">
        <f t="shared" si="36"/>
        <v>0</v>
      </c>
      <c r="S389" s="95" t="s">
        <v>555</v>
      </c>
    </row>
    <row r="390" spans="2:19" ht="15.5">
      <c r="B390" s="359">
        <v>186</v>
      </c>
      <c r="C390" s="28">
        <v>77</v>
      </c>
      <c r="D390" s="28">
        <v>152</v>
      </c>
      <c r="E390" s="28" t="s">
        <v>145</v>
      </c>
      <c r="F390" s="33" t="s">
        <v>144</v>
      </c>
      <c r="G390" s="29" t="s">
        <v>3</v>
      </c>
      <c r="H390" s="163">
        <v>6300</v>
      </c>
      <c r="I390" s="28">
        <v>9</v>
      </c>
      <c r="J390" s="164">
        <f>H390*I390</f>
        <v>56700</v>
      </c>
      <c r="K390" s="30"/>
      <c r="L390" s="162">
        <f>K390*H390</f>
        <v>0</v>
      </c>
      <c r="M390" s="161">
        <f t="shared" si="35"/>
        <v>9</v>
      </c>
      <c r="N390" s="165">
        <f>M390*H390</f>
        <v>56700</v>
      </c>
      <c r="O390" s="31">
        <v>9</v>
      </c>
      <c r="P390" s="162">
        <f>O390*H390</f>
        <v>56700</v>
      </c>
      <c r="Q390" s="162">
        <f t="shared" ref="Q390:Q453" si="37">IF(P390&gt;N390,P390-N390,0)</f>
        <v>0</v>
      </c>
      <c r="R390" s="358">
        <f t="shared" si="36"/>
        <v>0</v>
      </c>
      <c r="S390" s="95" t="s">
        <v>555</v>
      </c>
    </row>
    <row r="391" spans="2:19" ht="21">
      <c r="B391" s="360"/>
      <c r="C391" s="58"/>
      <c r="D391" s="58"/>
      <c r="E391" s="58"/>
      <c r="F391" s="58"/>
      <c r="G391" s="58"/>
      <c r="H391" s="58"/>
      <c r="I391" s="58"/>
      <c r="J391" s="58"/>
      <c r="K391" s="58"/>
      <c r="L391" s="58"/>
      <c r="M391" s="161"/>
      <c r="N391" s="58"/>
      <c r="O391" s="58"/>
      <c r="P391" s="58"/>
      <c r="Q391" s="162">
        <f t="shared" si="37"/>
        <v>0</v>
      </c>
      <c r="R391" s="358">
        <f t="shared" si="36"/>
        <v>0</v>
      </c>
      <c r="S391" s="95" t="s">
        <v>555</v>
      </c>
    </row>
    <row r="392" spans="2:19" ht="15.5">
      <c r="B392" s="359">
        <v>187</v>
      </c>
      <c r="C392" s="28">
        <v>78</v>
      </c>
      <c r="D392" s="28">
        <v>153</v>
      </c>
      <c r="E392" s="28" t="s">
        <v>143</v>
      </c>
      <c r="F392" s="33" t="s">
        <v>142</v>
      </c>
      <c r="G392" s="29" t="s">
        <v>3</v>
      </c>
      <c r="H392" s="163">
        <v>3600</v>
      </c>
      <c r="I392" s="28">
        <v>16</v>
      </c>
      <c r="J392" s="164">
        <f>H392*I392</f>
        <v>57600</v>
      </c>
      <c r="K392" s="30"/>
      <c r="L392" s="162">
        <f>K392*H392</f>
        <v>0</v>
      </c>
      <c r="M392" s="161">
        <f t="shared" si="35"/>
        <v>16</v>
      </c>
      <c r="N392" s="165">
        <f>M392*H392</f>
        <v>57600</v>
      </c>
      <c r="O392" s="31">
        <v>15</v>
      </c>
      <c r="P392" s="162">
        <f>O392*H392</f>
        <v>54000</v>
      </c>
      <c r="Q392" s="162">
        <f t="shared" si="37"/>
        <v>0</v>
      </c>
      <c r="R392" s="358">
        <f t="shared" si="36"/>
        <v>3600</v>
      </c>
      <c r="S392" s="95" t="s">
        <v>555</v>
      </c>
    </row>
    <row r="393" spans="2:19" ht="21">
      <c r="B393" s="360"/>
      <c r="C393" s="58"/>
      <c r="D393" s="58"/>
      <c r="E393" s="58"/>
      <c r="F393" s="58"/>
      <c r="G393" s="58"/>
      <c r="H393" s="58"/>
      <c r="I393" s="58"/>
      <c r="J393" s="58"/>
      <c r="K393" s="58"/>
      <c r="L393" s="58"/>
      <c r="M393" s="161"/>
      <c r="N393" s="58"/>
      <c r="O393" s="58"/>
      <c r="P393" s="58"/>
      <c r="Q393" s="162">
        <f t="shared" si="37"/>
        <v>0</v>
      </c>
      <c r="R393" s="358">
        <f t="shared" si="36"/>
        <v>0</v>
      </c>
      <c r="S393" s="95" t="s">
        <v>555</v>
      </c>
    </row>
    <row r="394" spans="2:19" ht="15.5">
      <c r="B394" s="359">
        <v>188</v>
      </c>
      <c r="C394" s="28">
        <v>79</v>
      </c>
      <c r="D394" s="28">
        <v>154</v>
      </c>
      <c r="E394" s="28" t="s">
        <v>141</v>
      </c>
      <c r="F394" s="33" t="s">
        <v>140</v>
      </c>
      <c r="G394" s="29" t="s">
        <v>3</v>
      </c>
      <c r="H394" s="163">
        <v>1100</v>
      </c>
      <c r="I394" s="28">
        <v>21</v>
      </c>
      <c r="J394" s="164">
        <f>H394*I394</f>
        <v>23100</v>
      </c>
      <c r="K394" s="30"/>
      <c r="L394" s="162">
        <f>K394*H394</f>
        <v>0</v>
      </c>
      <c r="M394" s="161">
        <f t="shared" si="35"/>
        <v>21</v>
      </c>
      <c r="N394" s="165">
        <f>M394*H394</f>
        <v>23100</v>
      </c>
      <c r="O394" s="31">
        <v>21</v>
      </c>
      <c r="P394" s="162">
        <f>O394*H394</f>
        <v>23100</v>
      </c>
      <c r="Q394" s="162">
        <f t="shared" si="37"/>
        <v>0</v>
      </c>
      <c r="R394" s="358">
        <f t="shared" si="36"/>
        <v>0</v>
      </c>
      <c r="S394" s="95" t="s">
        <v>555</v>
      </c>
    </row>
    <row r="395" spans="2:19" ht="21">
      <c r="B395" s="360"/>
      <c r="C395" s="58"/>
      <c r="D395" s="58"/>
      <c r="E395" s="58"/>
      <c r="F395" s="58"/>
      <c r="G395" s="58"/>
      <c r="H395" s="58"/>
      <c r="I395" s="58"/>
      <c r="J395" s="58"/>
      <c r="K395" s="58"/>
      <c r="L395" s="58"/>
      <c r="M395" s="161"/>
      <c r="N395" s="58"/>
      <c r="O395" s="58"/>
      <c r="P395" s="58"/>
      <c r="Q395" s="162">
        <f t="shared" si="37"/>
        <v>0</v>
      </c>
      <c r="R395" s="358">
        <f t="shared" si="36"/>
        <v>0</v>
      </c>
      <c r="S395" s="95" t="s">
        <v>555</v>
      </c>
    </row>
    <row r="396" spans="2:19" ht="15.5">
      <c r="B396" s="359">
        <v>189</v>
      </c>
      <c r="C396" s="28">
        <v>80</v>
      </c>
      <c r="D396" s="28">
        <v>155</v>
      </c>
      <c r="E396" s="28" t="s">
        <v>139</v>
      </c>
      <c r="F396" s="33" t="s">
        <v>138</v>
      </c>
      <c r="G396" s="29" t="s">
        <v>3</v>
      </c>
      <c r="H396" s="163">
        <v>630</v>
      </c>
      <c r="I396" s="28">
        <v>25</v>
      </c>
      <c r="J396" s="164">
        <f>H396*I396</f>
        <v>15750</v>
      </c>
      <c r="K396" s="30"/>
      <c r="L396" s="162">
        <f>K396*H396</f>
        <v>0</v>
      </c>
      <c r="M396" s="161">
        <f t="shared" si="35"/>
        <v>25</v>
      </c>
      <c r="N396" s="165">
        <f>M396*H396</f>
        <v>15750</v>
      </c>
      <c r="O396" s="31">
        <v>15</v>
      </c>
      <c r="P396" s="162">
        <f>O396*H396</f>
        <v>9450</v>
      </c>
      <c r="Q396" s="162">
        <f t="shared" si="37"/>
        <v>0</v>
      </c>
      <c r="R396" s="358">
        <f t="shared" si="36"/>
        <v>6300</v>
      </c>
      <c r="S396" s="95" t="s">
        <v>555</v>
      </c>
    </row>
    <row r="397" spans="2:19" ht="21">
      <c r="B397" s="360"/>
      <c r="C397" s="58"/>
      <c r="D397" s="58"/>
      <c r="E397" s="58"/>
      <c r="F397" s="58"/>
      <c r="G397" s="58"/>
      <c r="H397" s="58"/>
      <c r="I397" s="58"/>
      <c r="J397" s="58"/>
      <c r="K397" s="58"/>
      <c r="L397" s="58"/>
      <c r="M397" s="161"/>
      <c r="N397" s="58"/>
      <c r="O397" s="58"/>
      <c r="P397" s="58"/>
      <c r="Q397" s="162">
        <f t="shared" si="37"/>
        <v>0</v>
      </c>
      <c r="R397" s="358">
        <f t="shared" si="36"/>
        <v>0</v>
      </c>
      <c r="S397" s="95" t="s">
        <v>555</v>
      </c>
    </row>
    <row r="398" spans="2:19" ht="15.5">
      <c r="B398" s="359">
        <v>190</v>
      </c>
      <c r="C398" s="28">
        <v>81</v>
      </c>
      <c r="D398" s="28">
        <v>156</v>
      </c>
      <c r="E398" s="28" t="s">
        <v>137</v>
      </c>
      <c r="F398" s="33" t="s">
        <v>136</v>
      </c>
      <c r="G398" s="29" t="s">
        <v>3</v>
      </c>
      <c r="H398" s="163">
        <v>540</v>
      </c>
      <c r="I398" s="28">
        <v>36</v>
      </c>
      <c r="J398" s="164">
        <f>H398*I398</f>
        <v>19440</v>
      </c>
      <c r="K398" s="30"/>
      <c r="L398" s="162">
        <f>K398*H398</f>
        <v>0</v>
      </c>
      <c r="M398" s="161">
        <f t="shared" si="35"/>
        <v>36</v>
      </c>
      <c r="N398" s="165">
        <f>M398*H398</f>
        <v>19440</v>
      </c>
      <c r="O398" s="31">
        <v>21</v>
      </c>
      <c r="P398" s="162">
        <f>O398*H398</f>
        <v>11340</v>
      </c>
      <c r="Q398" s="162">
        <f t="shared" si="37"/>
        <v>0</v>
      </c>
      <c r="R398" s="358">
        <f t="shared" si="36"/>
        <v>8100</v>
      </c>
      <c r="S398" s="95" t="s">
        <v>555</v>
      </c>
    </row>
    <row r="399" spans="2:19" ht="21">
      <c r="B399" s="360"/>
      <c r="C399" s="58"/>
      <c r="D399" s="58"/>
      <c r="E399" s="58"/>
      <c r="F399" s="58"/>
      <c r="G399" s="58"/>
      <c r="H399" s="58"/>
      <c r="I399" s="58"/>
      <c r="J399" s="58"/>
      <c r="K399" s="58"/>
      <c r="L399" s="58"/>
      <c r="M399" s="161"/>
      <c r="N399" s="58"/>
      <c r="O399" s="58"/>
      <c r="P399" s="58"/>
      <c r="Q399" s="162">
        <f t="shared" si="37"/>
        <v>0</v>
      </c>
      <c r="R399" s="358">
        <f t="shared" si="36"/>
        <v>0</v>
      </c>
      <c r="S399" s="95" t="s">
        <v>555</v>
      </c>
    </row>
    <row r="400" spans="2:19" ht="29">
      <c r="B400" s="359">
        <v>191</v>
      </c>
      <c r="C400" s="28">
        <v>82</v>
      </c>
      <c r="D400" s="28">
        <v>156</v>
      </c>
      <c r="E400" s="28" t="s">
        <v>135</v>
      </c>
      <c r="F400" s="33" t="s">
        <v>134</v>
      </c>
      <c r="G400" s="29" t="s">
        <v>3</v>
      </c>
      <c r="H400" s="163">
        <v>540</v>
      </c>
      <c r="I400" s="28">
        <v>25</v>
      </c>
      <c r="J400" s="164">
        <f>H400*I400</f>
        <v>13500</v>
      </c>
      <c r="K400" s="30"/>
      <c r="L400" s="162">
        <f>K400*H400</f>
        <v>0</v>
      </c>
      <c r="M400" s="161">
        <f t="shared" si="35"/>
        <v>25</v>
      </c>
      <c r="N400" s="165">
        <f>M400*H400</f>
        <v>13500</v>
      </c>
      <c r="O400" s="31">
        <v>14</v>
      </c>
      <c r="P400" s="162">
        <f>O400*H400</f>
        <v>7560</v>
      </c>
      <c r="Q400" s="162">
        <f t="shared" si="37"/>
        <v>0</v>
      </c>
      <c r="R400" s="358">
        <f t="shared" si="36"/>
        <v>5940</v>
      </c>
      <c r="S400" s="95" t="s">
        <v>555</v>
      </c>
    </row>
    <row r="401" spans="2:19" ht="21">
      <c r="B401" s="360"/>
      <c r="C401" s="58"/>
      <c r="D401" s="58"/>
      <c r="E401" s="58"/>
      <c r="F401" s="58"/>
      <c r="G401" s="58"/>
      <c r="H401" s="58"/>
      <c r="I401" s="58"/>
      <c r="J401" s="58"/>
      <c r="K401" s="58"/>
      <c r="L401" s="58"/>
      <c r="M401" s="161"/>
      <c r="N401" s="58"/>
      <c r="O401" s="58"/>
      <c r="P401" s="58"/>
      <c r="Q401" s="162">
        <f t="shared" si="37"/>
        <v>0</v>
      </c>
      <c r="R401" s="358">
        <f t="shared" si="36"/>
        <v>0</v>
      </c>
      <c r="S401" s="95" t="s">
        <v>555</v>
      </c>
    </row>
    <row r="402" spans="2:19" ht="15.5">
      <c r="B402" s="359">
        <v>192</v>
      </c>
      <c r="C402" s="28" t="s">
        <v>719</v>
      </c>
      <c r="D402" s="28">
        <v>158</v>
      </c>
      <c r="E402" s="28" t="s">
        <v>133</v>
      </c>
      <c r="F402" s="33" t="s">
        <v>132</v>
      </c>
      <c r="G402" s="29" t="s">
        <v>3</v>
      </c>
      <c r="H402" s="163">
        <v>720</v>
      </c>
      <c r="I402" s="28">
        <v>25</v>
      </c>
      <c r="J402" s="164">
        <f>H402*I402</f>
        <v>18000</v>
      </c>
      <c r="K402" s="30"/>
      <c r="L402" s="162">
        <f>K402*H402</f>
        <v>0</v>
      </c>
      <c r="M402" s="161">
        <f t="shared" si="35"/>
        <v>25</v>
      </c>
      <c r="N402" s="165">
        <f>M402*H402</f>
        <v>18000</v>
      </c>
      <c r="O402" s="31">
        <v>15</v>
      </c>
      <c r="P402" s="162">
        <f>O402*H402</f>
        <v>10800</v>
      </c>
      <c r="Q402" s="162">
        <f t="shared" si="37"/>
        <v>0</v>
      </c>
      <c r="R402" s="358">
        <f t="shared" si="36"/>
        <v>7200</v>
      </c>
      <c r="S402" s="95" t="s">
        <v>555</v>
      </c>
    </row>
    <row r="403" spans="2:19" ht="21">
      <c r="B403" s="360"/>
      <c r="C403" s="58"/>
      <c r="D403" s="58"/>
      <c r="E403" s="58"/>
      <c r="F403" s="58"/>
      <c r="G403" s="58"/>
      <c r="H403" s="58"/>
      <c r="I403" s="58"/>
      <c r="J403" s="58"/>
      <c r="K403" s="58"/>
      <c r="L403" s="58"/>
      <c r="M403" s="161"/>
      <c r="N403" s="58"/>
      <c r="O403" s="58"/>
      <c r="P403" s="58"/>
      <c r="Q403" s="162">
        <f t="shared" si="37"/>
        <v>0</v>
      </c>
      <c r="R403" s="358">
        <f t="shared" si="36"/>
        <v>0</v>
      </c>
      <c r="S403" s="95" t="s">
        <v>555</v>
      </c>
    </row>
    <row r="404" spans="2:19" ht="29">
      <c r="B404" s="359">
        <v>193</v>
      </c>
      <c r="C404" s="28">
        <v>84</v>
      </c>
      <c r="D404" s="28">
        <v>159</v>
      </c>
      <c r="E404" s="28" t="s">
        <v>131</v>
      </c>
      <c r="F404" s="33" t="s">
        <v>130</v>
      </c>
      <c r="G404" s="29" t="s">
        <v>3</v>
      </c>
      <c r="H404" s="163">
        <v>3600</v>
      </c>
      <c r="I404" s="28">
        <v>12</v>
      </c>
      <c r="J404" s="164">
        <f>H404*I404</f>
        <v>43200</v>
      </c>
      <c r="K404" s="30"/>
      <c r="L404" s="162">
        <f>K404*H404</f>
        <v>0</v>
      </c>
      <c r="M404" s="161">
        <f t="shared" si="35"/>
        <v>12</v>
      </c>
      <c r="N404" s="165">
        <f>M404*H404</f>
        <v>43200</v>
      </c>
      <c r="O404" s="31">
        <v>9</v>
      </c>
      <c r="P404" s="162">
        <f t="shared" ref="P404:P410" si="38">O404*H404</f>
        <v>32400</v>
      </c>
      <c r="Q404" s="162">
        <f t="shared" si="37"/>
        <v>0</v>
      </c>
      <c r="R404" s="358">
        <f t="shared" si="36"/>
        <v>10800</v>
      </c>
      <c r="S404" s="95" t="s">
        <v>555</v>
      </c>
    </row>
    <row r="405" spans="2:19" ht="21">
      <c r="B405" s="360"/>
      <c r="C405" s="58"/>
      <c r="D405" s="58"/>
      <c r="E405" s="58"/>
      <c r="F405" s="60"/>
      <c r="G405" s="58"/>
      <c r="H405" s="163"/>
      <c r="I405" s="58"/>
      <c r="J405" s="58"/>
      <c r="K405" s="58"/>
      <c r="L405" s="58"/>
      <c r="M405" s="161"/>
      <c r="N405" s="165"/>
      <c r="O405" s="30"/>
      <c r="P405" s="162">
        <f t="shared" si="38"/>
        <v>0</v>
      </c>
      <c r="Q405" s="162">
        <f t="shared" si="37"/>
        <v>0</v>
      </c>
      <c r="R405" s="358">
        <f t="shared" si="36"/>
        <v>0</v>
      </c>
      <c r="S405" s="95" t="s">
        <v>555</v>
      </c>
    </row>
    <row r="406" spans="2:19" ht="29">
      <c r="B406" s="359">
        <v>194</v>
      </c>
      <c r="C406" s="28">
        <v>85</v>
      </c>
      <c r="D406" s="28">
        <v>160</v>
      </c>
      <c r="E406" s="28" t="s">
        <v>129</v>
      </c>
      <c r="F406" s="33" t="s">
        <v>128</v>
      </c>
      <c r="G406" s="35" t="s">
        <v>99</v>
      </c>
      <c r="H406" s="180">
        <v>270</v>
      </c>
      <c r="I406" s="28">
        <v>55</v>
      </c>
      <c r="J406" s="164">
        <f>H406*I406</f>
        <v>14850</v>
      </c>
      <c r="K406" s="30"/>
      <c r="L406" s="162">
        <f>K406*H406</f>
        <v>0</v>
      </c>
      <c r="M406" s="161">
        <f t="shared" si="35"/>
        <v>55</v>
      </c>
      <c r="N406" s="165">
        <f>M406*H406</f>
        <v>14850</v>
      </c>
      <c r="O406" s="31">
        <v>55</v>
      </c>
      <c r="P406" s="162">
        <f t="shared" si="38"/>
        <v>14850</v>
      </c>
      <c r="Q406" s="162">
        <f t="shared" si="37"/>
        <v>0</v>
      </c>
      <c r="R406" s="358">
        <f t="shared" si="36"/>
        <v>0</v>
      </c>
      <c r="S406" s="95" t="s">
        <v>555</v>
      </c>
    </row>
    <row r="407" spans="2:19" ht="21">
      <c r="B407" s="360"/>
      <c r="C407" s="58"/>
      <c r="D407" s="58"/>
      <c r="E407" s="58"/>
      <c r="F407" s="60" t="s">
        <v>543</v>
      </c>
      <c r="G407" s="58"/>
      <c r="H407" s="180">
        <v>270</v>
      </c>
      <c r="I407" s="58"/>
      <c r="J407" s="58"/>
      <c r="K407" s="58"/>
      <c r="L407" s="58"/>
      <c r="M407" s="161"/>
      <c r="N407" s="165"/>
      <c r="O407" s="176">
        <v>53.234000000000009</v>
      </c>
      <c r="P407" s="162">
        <f t="shared" si="38"/>
        <v>14373.180000000002</v>
      </c>
      <c r="Q407" s="162">
        <f t="shared" si="37"/>
        <v>14373.180000000002</v>
      </c>
      <c r="R407" s="358">
        <f t="shared" si="36"/>
        <v>0</v>
      </c>
      <c r="S407" s="95" t="s">
        <v>555</v>
      </c>
    </row>
    <row r="408" spans="2:19" ht="29">
      <c r="B408" s="359">
        <v>195</v>
      </c>
      <c r="C408" s="28">
        <v>85</v>
      </c>
      <c r="D408" s="28">
        <v>161</v>
      </c>
      <c r="E408" s="28" t="s">
        <v>127</v>
      </c>
      <c r="F408" s="33" t="s">
        <v>126</v>
      </c>
      <c r="G408" s="35" t="s">
        <v>99</v>
      </c>
      <c r="H408" s="180">
        <v>360</v>
      </c>
      <c r="I408" s="28">
        <v>115</v>
      </c>
      <c r="J408" s="164">
        <f>H408*I408</f>
        <v>41400</v>
      </c>
      <c r="K408" s="30"/>
      <c r="L408" s="162">
        <f>K408*H408</f>
        <v>0</v>
      </c>
      <c r="M408" s="161">
        <f t="shared" si="35"/>
        <v>115</v>
      </c>
      <c r="N408" s="165">
        <f>M408*H408</f>
        <v>41400</v>
      </c>
      <c r="O408" s="31">
        <v>115</v>
      </c>
      <c r="P408" s="162">
        <f t="shared" si="38"/>
        <v>41400</v>
      </c>
      <c r="Q408" s="162">
        <f t="shared" si="37"/>
        <v>0</v>
      </c>
      <c r="R408" s="358">
        <f t="shared" si="36"/>
        <v>0</v>
      </c>
      <c r="S408" s="95" t="s">
        <v>555</v>
      </c>
    </row>
    <row r="409" spans="2:19" ht="21">
      <c r="B409" s="360"/>
      <c r="C409" s="58"/>
      <c r="D409" s="58"/>
      <c r="E409" s="58"/>
      <c r="F409" s="60" t="s">
        <v>543</v>
      </c>
      <c r="G409" s="58"/>
      <c r="H409" s="180">
        <v>360</v>
      </c>
      <c r="I409" s="58"/>
      <c r="J409" s="58"/>
      <c r="K409" s="58"/>
      <c r="L409" s="58"/>
      <c r="M409" s="161"/>
      <c r="N409" s="165"/>
      <c r="O409" s="176">
        <v>14.706500000000005</v>
      </c>
      <c r="P409" s="162">
        <f t="shared" si="38"/>
        <v>5294.340000000002</v>
      </c>
      <c r="Q409" s="162">
        <f t="shared" si="37"/>
        <v>5294.340000000002</v>
      </c>
      <c r="R409" s="358">
        <f t="shared" si="36"/>
        <v>0</v>
      </c>
      <c r="S409" s="95" t="s">
        <v>555</v>
      </c>
    </row>
    <row r="410" spans="2:19" ht="29">
      <c r="B410" s="359">
        <v>196</v>
      </c>
      <c r="C410" s="28">
        <v>85</v>
      </c>
      <c r="D410" s="28">
        <v>162</v>
      </c>
      <c r="E410" s="28" t="s">
        <v>125</v>
      </c>
      <c r="F410" s="33" t="s">
        <v>124</v>
      </c>
      <c r="G410" s="35" t="s">
        <v>99</v>
      </c>
      <c r="H410" s="180">
        <v>450</v>
      </c>
      <c r="I410" s="28">
        <v>143</v>
      </c>
      <c r="J410" s="164">
        <f>H410*I410</f>
        <v>64350</v>
      </c>
      <c r="K410" s="30"/>
      <c r="L410" s="162">
        <f>K410*H410</f>
        <v>0</v>
      </c>
      <c r="M410" s="161">
        <f t="shared" si="35"/>
        <v>143</v>
      </c>
      <c r="N410" s="165">
        <f>M410*H410</f>
        <v>64350</v>
      </c>
      <c r="O410" s="31">
        <v>115.5</v>
      </c>
      <c r="P410" s="162">
        <f t="shared" si="38"/>
        <v>51975</v>
      </c>
      <c r="Q410" s="162">
        <f t="shared" si="37"/>
        <v>0</v>
      </c>
      <c r="R410" s="358">
        <f t="shared" si="36"/>
        <v>12375</v>
      </c>
      <c r="S410" s="95" t="s">
        <v>555</v>
      </c>
    </row>
    <row r="411" spans="2:19" ht="21">
      <c r="B411" s="360"/>
      <c r="C411" s="58"/>
      <c r="D411" s="58"/>
      <c r="E411" s="58"/>
      <c r="F411" s="58"/>
      <c r="G411" s="58"/>
      <c r="H411" s="58"/>
      <c r="I411" s="58"/>
      <c r="J411" s="58"/>
      <c r="K411" s="58"/>
      <c r="L411" s="58"/>
      <c r="M411" s="161"/>
      <c r="N411" s="58"/>
      <c r="O411" s="58"/>
      <c r="P411" s="58"/>
      <c r="Q411" s="162">
        <f t="shared" si="37"/>
        <v>0</v>
      </c>
      <c r="R411" s="358">
        <f t="shared" si="36"/>
        <v>0</v>
      </c>
      <c r="S411" s="95" t="s">
        <v>555</v>
      </c>
    </row>
    <row r="412" spans="2:19" ht="15.5">
      <c r="B412" s="359">
        <v>197</v>
      </c>
      <c r="C412" s="28">
        <v>86</v>
      </c>
      <c r="D412" s="28">
        <v>163</v>
      </c>
      <c r="E412" s="28" t="s">
        <v>123</v>
      </c>
      <c r="F412" s="33" t="s">
        <v>122</v>
      </c>
      <c r="G412" s="29" t="s">
        <v>3</v>
      </c>
      <c r="H412" s="163">
        <v>1440</v>
      </c>
      <c r="I412" s="28">
        <v>15</v>
      </c>
      <c r="J412" s="164">
        <f>H412*I412</f>
        <v>21600</v>
      </c>
      <c r="K412" s="30"/>
      <c r="L412" s="162">
        <f>K412*H412</f>
        <v>0</v>
      </c>
      <c r="M412" s="161">
        <f t="shared" si="35"/>
        <v>15</v>
      </c>
      <c r="N412" s="165">
        <f>M412*H412</f>
        <v>21600</v>
      </c>
      <c r="O412" s="31">
        <v>15</v>
      </c>
      <c r="P412" s="162">
        <f>O412*H412</f>
        <v>21600</v>
      </c>
      <c r="Q412" s="162">
        <f t="shared" si="37"/>
        <v>0</v>
      </c>
      <c r="R412" s="358">
        <f t="shared" si="36"/>
        <v>0</v>
      </c>
      <c r="S412" s="95" t="s">
        <v>555</v>
      </c>
    </row>
    <row r="413" spans="2:19" ht="21">
      <c r="B413" s="360"/>
      <c r="C413" s="58"/>
      <c r="D413" s="58"/>
      <c r="E413" s="58"/>
      <c r="F413" s="60" t="s">
        <v>543</v>
      </c>
      <c r="G413" s="58"/>
      <c r="H413" s="163">
        <v>1440</v>
      </c>
      <c r="I413" s="58"/>
      <c r="J413" s="58"/>
      <c r="K413" s="58"/>
      <c r="L413" s="58"/>
      <c r="M413" s="161"/>
      <c r="N413" s="165"/>
      <c r="O413" s="30">
        <v>5</v>
      </c>
      <c r="P413" s="162">
        <f>O413*H413</f>
        <v>7200</v>
      </c>
      <c r="Q413" s="162">
        <f t="shared" si="37"/>
        <v>7200</v>
      </c>
      <c r="R413" s="358">
        <f t="shared" si="36"/>
        <v>0</v>
      </c>
      <c r="S413" s="95" t="s">
        <v>555</v>
      </c>
    </row>
    <row r="414" spans="2:19" ht="29">
      <c r="B414" s="359">
        <v>198</v>
      </c>
      <c r="C414" s="28">
        <v>87</v>
      </c>
      <c r="D414" s="28">
        <v>164</v>
      </c>
      <c r="E414" s="28" t="s">
        <v>121</v>
      </c>
      <c r="F414" s="33" t="s">
        <v>120</v>
      </c>
      <c r="G414" s="35" t="s">
        <v>99</v>
      </c>
      <c r="H414" s="180">
        <v>450</v>
      </c>
      <c r="I414" s="28">
        <v>145</v>
      </c>
      <c r="J414" s="164">
        <f>H414*I414</f>
        <v>65250</v>
      </c>
      <c r="K414" s="30"/>
      <c r="L414" s="162">
        <f>K414*H414</f>
        <v>0</v>
      </c>
      <c r="M414" s="161">
        <f t="shared" si="35"/>
        <v>145</v>
      </c>
      <c r="N414" s="165">
        <f>M414*H414</f>
        <v>65250</v>
      </c>
      <c r="O414" s="31">
        <v>84</v>
      </c>
      <c r="P414" s="162">
        <f>O414*H414</f>
        <v>37800</v>
      </c>
      <c r="Q414" s="162">
        <f t="shared" si="37"/>
        <v>0</v>
      </c>
      <c r="R414" s="358">
        <f t="shared" si="36"/>
        <v>27450</v>
      </c>
      <c r="S414" s="95" t="s">
        <v>555</v>
      </c>
    </row>
    <row r="415" spans="2:19" ht="21">
      <c r="B415" s="360"/>
      <c r="C415" s="58"/>
      <c r="D415" s="58"/>
      <c r="E415" s="58"/>
      <c r="F415" s="58"/>
      <c r="G415" s="58"/>
      <c r="H415" s="58"/>
      <c r="I415" s="58"/>
      <c r="J415" s="58"/>
      <c r="K415" s="58"/>
      <c r="L415" s="58"/>
      <c r="M415" s="161"/>
      <c r="N415" s="58"/>
      <c r="O415" s="58"/>
      <c r="P415" s="58"/>
      <c r="Q415" s="162">
        <f t="shared" si="37"/>
        <v>0</v>
      </c>
      <c r="R415" s="358">
        <f t="shared" si="36"/>
        <v>0</v>
      </c>
      <c r="S415" s="95" t="s">
        <v>555</v>
      </c>
    </row>
    <row r="416" spans="2:19" ht="29">
      <c r="B416" s="359">
        <v>199</v>
      </c>
      <c r="C416" s="28">
        <v>87</v>
      </c>
      <c r="D416" s="28">
        <v>165</v>
      </c>
      <c r="E416" s="28" t="s">
        <v>119</v>
      </c>
      <c r="F416" s="33" t="s">
        <v>118</v>
      </c>
      <c r="G416" s="35" t="s">
        <v>99</v>
      </c>
      <c r="H416" s="180">
        <v>540</v>
      </c>
      <c r="I416" s="28">
        <v>145</v>
      </c>
      <c r="J416" s="164">
        <f>H416*I416</f>
        <v>78300</v>
      </c>
      <c r="K416" s="30"/>
      <c r="L416" s="162">
        <f>K416*H416</f>
        <v>0</v>
      </c>
      <c r="M416" s="161">
        <f t="shared" si="35"/>
        <v>145</v>
      </c>
      <c r="N416" s="165">
        <f>M416*H416</f>
        <v>78300</v>
      </c>
      <c r="O416" s="31">
        <v>68.25</v>
      </c>
      <c r="P416" s="162">
        <f>O416*H416</f>
        <v>36855</v>
      </c>
      <c r="Q416" s="162">
        <f t="shared" si="37"/>
        <v>0</v>
      </c>
      <c r="R416" s="358">
        <f t="shared" si="36"/>
        <v>41445</v>
      </c>
      <c r="S416" s="95" t="s">
        <v>555</v>
      </c>
    </row>
    <row r="417" spans="2:19" ht="21">
      <c r="B417" s="360"/>
      <c r="C417" s="58"/>
      <c r="D417" s="58"/>
      <c r="E417" s="58"/>
      <c r="F417" s="58"/>
      <c r="G417" s="58"/>
      <c r="H417" s="58"/>
      <c r="I417" s="58"/>
      <c r="J417" s="58"/>
      <c r="K417" s="58"/>
      <c r="L417" s="58"/>
      <c r="M417" s="161"/>
      <c r="N417" s="58"/>
      <c r="O417" s="58"/>
      <c r="P417" s="58"/>
      <c r="Q417" s="162">
        <f t="shared" si="37"/>
        <v>0</v>
      </c>
      <c r="R417" s="358">
        <f t="shared" si="36"/>
        <v>0</v>
      </c>
      <c r="S417" s="95" t="s">
        <v>555</v>
      </c>
    </row>
    <row r="418" spans="2:19" ht="58">
      <c r="B418" s="359">
        <v>200</v>
      </c>
      <c r="C418" s="28">
        <v>90</v>
      </c>
      <c r="D418" s="28">
        <v>226</v>
      </c>
      <c r="E418" s="28" t="s">
        <v>117</v>
      </c>
      <c r="F418" s="33" t="s">
        <v>116</v>
      </c>
      <c r="G418" s="29" t="s">
        <v>3</v>
      </c>
      <c r="H418" s="163">
        <v>630</v>
      </c>
      <c r="I418" s="28">
        <v>5</v>
      </c>
      <c r="J418" s="164">
        <f>H418*I418</f>
        <v>3150</v>
      </c>
      <c r="K418" s="30"/>
      <c r="L418" s="162">
        <f>K418*H418</f>
        <v>0</v>
      </c>
      <c r="M418" s="161">
        <f t="shared" si="35"/>
        <v>5</v>
      </c>
      <c r="N418" s="165">
        <f>M418*H418</f>
        <v>3150</v>
      </c>
      <c r="O418" s="31">
        <v>5</v>
      </c>
      <c r="P418" s="162">
        <f>O418*H418</f>
        <v>3150</v>
      </c>
      <c r="Q418" s="162">
        <f t="shared" si="37"/>
        <v>0</v>
      </c>
      <c r="R418" s="358">
        <f t="shared" si="36"/>
        <v>0</v>
      </c>
      <c r="S418" s="95" t="s">
        <v>555</v>
      </c>
    </row>
    <row r="419" spans="2:19" ht="21">
      <c r="B419" s="360"/>
      <c r="C419" s="58"/>
      <c r="D419" s="58"/>
      <c r="E419" s="58"/>
      <c r="F419" s="60" t="s">
        <v>543</v>
      </c>
      <c r="G419" s="58"/>
      <c r="H419" s="163">
        <v>630</v>
      </c>
      <c r="I419" s="58"/>
      <c r="J419" s="58"/>
      <c r="K419" s="58"/>
      <c r="L419" s="58"/>
      <c r="M419" s="161"/>
      <c r="N419" s="165"/>
      <c r="O419" s="30">
        <v>1</v>
      </c>
      <c r="P419" s="162">
        <f>O419*H419</f>
        <v>630</v>
      </c>
      <c r="Q419" s="162">
        <f t="shared" si="37"/>
        <v>630</v>
      </c>
      <c r="R419" s="358">
        <f t="shared" si="36"/>
        <v>0</v>
      </c>
      <c r="S419" s="95" t="s">
        <v>555</v>
      </c>
    </row>
    <row r="420" spans="2:19" ht="15.5">
      <c r="B420" s="359">
        <v>201</v>
      </c>
      <c r="C420" s="28" t="s">
        <v>720</v>
      </c>
      <c r="D420" s="28">
        <v>166</v>
      </c>
      <c r="E420" s="28" t="s">
        <v>115</v>
      </c>
      <c r="F420" s="33" t="s">
        <v>114</v>
      </c>
      <c r="G420" s="29" t="s">
        <v>3</v>
      </c>
      <c r="H420" s="163">
        <v>2700</v>
      </c>
      <c r="I420" s="28">
        <v>4</v>
      </c>
      <c r="J420" s="164">
        <f>H420*I420</f>
        <v>10800</v>
      </c>
      <c r="K420" s="30"/>
      <c r="L420" s="162">
        <f>K420*H420</f>
        <v>0</v>
      </c>
      <c r="M420" s="161">
        <f t="shared" si="35"/>
        <v>4</v>
      </c>
      <c r="N420" s="165">
        <f>M420*H420</f>
        <v>10800</v>
      </c>
      <c r="O420" s="31">
        <v>0</v>
      </c>
      <c r="P420" s="162">
        <f>O420*H420</f>
        <v>0</v>
      </c>
      <c r="Q420" s="162">
        <f t="shared" si="37"/>
        <v>0</v>
      </c>
      <c r="R420" s="358">
        <f t="shared" si="36"/>
        <v>10800</v>
      </c>
      <c r="S420" s="95" t="s">
        <v>555</v>
      </c>
    </row>
    <row r="421" spans="2:19" ht="21">
      <c r="B421" s="360"/>
      <c r="C421" s="58"/>
      <c r="D421" s="58"/>
      <c r="E421" s="58"/>
      <c r="F421" s="58"/>
      <c r="G421" s="58"/>
      <c r="H421" s="58"/>
      <c r="I421" s="58"/>
      <c r="J421" s="58"/>
      <c r="K421" s="58"/>
      <c r="L421" s="58"/>
      <c r="M421" s="161"/>
      <c r="N421" s="58"/>
      <c r="O421" s="58"/>
      <c r="P421" s="58"/>
      <c r="Q421" s="162">
        <f t="shared" si="37"/>
        <v>0</v>
      </c>
      <c r="R421" s="358">
        <f t="shared" si="36"/>
        <v>0</v>
      </c>
      <c r="S421" s="95" t="s">
        <v>555</v>
      </c>
    </row>
    <row r="422" spans="2:19" ht="29">
      <c r="B422" s="359">
        <v>202</v>
      </c>
      <c r="C422" s="28" t="s">
        <v>721</v>
      </c>
      <c r="D422" s="28">
        <v>227</v>
      </c>
      <c r="E422" s="28" t="s">
        <v>113</v>
      </c>
      <c r="F422" s="33" t="s">
        <v>112</v>
      </c>
      <c r="G422" s="29" t="s">
        <v>3</v>
      </c>
      <c r="H422" s="163">
        <v>3600</v>
      </c>
      <c r="I422" s="28">
        <v>10</v>
      </c>
      <c r="J422" s="164">
        <f>H422*I422</f>
        <v>36000</v>
      </c>
      <c r="K422" s="30"/>
      <c r="L422" s="162">
        <f>K422*H422</f>
        <v>0</v>
      </c>
      <c r="M422" s="161">
        <f t="shared" si="35"/>
        <v>10</v>
      </c>
      <c r="N422" s="165">
        <f>M422*H422</f>
        <v>36000</v>
      </c>
      <c r="O422" s="31">
        <v>0</v>
      </c>
      <c r="P422" s="162">
        <f>O422*H422</f>
        <v>0</v>
      </c>
      <c r="Q422" s="162">
        <f t="shared" si="37"/>
        <v>0</v>
      </c>
      <c r="R422" s="358">
        <f t="shared" si="36"/>
        <v>36000</v>
      </c>
      <c r="S422" s="95" t="s">
        <v>555</v>
      </c>
    </row>
    <row r="423" spans="2:19" ht="21.5" thickBot="1">
      <c r="B423" s="365"/>
      <c r="C423" s="126"/>
      <c r="D423" s="126"/>
      <c r="E423" s="126"/>
      <c r="F423" s="126"/>
      <c r="G423" s="126"/>
      <c r="H423" s="126"/>
      <c r="I423" s="126"/>
      <c r="J423" s="126"/>
      <c r="K423" s="126"/>
      <c r="L423" s="126"/>
      <c r="M423" s="169"/>
      <c r="N423" s="126"/>
      <c r="O423" s="126"/>
      <c r="P423" s="126"/>
      <c r="Q423" s="168">
        <f t="shared" si="37"/>
        <v>0</v>
      </c>
      <c r="R423" s="361">
        <f t="shared" si="36"/>
        <v>0</v>
      </c>
      <c r="S423" s="95" t="s">
        <v>555</v>
      </c>
    </row>
    <row r="424" spans="2:19" ht="21.5" thickBot="1">
      <c r="B424" s="366"/>
      <c r="C424" s="123"/>
      <c r="D424" s="123"/>
      <c r="E424" s="123"/>
      <c r="F424" s="123"/>
      <c r="G424" s="123"/>
      <c r="H424" s="123"/>
      <c r="I424" s="123"/>
      <c r="J424" s="123"/>
      <c r="K424" s="123"/>
      <c r="L424" s="172" t="s">
        <v>545</v>
      </c>
      <c r="M424" s="173"/>
      <c r="N424" s="178" t="s">
        <v>558</v>
      </c>
      <c r="O424" s="123"/>
      <c r="P424" s="174">
        <f>SUM(P386:P423)</f>
        <v>473957.52</v>
      </c>
      <c r="Q424" s="175">
        <f t="shared" si="37"/>
        <v>0</v>
      </c>
      <c r="R424" s="363"/>
      <c r="S424" s="95"/>
    </row>
    <row r="425" spans="2:19" ht="21">
      <c r="B425" s="364"/>
      <c r="C425" s="124"/>
      <c r="D425" s="124"/>
      <c r="E425" s="124"/>
      <c r="F425" s="125" t="s">
        <v>542</v>
      </c>
      <c r="G425" s="124"/>
      <c r="H425" s="124"/>
      <c r="I425" s="124"/>
      <c r="J425" s="124"/>
      <c r="K425" s="124"/>
      <c r="L425" s="124"/>
      <c r="M425" s="159"/>
      <c r="N425" s="124"/>
      <c r="O425" s="124"/>
      <c r="P425" s="124"/>
      <c r="Q425" s="158">
        <f t="shared" si="37"/>
        <v>0</v>
      </c>
      <c r="R425" s="357">
        <f t="shared" ref="R425:R456" si="39">IF(N425&gt;P425,N425-P425,0)</f>
        <v>0</v>
      </c>
      <c r="S425" s="95"/>
    </row>
    <row r="426" spans="2:19" ht="15.5">
      <c r="B426" s="359">
        <v>203</v>
      </c>
      <c r="C426" s="28">
        <v>88.1</v>
      </c>
      <c r="D426" s="28">
        <v>167</v>
      </c>
      <c r="E426" s="28" t="s">
        <v>111</v>
      </c>
      <c r="F426" s="33" t="s">
        <v>110</v>
      </c>
      <c r="G426" s="35" t="s">
        <v>99</v>
      </c>
      <c r="H426" s="180">
        <v>1750</v>
      </c>
      <c r="I426" s="28">
        <v>700</v>
      </c>
      <c r="J426" s="164">
        <f>H426*I426</f>
        <v>1225000</v>
      </c>
      <c r="K426" s="30"/>
      <c r="L426" s="162">
        <f>K426*H426</f>
        <v>0</v>
      </c>
      <c r="M426" s="161">
        <f t="shared" ref="M426:M486" si="40">$I426+$K426</f>
        <v>700</v>
      </c>
      <c r="N426" s="165">
        <f>M426*H426</f>
        <v>1225000</v>
      </c>
      <c r="O426" s="31">
        <v>700</v>
      </c>
      <c r="P426" s="162">
        <f t="shared" ref="P426:P438" si="41">O426*H426</f>
        <v>1225000</v>
      </c>
      <c r="Q426" s="162">
        <f t="shared" si="37"/>
        <v>0</v>
      </c>
      <c r="R426" s="358">
        <f t="shared" si="39"/>
        <v>0</v>
      </c>
      <c r="S426" s="95" t="s">
        <v>557</v>
      </c>
    </row>
    <row r="427" spans="2:19" ht="21">
      <c r="B427" s="360"/>
      <c r="C427" s="58"/>
      <c r="D427" s="58"/>
      <c r="E427" s="58"/>
      <c r="F427" s="60" t="s">
        <v>543</v>
      </c>
      <c r="G427" s="58"/>
      <c r="H427" s="180">
        <v>1750</v>
      </c>
      <c r="I427" s="58"/>
      <c r="J427" s="58"/>
      <c r="K427" s="58"/>
      <c r="L427" s="58"/>
      <c r="M427" s="161"/>
      <c r="N427" s="165"/>
      <c r="O427" s="176">
        <v>133</v>
      </c>
      <c r="P427" s="162">
        <f t="shared" si="41"/>
        <v>232750</v>
      </c>
      <c r="Q427" s="162">
        <f t="shared" si="37"/>
        <v>232750</v>
      </c>
      <c r="R427" s="358">
        <f t="shared" si="39"/>
        <v>0</v>
      </c>
      <c r="S427" s="95" t="s">
        <v>557</v>
      </c>
    </row>
    <row r="428" spans="2:19" ht="15.5">
      <c r="B428" s="359">
        <v>204</v>
      </c>
      <c r="C428" s="28">
        <v>88.1</v>
      </c>
      <c r="D428" s="28">
        <v>168</v>
      </c>
      <c r="E428" s="28" t="s">
        <v>109</v>
      </c>
      <c r="F428" s="33" t="s">
        <v>108</v>
      </c>
      <c r="G428" s="35" t="s">
        <v>99</v>
      </c>
      <c r="H428" s="180">
        <v>2250</v>
      </c>
      <c r="I428" s="28">
        <v>200</v>
      </c>
      <c r="J428" s="164">
        <f>H428*I428</f>
        <v>450000</v>
      </c>
      <c r="K428" s="30"/>
      <c r="L428" s="162">
        <f>K428*H428</f>
        <v>0</v>
      </c>
      <c r="M428" s="161">
        <f t="shared" si="40"/>
        <v>200</v>
      </c>
      <c r="N428" s="165">
        <f>M428*H428</f>
        <v>450000</v>
      </c>
      <c r="O428" s="31">
        <v>200</v>
      </c>
      <c r="P428" s="162">
        <f t="shared" si="41"/>
        <v>450000</v>
      </c>
      <c r="Q428" s="162">
        <f t="shared" si="37"/>
        <v>0</v>
      </c>
      <c r="R428" s="358">
        <f t="shared" si="39"/>
        <v>0</v>
      </c>
      <c r="S428" s="95" t="s">
        <v>557</v>
      </c>
    </row>
    <row r="429" spans="2:19" ht="21">
      <c r="B429" s="360"/>
      <c r="C429" s="58"/>
      <c r="D429" s="58"/>
      <c r="E429" s="58"/>
      <c r="F429" s="60" t="s">
        <v>543</v>
      </c>
      <c r="G429" s="58"/>
      <c r="H429" s="180">
        <v>2250</v>
      </c>
      <c r="I429" s="58"/>
      <c r="J429" s="58"/>
      <c r="K429" s="58"/>
      <c r="L429" s="58"/>
      <c r="M429" s="161"/>
      <c r="N429" s="165"/>
      <c r="O429" s="30">
        <v>27</v>
      </c>
      <c r="P429" s="162">
        <f t="shared" si="41"/>
        <v>60750</v>
      </c>
      <c r="Q429" s="162">
        <f t="shared" si="37"/>
        <v>60750</v>
      </c>
      <c r="R429" s="358">
        <f t="shared" si="39"/>
        <v>0</v>
      </c>
      <c r="S429" s="95" t="s">
        <v>557</v>
      </c>
    </row>
    <row r="430" spans="2:19" ht="15.5">
      <c r="B430" s="359">
        <v>205</v>
      </c>
      <c r="C430" s="28">
        <v>88.1</v>
      </c>
      <c r="D430" s="28">
        <v>169</v>
      </c>
      <c r="E430" s="28" t="s">
        <v>107</v>
      </c>
      <c r="F430" s="33" t="s">
        <v>106</v>
      </c>
      <c r="G430" s="35" t="s">
        <v>99</v>
      </c>
      <c r="H430" s="180">
        <v>2950</v>
      </c>
      <c r="I430" s="28">
        <v>550</v>
      </c>
      <c r="J430" s="164">
        <f>H430*I430</f>
        <v>1622500</v>
      </c>
      <c r="K430" s="30"/>
      <c r="L430" s="162">
        <f>K430*H430</f>
        <v>0</v>
      </c>
      <c r="M430" s="161">
        <f t="shared" si="40"/>
        <v>550</v>
      </c>
      <c r="N430" s="165">
        <f>M430*H430</f>
        <v>1622500</v>
      </c>
      <c r="O430" s="31">
        <v>550</v>
      </c>
      <c r="P430" s="162">
        <f t="shared" si="41"/>
        <v>1622500</v>
      </c>
      <c r="Q430" s="162">
        <f t="shared" si="37"/>
        <v>0</v>
      </c>
      <c r="R430" s="358">
        <f t="shared" si="39"/>
        <v>0</v>
      </c>
      <c r="S430" s="95" t="s">
        <v>557</v>
      </c>
    </row>
    <row r="431" spans="2:19" ht="21">
      <c r="B431" s="360"/>
      <c r="C431" s="58"/>
      <c r="D431" s="58"/>
      <c r="E431" s="58"/>
      <c r="F431" s="60" t="s">
        <v>543</v>
      </c>
      <c r="G431" s="58"/>
      <c r="H431" s="180">
        <v>2950</v>
      </c>
      <c r="I431" s="58"/>
      <c r="J431" s="58"/>
      <c r="K431" s="58"/>
      <c r="L431" s="58"/>
      <c r="M431" s="161"/>
      <c r="N431" s="165"/>
      <c r="O431" s="30">
        <v>14</v>
      </c>
      <c r="P431" s="162">
        <f t="shared" si="41"/>
        <v>41300</v>
      </c>
      <c r="Q431" s="162">
        <f t="shared" si="37"/>
        <v>41300</v>
      </c>
      <c r="R431" s="358">
        <f t="shared" si="39"/>
        <v>0</v>
      </c>
      <c r="S431" s="95" t="s">
        <v>557</v>
      </c>
    </row>
    <row r="432" spans="2:19" ht="29">
      <c r="B432" s="359">
        <v>206</v>
      </c>
      <c r="C432" s="28">
        <v>88.1</v>
      </c>
      <c r="D432" s="28">
        <v>170</v>
      </c>
      <c r="E432" s="28" t="s">
        <v>105</v>
      </c>
      <c r="F432" s="33" t="s">
        <v>104</v>
      </c>
      <c r="G432" s="35" t="s">
        <v>99</v>
      </c>
      <c r="H432" s="180">
        <v>650.00000000000011</v>
      </c>
      <c r="I432" s="28">
        <v>320</v>
      </c>
      <c r="J432" s="164">
        <f>H432*I432</f>
        <v>208000.00000000003</v>
      </c>
      <c r="K432" s="30"/>
      <c r="L432" s="162">
        <f>K432*H432</f>
        <v>0</v>
      </c>
      <c r="M432" s="161">
        <f t="shared" si="40"/>
        <v>320</v>
      </c>
      <c r="N432" s="165">
        <f>M432*H432</f>
        <v>208000.00000000003</v>
      </c>
      <c r="O432" s="31">
        <v>320</v>
      </c>
      <c r="P432" s="162">
        <f t="shared" si="41"/>
        <v>208000.00000000003</v>
      </c>
      <c r="Q432" s="162">
        <f t="shared" si="37"/>
        <v>0</v>
      </c>
      <c r="R432" s="358">
        <f t="shared" si="39"/>
        <v>0</v>
      </c>
      <c r="S432" s="95" t="s">
        <v>557</v>
      </c>
    </row>
    <row r="433" spans="2:19" ht="21">
      <c r="B433" s="360"/>
      <c r="C433" s="58"/>
      <c r="D433" s="58"/>
      <c r="E433" s="58"/>
      <c r="F433" s="60" t="s">
        <v>543</v>
      </c>
      <c r="G433" s="58"/>
      <c r="H433" s="180">
        <v>650.00000000000011</v>
      </c>
      <c r="I433" s="58"/>
      <c r="J433" s="58"/>
      <c r="K433" s="58"/>
      <c r="L433" s="58"/>
      <c r="M433" s="161"/>
      <c r="N433" s="165"/>
      <c r="O433" s="30">
        <v>224</v>
      </c>
      <c r="P433" s="162">
        <f t="shared" si="41"/>
        <v>145600.00000000003</v>
      </c>
      <c r="Q433" s="162">
        <f t="shared" si="37"/>
        <v>145600.00000000003</v>
      </c>
      <c r="R433" s="358">
        <f t="shared" si="39"/>
        <v>0</v>
      </c>
      <c r="S433" s="95" t="s">
        <v>557</v>
      </c>
    </row>
    <row r="434" spans="2:19" ht="29">
      <c r="B434" s="359">
        <v>207</v>
      </c>
      <c r="C434" s="28">
        <v>88.1</v>
      </c>
      <c r="D434" s="28">
        <v>171</v>
      </c>
      <c r="E434" s="28" t="s">
        <v>103</v>
      </c>
      <c r="F434" s="33" t="s">
        <v>102</v>
      </c>
      <c r="G434" s="35" t="s">
        <v>99</v>
      </c>
      <c r="H434" s="180">
        <v>950</v>
      </c>
      <c r="I434" s="28">
        <v>525</v>
      </c>
      <c r="J434" s="164">
        <f>H434*I434</f>
        <v>498750</v>
      </c>
      <c r="K434" s="30"/>
      <c r="L434" s="162">
        <f>K434*H434</f>
        <v>0</v>
      </c>
      <c r="M434" s="161">
        <f t="shared" si="40"/>
        <v>525</v>
      </c>
      <c r="N434" s="165">
        <f>M434*H434</f>
        <v>498750</v>
      </c>
      <c r="O434" s="31">
        <v>525</v>
      </c>
      <c r="P434" s="162">
        <f t="shared" si="41"/>
        <v>498750</v>
      </c>
      <c r="Q434" s="162">
        <f t="shared" si="37"/>
        <v>0</v>
      </c>
      <c r="R434" s="358">
        <f t="shared" si="39"/>
        <v>0</v>
      </c>
      <c r="S434" s="95" t="s">
        <v>557</v>
      </c>
    </row>
    <row r="435" spans="2:19" ht="21">
      <c r="B435" s="360"/>
      <c r="C435" s="58"/>
      <c r="D435" s="58"/>
      <c r="E435" s="58"/>
      <c r="F435" s="60" t="s">
        <v>543</v>
      </c>
      <c r="G435" s="58"/>
      <c r="H435" s="180">
        <v>950</v>
      </c>
      <c r="I435" s="58"/>
      <c r="J435" s="58"/>
      <c r="K435" s="58"/>
      <c r="L435" s="58"/>
      <c r="M435" s="161"/>
      <c r="N435" s="165"/>
      <c r="O435" s="30">
        <v>232</v>
      </c>
      <c r="P435" s="162">
        <f t="shared" si="41"/>
        <v>220400</v>
      </c>
      <c r="Q435" s="162">
        <f t="shared" si="37"/>
        <v>220400</v>
      </c>
      <c r="R435" s="358">
        <f t="shared" si="39"/>
        <v>0</v>
      </c>
      <c r="S435" s="95" t="s">
        <v>557</v>
      </c>
    </row>
    <row r="436" spans="2:19" ht="29">
      <c r="B436" s="359">
        <v>208</v>
      </c>
      <c r="C436" s="28">
        <v>88.1</v>
      </c>
      <c r="D436" s="28">
        <v>172</v>
      </c>
      <c r="E436" s="28" t="s">
        <v>101</v>
      </c>
      <c r="F436" s="33" t="s">
        <v>100</v>
      </c>
      <c r="G436" s="35" t="s">
        <v>99</v>
      </c>
      <c r="H436" s="180">
        <v>1450</v>
      </c>
      <c r="I436" s="28">
        <v>530</v>
      </c>
      <c r="J436" s="164">
        <f>H436*I436</f>
        <v>768500</v>
      </c>
      <c r="K436" s="30"/>
      <c r="L436" s="162">
        <f>K436*H436</f>
        <v>0</v>
      </c>
      <c r="M436" s="161">
        <f t="shared" si="40"/>
        <v>530</v>
      </c>
      <c r="N436" s="165">
        <f>M436*H436</f>
        <v>768500</v>
      </c>
      <c r="O436" s="31">
        <v>530</v>
      </c>
      <c r="P436" s="162">
        <f t="shared" si="41"/>
        <v>768500</v>
      </c>
      <c r="Q436" s="162">
        <f t="shared" si="37"/>
        <v>0</v>
      </c>
      <c r="R436" s="358">
        <f t="shared" si="39"/>
        <v>0</v>
      </c>
      <c r="S436" s="95" t="s">
        <v>557</v>
      </c>
    </row>
    <row r="437" spans="2:19" ht="21">
      <c r="B437" s="360"/>
      <c r="C437" s="58"/>
      <c r="D437" s="58"/>
      <c r="E437" s="58"/>
      <c r="F437" s="60" t="s">
        <v>543</v>
      </c>
      <c r="G437" s="58"/>
      <c r="H437" s="180">
        <v>1450</v>
      </c>
      <c r="I437" s="58"/>
      <c r="J437" s="58"/>
      <c r="K437" s="58"/>
      <c r="L437" s="58"/>
      <c r="M437" s="161"/>
      <c r="N437" s="165"/>
      <c r="O437" s="30">
        <v>65</v>
      </c>
      <c r="P437" s="162">
        <f t="shared" si="41"/>
        <v>94250</v>
      </c>
      <c r="Q437" s="162">
        <f t="shared" si="37"/>
        <v>94250</v>
      </c>
      <c r="R437" s="358">
        <f t="shared" si="39"/>
        <v>0</v>
      </c>
      <c r="S437" s="95" t="s">
        <v>557</v>
      </c>
    </row>
    <row r="438" spans="2:19" ht="15.5">
      <c r="B438" s="359">
        <v>209</v>
      </c>
      <c r="C438" s="28">
        <v>88.2</v>
      </c>
      <c r="D438" s="28">
        <v>228</v>
      </c>
      <c r="E438" s="28" t="s">
        <v>98</v>
      </c>
      <c r="F438" s="33" t="s">
        <v>97</v>
      </c>
      <c r="G438" s="29" t="s">
        <v>3</v>
      </c>
      <c r="H438" s="163">
        <v>1500</v>
      </c>
      <c r="I438" s="28">
        <v>40</v>
      </c>
      <c r="J438" s="164">
        <f>H438*I438</f>
        <v>60000</v>
      </c>
      <c r="K438" s="30"/>
      <c r="L438" s="162">
        <f>K438*H438</f>
        <v>0</v>
      </c>
      <c r="M438" s="161">
        <f t="shared" si="40"/>
        <v>40</v>
      </c>
      <c r="N438" s="165">
        <f>M438*H438</f>
        <v>60000</v>
      </c>
      <c r="O438" s="31">
        <v>31</v>
      </c>
      <c r="P438" s="162">
        <f t="shared" si="41"/>
        <v>46500</v>
      </c>
      <c r="Q438" s="162">
        <f t="shared" si="37"/>
        <v>0</v>
      </c>
      <c r="R438" s="358">
        <f t="shared" si="39"/>
        <v>13500</v>
      </c>
      <c r="S438" s="95" t="s">
        <v>557</v>
      </c>
    </row>
    <row r="439" spans="2:19" ht="21">
      <c r="B439" s="360"/>
      <c r="C439" s="58"/>
      <c r="D439" s="58"/>
      <c r="E439" s="58"/>
      <c r="F439" s="58"/>
      <c r="G439" s="58"/>
      <c r="H439" s="58"/>
      <c r="I439" s="58"/>
      <c r="J439" s="58"/>
      <c r="K439" s="58"/>
      <c r="L439" s="58"/>
      <c r="M439" s="161"/>
      <c r="N439" s="58"/>
      <c r="O439" s="58"/>
      <c r="P439" s="58"/>
      <c r="Q439" s="162">
        <f t="shared" si="37"/>
        <v>0</v>
      </c>
      <c r="R439" s="358">
        <f t="shared" si="39"/>
        <v>0</v>
      </c>
      <c r="S439" s="95" t="s">
        <v>557</v>
      </c>
    </row>
    <row r="440" spans="2:19" ht="15.5">
      <c r="B440" s="359">
        <v>210</v>
      </c>
      <c r="C440" s="28">
        <v>88.2</v>
      </c>
      <c r="D440" s="28">
        <v>229</v>
      </c>
      <c r="E440" s="28" t="s">
        <v>96</v>
      </c>
      <c r="F440" s="33" t="s">
        <v>95</v>
      </c>
      <c r="G440" s="29" t="s">
        <v>3</v>
      </c>
      <c r="H440" s="163">
        <v>2500</v>
      </c>
      <c r="I440" s="28">
        <v>15</v>
      </c>
      <c r="J440" s="164">
        <f>H440*I440</f>
        <v>37500</v>
      </c>
      <c r="K440" s="30"/>
      <c r="L440" s="162">
        <f>K440*H440</f>
        <v>0</v>
      </c>
      <c r="M440" s="161">
        <f t="shared" si="40"/>
        <v>15</v>
      </c>
      <c r="N440" s="165">
        <f>M440*H440</f>
        <v>37500</v>
      </c>
      <c r="O440" s="31">
        <v>14</v>
      </c>
      <c r="P440" s="162">
        <f>O440*H440</f>
        <v>35000</v>
      </c>
      <c r="Q440" s="162">
        <f t="shared" si="37"/>
        <v>0</v>
      </c>
      <c r="R440" s="358">
        <f t="shared" si="39"/>
        <v>2500</v>
      </c>
      <c r="S440" s="95" t="s">
        <v>557</v>
      </c>
    </row>
    <row r="441" spans="2:19" ht="21">
      <c r="B441" s="360"/>
      <c r="C441" s="58"/>
      <c r="D441" s="58"/>
      <c r="E441" s="58"/>
      <c r="F441" s="58"/>
      <c r="G441" s="58"/>
      <c r="H441" s="58"/>
      <c r="I441" s="58"/>
      <c r="J441" s="58"/>
      <c r="K441" s="58"/>
      <c r="L441" s="58"/>
      <c r="M441" s="161"/>
      <c r="N441" s="58"/>
      <c r="O441" s="58"/>
      <c r="P441" s="58"/>
      <c r="Q441" s="162">
        <f t="shared" si="37"/>
        <v>0</v>
      </c>
      <c r="R441" s="358">
        <f t="shared" si="39"/>
        <v>0</v>
      </c>
      <c r="S441" s="95" t="s">
        <v>557</v>
      </c>
    </row>
    <row r="442" spans="2:19" ht="15.5">
      <c r="B442" s="359">
        <v>211</v>
      </c>
      <c r="C442" s="28">
        <v>88.2</v>
      </c>
      <c r="D442" s="28">
        <v>173</v>
      </c>
      <c r="E442" s="28" t="s">
        <v>94</v>
      </c>
      <c r="F442" s="33" t="s">
        <v>93</v>
      </c>
      <c r="G442" s="29" t="s">
        <v>3</v>
      </c>
      <c r="H442" s="163">
        <v>3500</v>
      </c>
      <c r="I442" s="28">
        <v>3</v>
      </c>
      <c r="J442" s="164">
        <f>H442*I442</f>
        <v>10500</v>
      </c>
      <c r="K442" s="30">
        <v>2</v>
      </c>
      <c r="L442" s="162">
        <f>K442*H442</f>
        <v>7000</v>
      </c>
      <c r="M442" s="161">
        <f t="shared" si="40"/>
        <v>5</v>
      </c>
      <c r="N442" s="165">
        <f>M442*H442</f>
        <v>17500</v>
      </c>
      <c r="O442" s="31">
        <v>5</v>
      </c>
      <c r="P442" s="162">
        <f>O442*H442</f>
        <v>17500</v>
      </c>
      <c r="Q442" s="162">
        <f t="shared" si="37"/>
        <v>0</v>
      </c>
      <c r="R442" s="358">
        <f t="shared" si="39"/>
        <v>0</v>
      </c>
      <c r="S442" s="95" t="s">
        <v>557</v>
      </c>
    </row>
    <row r="443" spans="2:19" ht="21">
      <c r="B443" s="360"/>
      <c r="C443" s="58"/>
      <c r="D443" s="58"/>
      <c r="E443" s="58"/>
      <c r="F443" s="60" t="s">
        <v>543</v>
      </c>
      <c r="G443" s="58"/>
      <c r="H443" s="163">
        <v>3500</v>
      </c>
      <c r="I443" s="58"/>
      <c r="J443" s="58"/>
      <c r="K443" s="58"/>
      <c r="L443" s="58"/>
      <c r="M443" s="161"/>
      <c r="N443" s="165"/>
      <c r="O443" s="30">
        <v>4</v>
      </c>
      <c r="P443" s="162">
        <f>O443*H443</f>
        <v>14000</v>
      </c>
      <c r="Q443" s="162">
        <f t="shared" si="37"/>
        <v>14000</v>
      </c>
      <c r="R443" s="358">
        <f t="shared" si="39"/>
        <v>0</v>
      </c>
      <c r="S443" s="95" t="s">
        <v>557</v>
      </c>
    </row>
    <row r="444" spans="2:19" ht="15.5">
      <c r="B444" s="359">
        <v>212</v>
      </c>
      <c r="C444" s="28">
        <v>88.2</v>
      </c>
      <c r="D444" s="28">
        <v>174</v>
      </c>
      <c r="E444" s="28" t="s">
        <v>92</v>
      </c>
      <c r="F444" s="33" t="s">
        <v>91</v>
      </c>
      <c r="G444" s="29" t="s">
        <v>3</v>
      </c>
      <c r="H444" s="163">
        <v>4500</v>
      </c>
      <c r="I444" s="28">
        <v>2</v>
      </c>
      <c r="J444" s="164">
        <f>H444*I444</f>
        <v>9000</v>
      </c>
      <c r="K444" s="30">
        <v>3</v>
      </c>
      <c r="L444" s="162">
        <f>K444*H444</f>
        <v>13500</v>
      </c>
      <c r="M444" s="161">
        <f t="shared" si="40"/>
        <v>5</v>
      </c>
      <c r="N444" s="165">
        <f>M444*H444</f>
        <v>22500</v>
      </c>
      <c r="O444" s="31">
        <v>4</v>
      </c>
      <c r="P444" s="162">
        <f>O444*H444</f>
        <v>18000</v>
      </c>
      <c r="Q444" s="162">
        <f t="shared" si="37"/>
        <v>0</v>
      </c>
      <c r="R444" s="358">
        <f t="shared" si="39"/>
        <v>4500</v>
      </c>
      <c r="S444" s="95" t="s">
        <v>557</v>
      </c>
    </row>
    <row r="445" spans="2:19" ht="21">
      <c r="B445" s="360"/>
      <c r="C445" s="58"/>
      <c r="D445" s="58"/>
      <c r="E445" s="58"/>
      <c r="F445" s="58"/>
      <c r="G445" s="58"/>
      <c r="H445" s="58"/>
      <c r="I445" s="58"/>
      <c r="J445" s="58"/>
      <c r="K445" s="58"/>
      <c r="L445" s="58"/>
      <c r="M445" s="161"/>
      <c r="N445" s="58"/>
      <c r="O445" s="58"/>
      <c r="P445" s="58"/>
      <c r="Q445" s="162">
        <f t="shared" si="37"/>
        <v>0</v>
      </c>
      <c r="R445" s="358">
        <f t="shared" si="39"/>
        <v>0</v>
      </c>
      <c r="S445" s="95" t="s">
        <v>557</v>
      </c>
    </row>
    <row r="446" spans="2:19" ht="15.5">
      <c r="B446" s="359">
        <v>213</v>
      </c>
      <c r="C446" s="28">
        <v>88.2</v>
      </c>
      <c r="D446" s="28">
        <v>175</v>
      </c>
      <c r="E446" s="28" t="s">
        <v>90</v>
      </c>
      <c r="F446" s="33" t="s">
        <v>89</v>
      </c>
      <c r="G446" s="29" t="s">
        <v>3</v>
      </c>
      <c r="H446" s="163">
        <v>5500.0000000000009</v>
      </c>
      <c r="I446" s="28">
        <v>2</v>
      </c>
      <c r="J446" s="164">
        <f>H446*I446</f>
        <v>11000.000000000002</v>
      </c>
      <c r="K446" s="30">
        <v>1</v>
      </c>
      <c r="L446" s="162">
        <f>K446*H446</f>
        <v>5500.0000000000009</v>
      </c>
      <c r="M446" s="161">
        <f t="shared" si="40"/>
        <v>3</v>
      </c>
      <c r="N446" s="165">
        <f>M446*H446</f>
        <v>16500.000000000004</v>
      </c>
      <c r="O446" s="31">
        <v>3</v>
      </c>
      <c r="P446" s="162">
        <f>O446*H446</f>
        <v>16500.000000000004</v>
      </c>
      <c r="Q446" s="162">
        <f t="shared" si="37"/>
        <v>0</v>
      </c>
      <c r="R446" s="358">
        <f t="shared" si="39"/>
        <v>0</v>
      </c>
      <c r="S446" s="95" t="s">
        <v>557</v>
      </c>
    </row>
    <row r="447" spans="2:19" ht="21">
      <c r="B447" s="360"/>
      <c r="C447" s="58"/>
      <c r="D447" s="58"/>
      <c r="E447" s="58"/>
      <c r="F447" s="60" t="s">
        <v>543</v>
      </c>
      <c r="G447" s="58"/>
      <c r="H447" s="163">
        <v>5500.0000000000009</v>
      </c>
      <c r="I447" s="58"/>
      <c r="J447" s="58"/>
      <c r="K447" s="58"/>
      <c r="L447" s="58"/>
      <c r="M447" s="161"/>
      <c r="N447" s="165"/>
      <c r="O447" s="30">
        <v>7</v>
      </c>
      <c r="P447" s="162">
        <f>O447*H447</f>
        <v>38500.000000000007</v>
      </c>
      <c r="Q447" s="162">
        <f t="shared" si="37"/>
        <v>38500.000000000007</v>
      </c>
      <c r="R447" s="358">
        <f t="shared" si="39"/>
        <v>0</v>
      </c>
      <c r="S447" s="95" t="s">
        <v>557</v>
      </c>
    </row>
    <row r="448" spans="2:19" ht="15.5">
      <c r="B448" s="359">
        <v>214</v>
      </c>
      <c r="C448" s="28">
        <v>88.3</v>
      </c>
      <c r="D448" s="28">
        <v>176</v>
      </c>
      <c r="E448" s="28" t="s">
        <v>88</v>
      </c>
      <c r="F448" s="33" t="s">
        <v>87</v>
      </c>
      <c r="G448" s="29" t="s">
        <v>3</v>
      </c>
      <c r="H448" s="163">
        <v>2850</v>
      </c>
      <c r="I448" s="28">
        <f>7*27</f>
        <v>189</v>
      </c>
      <c r="J448" s="164">
        <f>H448*I448</f>
        <v>538650</v>
      </c>
      <c r="K448" s="30"/>
      <c r="L448" s="162">
        <f>K448*H448</f>
        <v>0</v>
      </c>
      <c r="M448" s="161">
        <f t="shared" si="40"/>
        <v>189</v>
      </c>
      <c r="N448" s="165">
        <f>M448*H448</f>
        <v>538650</v>
      </c>
      <c r="O448" s="31">
        <v>189</v>
      </c>
      <c r="P448" s="162">
        <f>O448*H448</f>
        <v>538650</v>
      </c>
      <c r="Q448" s="162">
        <f t="shared" si="37"/>
        <v>0</v>
      </c>
      <c r="R448" s="358">
        <f t="shared" si="39"/>
        <v>0</v>
      </c>
      <c r="S448" s="95" t="s">
        <v>557</v>
      </c>
    </row>
    <row r="449" spans="2:19" ht="21">
      <c r="B449" s="360"/>
      <c r="C449" s="58"/>
      <c r="D449" s="58"/>
      <c r="E449" s="58"/>
      <c r="F449" s="60" t="s">
        <v>543</v>
      </c>
      <c r="G449" s="58"/>
      <c r="H449" s="163">
        <v>2850</v>
      </c>
      <c r="I449" s="58"/>
      <c r="J449" s="58"/>
      <c r="K449" s="58"/>
      <c r="L449" s="58"/>
      <c r="M449" s="161"/>
      <c r="N449" s="165"/>
      <c r="O449" s="30">
        <v>17</v>
      </c>
      <c r="P449" s="162">
        <f>O449*H449</f>
        <v>48450</v>
      </c>
      <c r="Q449" s="162">
        <f t="shared" si="37"/>
        <v>48450</v>
      </c>
      <c r="R449" s="358">
        <f t="shared" si="39"/>
        <v>0</v>
      </c>
      <c r="S449" s="95" t="s">
        <v>557</v>
      </c>
    </row>
    <row r="450" spans="2:19" ht="15.5">
      <c r="B450" s="359">
        <v>215</v>
      </c>
      <c r="C450" s="28">
        <v>88.4</v>
      </c>
      <c r="D450" s="28">
        <v>177</v>
      </c>
      <c r="E450" s="28" t="s">
        <v>86</v>
      </c>
      <c r="F450" s="33" t="s">
        <v>85</v>
      </c>
      <c r="G450" s="29" t="s">
        <v>3</v>
      </c>
      <c r="H450" s="163">
        <v>25000</v>
      </c>
      <c r="I450" s="28">
        <v>2</v>
      </c>
      <c r="J450" s="164">
        <f>H450*I450</f>
        <v>50000</v>
      </c>
      <c r="K450" s="30"/>
      <c r="L450" s="162">
        <f>K450*H450</f>
        <v>0</v>
      </c>
      <c r="M450" s="161">
        <f t="shared" si="40"/>
        <v>2</v>
      </c>
      <c r="N450" s="165">
        <f>M450*H450</f>
        <v>50000</v>
      </c>
      <c r="O450" s="31">
        <v>0</v>
      </c>
      <c r="P450" s="162">
        <f>O450*H450</f>
        <v>0</v>
      </c>
      <c r="Q450" s="162">
        <f t="shared" si="37"/>
        <v>0</v>
      </c>
      <c r="R450" s="358">
        <f t="shared" si="39"/>
        <v>50000</v>
      </c>
      <c r="S450" s="95" t="s">
        <v>557</v>
      </c>
    </row>
    <row r="451" spans="2:19" ht="21">
      <c r="B451" s="360"/>
      <c r="C451" s="58"/>
      <c r="D451" s="58"/>
      <c r="E451" s="58"/>
      <c r="F451" s="58"/>
      <c r="G451" s="58"/>
      <c r="H451" s="58"/>
      <c r="I451" s="58"/>
      <c r="J451" s="58"/>
      <c r="K451" s="58"/>
      <c r="L451" s="58"/>
      <c r="M451" s="161"/>
      <c r="N451" s="58"/>
      <c r="O451" s="58"/>
      <c r="P451" s="58"/>
      <c r="Q451" s="162">
        <f t="shared" si="37"/>
        <v>0</v>
      </c>
      <c r="R451" s="358">
        <f t="shared" si="39"/>
        <v>0</v>
      </c>
      <c r="S451" s="95" t="s">
        <v>557</v>
      </c>
    </row>
    <row r="452" spans="2:19" ht="15.5">
      <c r="B452" s="359">
        <v>216</v>
      </c>
      <c r="C452" s="28">
        <v>88.4</v>
      </c>
      <c r="D452" s="28">
        <v>178</v>
      </c>
      <c r="E452" s="28" t="s">
        <v>84</v>
      </c>
      <c r="F452" s="33" t="s">
        <v>83</v>
      </c>
      <c r="G452" s="29" t="s">
        <v>3</v>
      </c>
      <c r="H452" s="163">
        <v>30000</v>
      </c>
      <c r="I452" s="28">
        <v>4</v>
      </c>
      <c r="J452" s="164">
        <f>H452*I452</f>
        <v>120000</v>
      </c>
      <c r="K452" s="30"/>
      <c r="L452" s="162">
        <f>K452*H452</f>
        <v>0</v>
      </c>
      <c r="M452" s="161">
        <f t="shared" si="40"/>
        <v>4</v>
      </c>
      <c r="N452" s="165">
        <f>M452*H452</f>
        <v>120000</v>
      </c>
      <c r="O452" s="31">
        <v>4</v>
      </c>
      <c r="P452" s="162">
        <f>O452*H452</f>
        <v>120000</v>
      </c>
      <c r="Q452" s="162">
        <f t="shared" si="37"/>
        <v>0</v>
      </c>
      <c r="R452" s="358">
        <f t="shared" si="39"/>
        <v>0</v>
      </c>
      <c r="S452" s="95" t="s">
        <v>557</v>
      </c>
    </row>
    <row r="453" spans="2:19" ht="21">
      <c r="B453" s="360"/>
      <c r="C453" s="58"/>
      <c r="D453" s="58"/>
      <c r="E453" s="58"/>
      <c r="F453" s="60" t="s">
        <v>543</v>
      </c>
      <c r="G453" s="58"/>
      <c r="H453" s="163">
        <v>30000</v>
      </c>
      <c r="I453" s="58"/>
      <c r="J453" s="58"/>
      <c r="K453" s="58"/>
      <c r="L453" s="58"/>
      <c r="M453" s="161"/>
      <c r="N453" s="165"/>
      <c r="O453" s="30">
        <v>1</v>
      </c>
      <c r="P453" s="162">
        <f>O453*H453</f>
        <v>30000</v>
      </c>
      <c r="Q453" s="162">
        <f t="shared" si="37"/>
        <v>30000</v>
      </c>
      <c r="R453" s="358">
        <f t="shared" si="39"/>
        <v>0</v>
      </c>
      <c r="S453" s="95" t="s">
        <v>557</v>
      </c>
    </row>
    <row r="454" spans="2:19" ht="15.5">
      <c r="B454" s="359">
        <v>217</v>
      </c>
      <c r="C454" s="28">
        <v>88.4</v>
      </c>
      <c r="D454" s="28">
        <v>179</v>
      </c>
      <c r="E454" s="28" t="s">
        <v>82</v>
      </c>
      <c r="F454" s="33" t="s">
        <v>81</v>
      </c>
      <c r="G454" s="29" t="s">
        <v>3</v>
      </c>
      <c r="H454" s="163">
        <v>40000</v>
      </c>
      <c r="I454" s="28">
        <v>5</v>
      </c>
      <c r="J454" s="164">
        <f>H454*I454</f>
        <v>200000</v>
      </c>
      <c r="K454" s="30">
        <v>1</v>
      </c>
      <c r="L454" s="162">
        <f>K454*H454</f>
        <v>40000</v>
      </c>
      <c r="M454" s="161">
        <f t="shared" si="40"/>
        <v>6</v>
      </c>
      <c r="N454" s="165">
        <f>M454*H454</f>
        <v>240000</v>
      </c>
      <c r="O454" s="31">
        <v>0</v>
      </c>
      <c r="P454" s="162">
        <f>O454*H454</f>
        <v>0</v>
      </c>
      <c r="Q454" s="162">
        <f t="shared" ref="Q454:Q501" si="42">IF(P454&gt;N454,P454-N454,0)</f>
        <v>0</v>
      </c>
      <c r="R454" s="358">
        <f t="shared" si="39"/>
        <v>240000</v>
      </c>
      <c r="S454" s="95" t="s">
        <v>557</v>
      </c>
    </row>
    <row r="455" spans="2:19" ht="21">
      <c r="B455" s="360"/>
      <c r="C455" s="58"/>
      <c r="D455" s="58"/>
      <c r="E455" s="58"/>
      <c r="F455" s="58"/>
      <c r="G455" s="58"/>
      <c r="H455" s="58"/>
      <c r="I455" s="58"/>
      <c r="J455" s="58"/>
      <c r="K455" s="58"/>
      <c r="L455" s="58"/>
      <c r="M455" s="161"/>
      <c r="N455" s="58"/>
      <c r="O455" s="58"/>
      <c r="P455" s="58"/>
      <c r="Q455" s="162">
        <f t="shared" si="42"/>
        <v>0</v>
      </c>
      <c r="R455" s="358">
        <f t="shared" si="39"/>
        <v>0</v>
      </c>
      <c r="S455" s="95" t="s">
        <v>557</v>
      </c>
    </row>
    <row r="456" spans="2:19" ht="15.5">
      <c r="B456" s="359">
        <v>218</v>
      </c>
      <c r="C456" s="28">
        <v>88.4</v>
      </c>
      <c r="D456" s="28">
        <v>180</v>
      </c>
      <c r="E456" s="28" t="s">
        <v>80</v>
      </c>
      <c r="F456" s="33" t="s">
        <v>79</v>
      </c>
      <c r="G456" s="29" t="s">
        <v>3</v>
      </c>
      <c r="H456" s="163">
        <v>50000</v>
      </c>
      <c r="I456" s="28">
        <v>1</v>
      </c>
      <c r="J456" s="164">
        <f>H456*I456</f>
        <v>50000</v>
      </c>
      <c r="K456" s="30"/>
      <c r="L456" s="162">
        <f>K456*H456</f>
        <v>0</v>
      </c>
      <c r="M456" s="161">
        <f t="shared" si="40"/>
        <v>1</v>
      </c>
      <c r="N456" s="165">
        <f>M456*H456</f>
        <v>50000</v>
      </c>
      <c r="O456" s="31">
        <v>1</v>
      </c>
      <c r="P456" s="162">
        <f>O456*H456</f>
        <v>50000</v>
      </c>
      <c r="Q456" s="162">
        <f t="shared" si="42"/>
        <v>0</v>
      </c>
      <c r="R456" s="358">
        <f t="shared" si="39"/>
        <v>0</v>
      </c>
      <c r="S456" s="95" t="s">
        <v>557</v>
      </c>
    </row>
    <row r="457" spans="2:19" ht="21">
      <c r="B457" s="360"/>
      <c r="C457" s="58"/>
      <c r="D457" s="58"/>
      <c r="E457" s="58"/>
      <c r="F457" s="58"/>
      <c r="G457" s="58"/>
      <c r="H457" s="58"/>
      <c r="I457" s="58"/>
      <c r="J457" s="58"/>
      <c r="K457" s="58"/>
      <c r="L457" s="58"/>
      <c r="M457" s="161"/>
      <c r="N457" s="58"/>
      <c r="O457" s="58"/>
      <c r="P457" s="58"/>
      <c r="Q457" s="162">
        <f t="shared" si="42"/>
        <v>0</v>
      </c>
      <c r="R457" s="358">
        <f t="shared" ref="R457:R488" si="43">IF(N457&gt;P457,N457-P457,0)</f>
        <v>0</v>
      </c>
      <c r="S457" s="95" t="s">
        <v>557</v>
      </c>
    </row>
    <row r="458" spans="2:19" ht="15.5">
      <c r="B458" s="359">
        <v>219</v>
      </c>
      <c r="C458" s="28">
        <v>88.5</v>
      </c>
      <c r="D458" s="28">
        <v>181</v>
      </c>
      <c r="E458" s="28" t="s">
        <v>78</v>
      </c>
      <c r="F458" s="33" t="s">
        <v>77</v>
      </c>
      <c r="G458" s="29" t="s">
        <v>3</v>
      </c>
      <c r="H458" s="163">
        <v>2250</v>
      </c>
      <c r="I458" s="28">
        <v>27</v>
      </c>
      <c r="J458" s="164">
        <f>H458*I458</f>
        <v>60750</v>
      </c>
      <c r="K458" s="30"/>
      <c r="L458" s="162">
        <f>K458*H458</f>
        <v>0</v>
      </c>
      <c r="M458" s="161">
        <f t="shared" si="40"/>
        <v>27</v>
      </c>
      <c r="N458" s="165">
        <f>M458*H458</f>
        <v>60750</v>
      </c>
      <c r="O458" s="31">
        <v>27</v>
      </c>
      <c r="P458" s="162">
        <f>O458*H458</f>
        <v>60750</v>
      </c>
      <c r="Q458" s="162">
        <f t="shared" si="42"/>
        <v>0</v>
      </c>
      <c r="R458" s="358">
        <f t="shared" si="43"/>
        <v>0</v>
      </c>
      <c r="S458" s="95" t="s">
        <v>557</v>
      </c>
    </row>
    <row r="459" spans="2:19" ht="21">
      <c r="B459" s="360"/>
      <c r="C459" s="58"/>
      <c r="D459" s="58"/>
      <c r="E459" s="58"/>
      <c r="F459" s="60" t="s">
        <v>543</v>
      </c>
      <c r="G459" s="58"/>
      <c r="H459" s="163">
        <v>2250</v>
      </c>
      <c r="I459" s="58"/>
      <c r="J459" s="58"/>
      <c r="K459" s="58"/>
      <c r="L459" s="58"/>
      <c r="M459" s="161"/>
      <c r="N459" s="165"/>
      <c r="O459" s="30">
        <v>16</v>
      </c>
      <c r="P459" s="162">
        <f>O459*H459</f>
        <v>36000</v>
      </c>
      <c r="Q459" s="162">
        <f t="shared" si="42"/>
        <v>36000</v>
      </c>
      <c r="R459" s="358">
        <f t="shared" si="43"/>
        <v>0</v>
      </c>
      <c r="S459" s="95" t="s">
        <v>557</v>
      </c>
    </row>
    <row r="460" spans="2:19" ht="15.5">
      <c r="B460" s="359">
        <v>220</v>
      </c>
      <c r="C460" s="28">
        <v>88.5</v>
      </c>
      <c r="D460" s="28">
        <v>182</v>
      </c>
      <c r="E460" s="28" t="s">
        <v>76</v>
      </c>
      <c r="F460" s="33" t="s">
        <v>75</v>
      </c>
      <c r="G460" s="29" t="s">
        <v>3</v>
      </c>
      <c r="H460" s="163">
        <v>1250</v>
      </c>
      <c r="I460" s="28">
        <v>27</v>
      </c>
      <c r="J460" s="164">
        <f>H460*I460</f>
        <v>33750</v>
      </c>
      <c r="K460" s="30"/>
      <c r="L460" s="162">
        <f>K460*H460</f>
        <v>0</v>
      </c>
      <c r="M460" s="161">
        <f t="shared" si="40"/>
        <v>27</v>
      </c>
      <c r="N460" s="165">
        <f>M460*H460</f>
        <v>33750</v>
      </c>
      <c r="O460" s="31">
        <v>27</v>
      </c>
      <c r="P460" s="162">
        <f>O460*H460</f>
        <v>33750</v>
      </c>
      <c r="Q460" s="162">
        <f t="shared" si="42"/>
        <v>0</v>
      </c>
      <c r="R460" s="358">
        <f t="shared" si="43"/>
        <v>0</v>
      </c>
      <c r="S460" s="95" t="s">
        <v>557</v>
      </c>
    </row>
    <row r="461" spans="2:19" ht="21">
      <c r="B461" s="360"/>
      <c r="C461" s="58"/>
      <c r="D461" s="58"/>
      <c r="E461" s="58"/>
      <c r="F461" s="58"/>
      <c r="G461" s="58"/>
      <c r="H461" s="58"/>
      <c r="I461" s="58"/>
      <c r="J461" s="58"/>
      <c r="K461" s="58"/>
      <c r="L461" s="58"/>
      <c r="M461" s="161"/>
      <c r="N461" s="58"/>
      <c r="O461" s="58"/>
      <c r="P461" s="58"/>
      <c r="Q461" s="162">
        <f t="shared" si="42"/>
        <v>0</v>
      </c>
      <c r="R461" s="358">
        <f t="shared" si="43"/>
        <v>0</v>
      </c>
      <c r="S461" s="95" t="s">
        <v>557</v>
      </c>
    </row>
    <row r="462" spans="2:19" ht="15.5">
      <c r="B462" s="359">
        <v>221</v>
      </c>
      <c r="C462" s="28">
        <v>88.5</v>
      </c>
      <c r="D462" s="28">
        <v>183</v>
      </c>
      <c r="E462" s="28" t="s">
        <v>74</v>
      </c>
      <c r="F462" s="33" t="s">
        <v>73</v>
      </c>
      <c r="G462" s="29" t="s">
        <v>3</v>
      </c>
      <c r="H462" s="163">
        <v>1650</v>
      </c>
      <c r="I462" s="28">
        <v>27</v>
      </c>
      <c r="J462" s="164">
        <f>H462*I462</f>
        <v>44550</v>
      </c>
      <c r="K462" s="30"/>
      <c r="L462" s="162">
        <f>K462*H462</f>
        <v>0</v>
      </c>
      <c r="M462" s="161">
        <f t="shared" si="40"/>
        <v>27</v>
      </c>
      <c r="N462" s="165">
        <f>M462*H462</f>
        <v>44550</v>
      </c>
      <c r="O462" s="31">
        <v>18</v>
      </c>
      <c r="P462" s="162">
        <f>O462*H462</f>
        <v>29700</v>
      </c>
      <c r="Q462" s="162">
        <f t="shared" si="42"/>
        <v>0</v>
      </c>
      <c r="R462" s="358">
        <f t="shared" si="43"/>
        <v>14850</v>
      </c>
      <c r="S462" s="95" t="s">
        <v>557</v>
      </c>
    </row>
    <row r="463" spans="2:19" ht="21">
      <c r="B463" s="360"/>
      <c r="C463" s="58"/>
      <c r="D463" s="58"/>
      <c r="E463" s="58"/>
      <c r="F463" s="58"/>
      <c r="G463" s="58"/>
      <c r="H463" s="58"/>
      <c r="I463" s="58"/>
      <c r="J463" s="58"/>
      <c r="K463" s="58"/>
      <c r="L463" s="58"/>
      <c r="M463" s="161"/>
      <c r="N463" s="58"/>
      <c r="O463" s="58"/>
      <c r="P463" s="58"/>
      <c r="Q463" s="162">
        <f t="shared" si="42"/>
        <v>0</v>
      </c>
      <c r="R463" s="358">
        <f t="shared" si="43"/>
        <v>0</v>
      </c>
      <c r="S463" s="95" t="s">
        <v>557</v>
      </c>
    </row>
    <row r="464" spans="2:19" ht="15.5">
      <c r="B464" s="359">
        <v>222</v>
      </c>
      <c r="C464" s="28">
        <v>88.5</v>
      </c>
      <c r="D464" s="28">
        <v>184</v>
      </c>
      <c r="E464" s="28" t="s">
        <v>72</v>
      </c>
      <c r="F464" s="33" t="s">
        <v>71</v>
      </c>
      <c r="G464" s="29" t="s">
        <v>3</v>
      </c>
      <c r="H464" s="163">
        <v>3450</v>
      </c>
      <c r="I464" s="28">
        <v>27</v>
      </c>
      <c r="J464" s="164">
        <f>H464*I464</f>
        <v>93150</v>
      </c>
      <c r="K464" s="30"/>
      <c r="L464" s="162">
        <f>K464*H464</f>
        <v>0</v>
      </c>
      <c r="M464" s="161">
        <f t="shared" si="40"/>
        <v>27</v>
      </c>
      <c r="N464" s="165">
        <f>M464*H464</f>
        <v>93150</v>
      </c>
      <c r="O464" s="31">
        <v>27</v>
      </c>
      <c r="P464" s="162">
        <f>O464*H464</f>
        <v>93150</v>
      </c>
      <c r="Q464" s="162">
        <f t="shared" si="42"/>
        <v>0</v>
      </c>
      <c r="R464" s="358">
        <f t="shared" si="43"/>
        <v>0</v>
      </c>
      <c r="S464" s="95" t="s">
        <v>557</v>
      </c>
    </row>
    <row r="465" spans="2:19" ht="21">
      <c r="B465" s="360"/>
      <c r="C465" s="58"/>
      <c r="D465" s="58"/>
      <c r="E465" s="58"/>
      <c r="F465" s="60" t="s">
        <v>543</v>
      </c>
      <c r="G465" s="58"/>
      <c r="H465" s="163">
        <v>3450</v>
      </c>
      <c r="I465" s="58"/>
      <c r="J465" s="58"/>
      <c r="K465" s="58"/>
      <c r="L465" s="58"/>
      <c r="M465" s="161"/>
      <c r="N465" s="165"/>
      <c r="O465" s="30">
        <v>19</v>
      </c>
      <c r="P465" s="162">
        <f>O465*H465</f>
        <v>65550</v>
      </c>
      <c r="Q465" s="162">
        <f t="shared" si="42"/>
        <v>65550</v>
      </c>
      <c r="R465" s="358">
        <f t="shared" si="43"/>
        <v>0</v>
      </c>
      <c r="S465" s="95" t="s">
        <v>557</v>
      </c>
    </row>
    <row r="466" spans="2:19" ht="15.5">
      <c r="B466" s="359">
        <v>223</v>
      </c>
      <c r="C466" s="28">
        <v>88.5</v>
      </c>
      <c r="D466" s="28">
        <v>185</v>
      </c>
      <c r="E466" s="28" t="s">
        <v>70</v>
      </c>
      <c r="F466" s="33" t="s">
        <v>69</v>
      </c>
      <c r="G466" s="29" t="s">
        <v>3</v>
      </c>
      <c r="H466" s="163">
        <v>750</v>
      </c>
      <c r="I466" s="28">
        <v>27</v>
      </c>
      <c r="J466" s="164">
        <f>H466*I466</f>
        <v>20250</v>
      </c>
      <c r="K466" s="30"/>
      <c r="L466" s="162">
        <f>K466*H466</f>
        <v>0</v>
      </c>
      <c r="M466" s="161">
        <f t="shared" si="40"/>
        <v>27</v>
      </c>
      <c r="N466" s="165">
        <f>M466*H466</f>
        <v>20250</v>
      </c>
      <c r="O466" s="31">
        <v>27</v>
      </c>
      <c r="P466" s="162">
        <f>O466*H466</f>
        <v>20250</v>
      </c>
      <c r="Q466" s="162">
        <f t="shared" si="42"/>
        <v>0</v>
      </c>
      <c r="R466" s="358">
        <f t="shared" si="43"/>
        <v>0</v>
      </c>
      <c r="S466" s="95" t="s">
        <v>557</v>
      </c>
    </row>
    <row r="467" spans="2:19" ht="21">
      <c r="B467" s="360"/>
      <c r="C467" s="58"/>
      <c r="D467" s="58"/>
      <c r="E467" s="58"/>
      <c r="F467" s="58"/>
      <c r="G467" s="58"/>
      <c r="H467" s="58"/>
      <c r="I467" s="58"/>
      <c r="J467" s="58"/>
      <c r="K467" s="58"/>
      <c r="L467" s="58"/>
      <c r="M467" s="161"/>
      <c r="N467" s="58"/>
      <c r="O467" s="58"/>
      <c r="P467" s="58"/>
      <c r="Q467" s="162">
        <f t="shared" si="42"/>
        <v>0</v>
      </c>
      <c r="R467" s="358">
        <f t="shared" si="43"/>
        <v>0</v>
      </c>
      <c r="S467" s="95" t="s">
        <v>557</v>
      </c>
    </row>
    <row r="468" spans="2:19" ht="15.5">
      <c r="B468" s="359">
        <v>224</v>
      </c>
      <c r="C468" s="28">
        <v>88.5</v>
      </c>
      <c r="D468" s="28">
        <v>186</v>
      </c>
      <c r="E468" s="28" t="s">
        <v>68</v>
      </c>
      <c r="F468" s="33" t="s">
        <v>67</v>
      </c>
      <c r="G468" s="29" t="s">
        <v>3</v>
      </c>
      <c r="H468" s="163">
        <v>750</v>
      </c>
      <c r="I468" s="28">
        <v>27</v>
      </c>
      <c r="J468" s="164">
        <f>H468*I468</f>
        <v>20250</v>
      </c>
      <c r="K468" s="30"/>
      <c r="L468" s="162">
        <f>K468*H468</f>
        <v>0</v>
      </c>
      <c r="M468" s="161">
        <f t="shared" si="40"/>
        <v>27</v>
      </c>
      <c r="N468" s="165">
        <f>M468*H468</f>
        <v>20250</v>
      </c>
      <c r="O468" s="31">
        <v>27</v>
      </c>
      <c r="P468" s="162">
        <f>O468*H468</f>
        <v>20250</v>
      </c>
      <c r="Q468" s="162">
        <f t="shared" si="42"/>
        <v>0</v>
      </c>
      <c r="R468" s="358">
        <f t="shared" si="43"/>
        <v>0</v>
      </c>
      <c r="S468" s="95" t="s">
        <v>557</v>
      </c>
    </row>
    <row r="469" spans="2:19" ht="21">
      <c r="B469" s="360"/>
      <c r="C469" s="58"/>
      <c r="D469" s="58"/>
      <c r="E469" s="58"/>
      <c r="F469" s="58"/>
      <c r="G469" s="58"/>
      <c r="H469" s="58"/>
      <c r="I469" s="58"/>
      <c r="J469" s="58"/>
      <c r="K469" s="58"/>
      <c r="L469" s="58"/>
      <c r="M469" s="161"/>
      <c r="N469" s="58"/>
      <c r="O469" s="58"/>
      <c r="P469" s="58"/>
      <c r="Q469" s="162">
        <f t="shared" si="42"/>
        <v>0</v>
      </c>
      <c r="R469" s="358">
        <f t="shared" si="43"/>
        <v>0</v>
      </c>
      <c r="S469" s="95" t="s">
        <v>557</v>
      </c>
    </row>
    <row r="470" spans="2:19" ht="15.5">
      <c r="B470" s="359">
        <v>225</v>
      </c>
      <c r="C470" s="28">
        <v>88.5</v>
      </c>
      <c r="D470" s="28">
        <v>187</v>
      </c>
      <c r="E470" s="28" t="s">
        <v>66</v>
      </c>
      <c r="F470" s="33" t="s">
        <v>65</v>
      </c>
      <c r="G470" s="29" t="s">
        <v>3</v>
      </c>
      <c r="H470" s="163">
        <v>750</v>
      </c>
      <c r="I470" s="28">
        <v>15</v>
      </c>
      <c r="J470" s="164">
        <f>H470*I470</f>
        <v>11250</v>
      </c>
      <c r="K470" s="30"/>
      <c r="L470" s="162">
        <f>K470*H470</f>
        <v>0</v>
      </c>
      <c r="M470" s="161">
        <f t="shared" si="40"/>
        <v>15</v>
      </c>
      <c r="N470" s="165">
        <f>M470*H470</f>
        <v>11250</v>
      </c>
      <c r="O470" s="31">
        <v>15</v>
      </c>
      <c r="P470" s="162">
        <f>O470*H470</f>
        <v>11250</v>
      </c>
      <c r="Q470" s="162">
        <f t="shared" si="42"/>
        <v>0</v>
      </c>
      <c r="R470" s="358">
        <f t="shared" si="43"/>
        <v>0</v>
      </c>
      <c r="S470" s="95" t="s">
        <v>557</v>
      </c>
    </row>
    <row r="471" spans="2:19" ht="21">
      <c r="B471" s="360"/>
      <c r="C471" s="58"/>
      <c r="D471" s="58"/>
      <c r="E471" s="58"/>
      <c r="F471" s="58"/>
      <c r="G471" s="58"/>
      <c r="H471" s="58"/>
      <c r="I471" s="58"/>
      <c r="J471" s="58"/>
      <c r="K471" s="58"/>
      <c r="L471" s="58"/>
      <c r="M471" s="161"/>
      <c r="N471" s="58"/>
      <c r="O471" s="58"/>
      <c r="P471" s="58"/>
      <c r="Q471" s="162">
        <f t="shared" si="42"/>
        <v>0</v>
      </c>
      <c r="R471" s="358">
        <f t="shared" si="43"/>
        <v>0</v>
      </c>
      <c r="S471" s="95" t="s">
        <v>557</v>
      </c>
    </row>
    <row r="472" spans="2:19" ht="15.5">
      <c r="B472" s="359">
        <v>226</v>
      </c>
      <c r="C472" s="28">
        <v>88.5</v>
      </c>
      <c r="D472" s="28">
        <v>188</v>
      </c>
      <c r="E472" s="28" t="s">
        <v>64</v>
      </c>
      <c r="F472" s="33" t="s">
        <v>63</v>
      </c>
      <c r="G472" s="29" t="s">
        <v>3</v>
      </c>
      <c r="H472" s="163">
        <v>550</v>
      </c>
      <c r="I472" s="28">
        <v>27</v>
      </c>
      <c r="J472" s="164">
        <f>H472*I472</f>
        <v>14850</v>
      </c>
      <c r="K472" s="30">
        <v>58</v>
      </c>
      <c r="L472" s="162">
        <f>K472*H472</f>
        <v>31900</v>
      </c>
      <c r="M472" s="161">
        <f t="shared" si="40"/>
        <v>85</v>
      </c>
      <c r="N472" s="165">
        <f>M472*H472</f>
        <v>46750</v>
      </c>
      <c r="O472" s="31">
        <v>85</v>
      </c>
      <c r="P472" s="162">
        <f>O472*H472</f>
        <v>46750</v>
      </c>
      <c r="Q472" s="162">
        <f t="shared" si="42"/>
        <v>0</v>
      </c>
      <c r="R472" s="358">
        <f t="shared" si="43"/>
        <v>0</v>
      </c>
      <c r="S472" s="95" t="s">
        <v>557</v>
      </c>
    </row>
    <row r="473" spans="2:19" ht="21">
      <c r="B473" s="360"/>
      <c r="C473" s="58"/>
      <c r="D473" s="58"/>
      <c r="E473" s="58"/>
      <c r="F473" s="60" t="s">
        <v>543</v>
      </c>
      <c r="G473" s="58"/>
      <c r="H473" s="163">
        <v>550</v>
      </c>
      <c r="I473" s="58"/>
      <c r="J473" s="58"/>
      <c r="K473" s="58"/>
      <c r="L473" s="58"/>
      <c r="M473" s="161"/>
      <c r="N473" s="165"/>
      <c r="O473" s="30">
        <v>30</v>
      </c>
      <c r="P473" s="162">
        <f>O473*H473</f>
        <v>16500</v>
      </c>
      <c r="Q473" s="162">
        <f t="shared" si="42"/>
        <v>16500</v>
      </c>
      <c r="R473" s="358">
        <f t="shared" si="43"/>
        <v>0</v>
      </c>
      <c r="S473" s="95" t="s">
        <v>557</v>
      </c>
    </row>
    <row r="474" spans="2:19" ht="15.5">
      <c r="B474" s="359">
        <v>227</v>
      </c>
      <c r="C474" s="28">
        <v>88.6</v>
      </c>
      <c r="D474" s="28">
        <v>189</v>
      </c>
      <c r="E474" s="28" t="s">
        <v>62</v>
      </c>
      <c r="F474" s="33" t="s">
        <v>61</v>
      </c>
      <c r="G474" s="29" t="s">
        <v>3</v>
      </c>
      <c r="H474" s="163">
        <v>35000</v>
      </c>
      <c r="I474" s="28">
        <v>27</v>
      </c>
      <c r="J474" s="164">
        <f>H474*I474</f>
        <v>945000</v>
      </c>
      <c r="K474" s="30"/>
      <c r="L474" s="162">
        <f>K474*H474</f>
        <v>0</v>
      </c>
      <c r="M474" s="161">
        <f t="shared" si="40"/>
        <v>27</v>
      </c>
      <c r="N474" s="165">
        <f>M474*H474</f>
        <v>945000</v>
      </c>
      <c r="O474" s="31">
        <v>27</v>
      </c>
      <c r="P474" s="162">
        <f>O474*H474</f>
        <v>945000</v>
      </c>
      <c r="Q474" s="162">
        <f t="shared" si="42"/>
        <v>0</v>
      </c>
      <c r="R474" s="358">
        <f t="shared" si="43"/>
        <v>0</v>
      </c>
      <c r="S474" s="95" t="s">
        <v>557</v>
      </c>
    </row>
    <row r="475" spans="2:19" ht="21">
      <c r="B475" s="360"/>
      <c r="C475" s="58"/>
      <c r="D475" s="58"/>
      <c r="E475" s="58"/>
      <c r="F475" s="60" t="s">
        <v>543</v>
      </c>
      <c r="G475" s="58"/>
      <c r="H475" s="163">
        <v>35000</v>
      </c>
      <c r="I475" s="58"/>
      <c r="J475" s="58"/>
      <c r="K475" s="58"/>
      <c r="L475" s="58"/>
      <c r="M475" s="161"/>
      <c r="N475" s="165"/>
      <c r="O475" s="30">
        <v>4</v>
      </c>
      <c r="P475" s="162">
        <f>O475*H475</f>
        <v>140000</v>
      </c>
      <c r="Q475" s="162">
        <f t="shared" si="42"/>
        <v>140000</v>
      </c>
      <c r="R475" s="358">
        <f t="shared" si="43"/>
        <v>0</v>
      </c>
      <c r="S475" s="95" t="s">
        <v>557</v>
      </c>
    </row>
    <row r="476" spans="2:19" ht="15.5">
      <c r="B476" s="359">
        <v>228</v>
      </c>
      <c r="C476" s="28" t="s">
        <v>722</v>
      </c>
      <c r="D476" s="28">
        <v>190</v>
      </c>
      <c r="E476" s="28" t="s">
        <v>60</v>
      </c>
      <c r="F476" s="33" t="s">
        <v>59</v>
      </c>
      <c r="G476" s="29" t="s">
        <v>3</v>
      </c>
      <c r="H476" s="163">
        <v>9500</v>
      </c>
      <c r="I476" s="28">
        <v>1</v>
      </c>
      <c r="J476" s="164">
        <f>H476*I476</f>
        <v>9500</v>
      </c>
      <c r="K476" s="30"/>
      <c r="L476" s="162">
        <f>K476*H476</f>
        <v>0</v>
      </c>
      <c r="M476" s="161">
        <f t="shared" si="40"/>
        <v>1</v>
      </c>
      <c r="N476" s="165">
        <f>M476*H476</f>
        <v>9500</v>
      </c>
      <c r="O476" s="31">
        <v>0</v>
      </c>
      <c r="P476" s="162">
        <f>O476*H476</f>
        <v>0</v>
      </c>
      <c r="Q476" s="162">
        <f t="shared" si="42"/>
        <v>0</v>
      </c>
      <c r="R476" s="358">
        <f t="shared" si="43"/>
        <v>9500</v>
      </c>
      <c r="S476" s="95" t="s">
        <v>557</v>
      </c>
    </row>
    <row r="477" spans="2:19" ht="21">
      <c r="B477" s="360"/>
      <c r="C477" s="58"/>
      <c r="D477" s="58"/>
      <c r="E477" s="58"/>
      <c r="F477" s="58"/>
      <c r="G477" s="58"/>
      <c r="H477" s="58"/>
      <c r="I477" s="58"/>
      <c r="J477" s="58"/>
      <c r="K477" s="58"/>
      <c r="L477" s="58"/>
      <c r="M477" s="161"/>
      <c r="N477" s="58"/>
      <c r="O477" s="58"/>
      <c r="P477" s="58"/>
      <c r="Q477" s="162">
        <f t="shared" si="42"/>
        <v>0</v>
      </c>
      <c r="R477" s="358">
        <f t="shared" si="43"/>
        <v>0</v>
      </c>
      <c r="S477" s="95" t="s">
        <v>557</v>
      </c>
    </row>
    <row r="478" spans="2:19" ht="15.5">
      <c r="B478" s="359">
        <v>229</v>
      </c>
      <c r="C478" s="28" t="s">
        <v>722</v>
      </c>
      <c r="D478" s="28">
        <v>191</v>
      </c>
      <c r="E478" s="28" t="s">
        <v>58</v>
      </c>
      <c r="F478" s="33" t="s">
        <v>57</v>
      </c>
      <c r="G478" s="29" t="s">
        <v>3</v>
      </c>
      <c r="H478" s="163">
        <v>14500.000000000002</v>
      </c>
      <c r="I478" s="28">
        <v>3</v>
      </c>
      <c r="J478" s="164">
        <f>H478*I478</f>
        <v>43500.000000000007</v>
      </c>
      <c r="K478" s="30"/>
      <c r="L478" s="162">
        <f>K478*H478</f>
        <v>0</v>
      </c>
      <c r="M478" s="161">
        <f t="shared" si="40"/>
        <v>3</v>
      </c>
      <c r="N478" s="165">
        <f>M478*H478</f>
        <v>43500.000000000007</v>
      </c>
      <c r="O478" s="31">
        <v>3</v>
      </c>
      <c r="P478" s="162">
        <f>O478*H478</f>
        <v>43500.000000000007</v>
      </c>
      <c r="Q478" s="162">
        <f t="shared" si="42"/>
        <v>0</v>
      </c>
      <c r="R478" s="358">
        <f t="shared" si="43"/>
        <v>0</v>
      </c>
      <c r="S478" s="95" t="s">
        <v>557</v>
      </c>
    </row>
    <row r="479" spans="2:19" ht="21">
      <c r="B479" s="360"/>
      <c r="C479" s="58"/>
      <c r="D479" s="58"/>
      <c r="E479" s="58"/>
      <c r="F479" s="60" t="s">
        <v>543</v>
      </c>
      <c r="G479" s="58"/>
      <c r="H479" s="163">
        <v>14500.000000000002</v>
      </c>
      <c r="I479" s="58"/>
      <c r="J479" s="58"/>
      <c r="K479" s="58"/>
      <c r="L479" s="58"/>
      <c r="M479" s="161"/>
      <c r="N479" s="165"/>
      <c r="O479" s="30">
        <v>2</v>
      </c>
      <c r="P479" s="162">
        <f>O479*H479</f>
        <v>29000.000000000004</v>
      </c>
      <c r="Q479" s="162">
        <f t="shared" si="42"/>
        <v>29000.000000000004</v>
      </c>
      <c r="R479" s="358">
        <f t="shared" si="43"/>
        <v>0</v>
      </c>
      <c r="S479" s="95" t="s">
        <v>557</v>
      </c>
    </row>
    <row r="480" spans="2:19" ht="15.5">
      <c r="B480" s="359">
        <v>230</v>
      </c>
      <c r="C480" s="28" t="s">
        <v>722</v>
      </c>
      <c r="D480" s="28">
        <v>192</v>
      </c>
      <c r="E480" s="28" t="s">
        <v>56</v>
      </c>
      <c r="F480" s="33" t="s">
        <v>55</v>
      </c>
      <c r="G480" s="29" t="s">
        <v>3</v>
      </c>
      <c r="H480" s="163">
        <v>22500</v>
      </c>
      <c r="I480" s="28">
        <v>1</v>
      </c>
      <c r="J480" s="164">
        <f>H480*I480</f>
        <v>22500</v>
      </c>
      <c r="K480" s="30">
        <v>5</v>
      </c>
      <c r="L480" s="162">
        <f>K480*H480</f>
        <v>112500</v>
      </c>
      <c r="M480" s="161">
        <f t="shared" si="40"/>
        <v>6</v>
      </c>
      <c r="N480" s="165">
        <f>M480*H480</f>
        <v>135000</v>
      </c>
      <c r="O480" s="31">
        <v>6</v>
      </c>
      <c r="P480" s="162">
        <f>O480*H480</f>
        <v>135000</v>
      </c>
      <c r="Q480" s="162">
        <f t="shared" si="42"/>
        <v>0</v>
      </c>
      <c r="R480" s="358">
        <f t="shared" si="43"/>
        <v>0</v>
      </c>
      <c r="S480" s="95" t="s">
        <v>557</v>
      </c>
    </row>
    <row r="481" spans="2:19" ht="21">
      <c r="B481" s="360"/>
      <c r="C481" s="58"/>
      <c r="D481" s="58"/>
      <c r="E481" s="58"/>
      <c r="F481" s="58"/>
      <c r="G481" s="58"/>
      <c r="H481" s="58"/>
      <c r="I481" s="58"/>
      <c r="J481" s="58"/>
      <c r="K481" s="58"/>
      <c r="L481" s="58"/>
      <c r="M481" s="161"/>
      <c r="N481" s="58"/>
      <c r="O481" s="58"/>
      <c r="P481" s="58"/>
      <c r="Q481" s="162">
        <f t="shared" si="42"/>
        <v>0</v>
      </c>
      <c r="R481" s="358">
        <f t="shared" si="43"/>
        <v>0</v>
      </c>
      <c r="S481" s="95" t="s">
        <v>557</v>
      </c>
    </row>
    <row r="482" spans="2:19" ht="15.5">
      <c r="B482" s="359">
        <v>231</v>
      </c>
      <c r="C482" s="28" t="s">
        <v>723</v>
      </c>
      <c r="D482" s="28">
        <v>193</v>
      </c>
      <c r="E482" s="28" t="s">
        <v>54</v>
      </c>
      <c r="F482" s="33" t="s">
        <v>53</v>
      </c>
      <c r="G482" s="29" t="s">
        <v>4</v>
      </c>
      <c r="H482" s="163">
        <v>40000</v>
      </c>
      <c r="I482" s="28">
        <v>1</v>
      </c>
      <c r="J482" s="164">
        <f>H482*I482</f>
        <v>40000</v>
      </c>
      <c r="K482" s="30">
        <v>1</v>
      </c>
      <c r="L482" s="162">
        <f>K482*H482</f>
        <v>40000</v>
      </c>
      <c r="M482" s="161">
        <f t="shared" si="40"/>
        <v>2</v>
      </c>
      <c r="N482" s="165">
        <f>M482*H482</f>
        <v>80000</v>
      </c>
      <c r="O482" s="31">
        <v>2</v>
      </c>
      <c r="P482" s="162">
        <f>O482*H482</f>
        <v>80000</v>
      </c>
      <c r="Q482" s="162">
        <f t="shared" si="42"/>
        <v>0</v>
      </c>
      <c r="R482" s="358">
        <f t="shared" si="43"/>
        <v>0</v>
      </c>
      <c r="S482" s="95" t="s">
        <v>557</v>
      </c>
    </row>
    <row r="483" spans="2:19" ht="21">
      <c r="B483" s="360"/>
      <c r="C483" s="58"/>
      <c r="D483" s="58"/>
      <c r="E483" s="58"/>
      <c r="F483" s="60" t="s">
        <v>543</v>
      </c>
      <c r="G483" s="58"/>
      <c r="H483" s="163">
        <v>40000</v>
      </c>
      <c r="I483" s="58"/>
      <c r="J483" s="58"/>
      <c r="K483" s="58"/>
      <c r="L483" s="58"/>
      <c r="M483" s="161"/>
      <c r="N483" s="165"/>
      <c r="O483" s="30">
        <v>1</v>
      </c>
      <c r="P483" s="162">
        <f>O483*H483</f>
        <v>40000</v>
      </c>
      <c r="Q483" s="162">
        <f t="shared" si="42"/>
        <v>40000</v>
      </c>
      <c r="R483" s="358">
        <f t="shared" si="43"/>
        <v>0</v>
      </c>
      <c r="S483" s="95" t="s">
        <v>557</v>
      </c>
    </row>
    <row r="484" spans="2:19" ht="15.5">
      <c r="B484" s="359">
        <v>232</v>
      </c>
      <c r="C484" s="28" t="s">
        <v>724</v>
      </c>
      <c r="D484" s="28">
        <v>194</v>
      </c>
      <c r="E484" s="28" t="s">
        <v>52</v>
      </c>
      <c r="F484" s="33" t="s">
        <v>51</v>
      </c>
      <c r="G484" s="29" t="s">
        <v>4</v>
      </c>
      <c r="H484" s="163">
        <v>14500.000000000002</v>
      </c>
      <c r="I484" s="28">
        <v>1</v>
      </c>
      <c r="J484" s="164">
        <f>H484*I484</f>
        <v>14500.000000000002</v>
      </c>
      <c r="K484" s="30">
        <v>1</v>
      </c>
      <c r="L484" s="162">
        <f>K484*H484</f>
        <v>14500.000000000002</v>
      </c>
      <c r="M484" s="161">
        <f t="shared" si="40"/>
        <v>2</v>
      </c>
      <c r="N484" s="165">
        <f>M484*H484</f>
        <v>29000.000000000004</v>
      </c>
      <c r="O484" s="31">
        <v>2</v>
      </c>
      <c r="P484" s="162">
        <f>O484*H484</f>
        <v>29000.000000000004</v>
      </c>
      <c r="Q484" s="162">
        <f t="shared" si="42"/>
        <v>0</v>
      </c>
      <c r="R484" s="358">
        <f t="shared" si="43"/>
        <v>0</v>
      </c>
      <c r="S484" s="95" t="s">
        <v>557</v>
      </c>
    </row>
    <row r="485" spans="2:19" ht="21">
      <c r="B485" s="360"/>
      <c r="C485" s="58"/>
      <c r="D485" s="58"/>
      <c r="E485" s="58"/>
      <c r="F485" s="58"/>
      <c r="G485" s="58"/>
      <c r="H485" s="58"/>
      <c r="I485" s="58"/>
      <c r="J485" s="58"/>
      <c r="K485" s="58"/>
      <c r="L485" s="58"/>
      <c r="M485" s="161"/>
      <c r="N485" s="58"/>
      <c r="O485" s="58"/>
      <c r="P485" s="58"/>
      <c r="Q485" s="162">
        <f t="shared" si="42"/>
        <v>0</v>
      </c>
      <c r="R485" s="358">
        <f t="shared" si="43"/>
        <v>0</v>
      </c>
      <c r="S485" s="95" t="s">
        <v>557</v>
      </c>
    </row>
    <row r="486" spans="2:19" ht="15.5">
      <c r="B486" s="359">
        <v>233</v>
      </c>
      <c r="C486" s="28" t="s">
        <v>725</v>
      </c>
      <c r="D486" s="28">
        <v>195</v>
      </c>
      <c r="E486" s="28" t="s">
        <v>50</v>
      </c>
      <c r="F486" s="33" t="s">
        <v>49</v>
      </c>
      <c r="G486" s="29" t="s">
        <v>4</v>
      </c>
      <c r="H486" s="163">
        <v>185000</v>
      </c>
      <c r="I486" s="28">
        <v>1</v>
      </c>
      <c r="J486" s="164">
        <f>H486*I486</f>
        <v>185000</v>
      </c>
      <c r="K486" s="30">
        <v>1</v>
      </c>
      <c r="L486" s="162">
        <f>K486*H486</f>
        <v>185000</v>
      </c>
      <c r="M486" s="161">
        <f t="shared" si="40"/>
        <v>2</v>
      </c>
      <c r="N486" s="165">
        <f>M486*H486</f>
        <v>370000</v>
      </c>
      <c r="O486" s="31">
        <v>2</v>
      </c>
      <c r="P486" s="162">
        <f>O486*H486</f>
        <v>370000</v>
      </c>
      <c r="Q486" s="162">
        <f t="shared" si="42"/>
        <v>0</v>
      </c>
      <c r="R486" s="358">
        <f t="shared" si="43"/>
        <v>0</v>
      </c>
      <c r="S486" s="95" t="s">
        <v>557</v>
      </c>
    </row>
    <row r="487" spans="2:19" ht="21">
      <c r="B487" s="360"/>
      <c r="C487" s="58"/>
      <c r="D487" s="58"/>
      <c r="E487" s="58"/>
      <c r="F487" s="58"/>
      <c r="G487" s="58"/>
      <c r="H487" s="58"/>
      <c r="I487" s="58"/>
      <c r="J487" s="58"/>
      <c r="K487" s="58"/>
      <c r="L487" s="58"/>
      <c r="M487" s="161"/>
      <c r="N487" s="58"/>
      <c r="O487" s="58"/>
      <c r="P487" s="58"/>
      <c r="Q487" s="162">
        <f t="shared" si="42"/>
        <v>0</v>
      </c>
      <c r="R487" s="358">
        <f t="shared" si="43"/>
        <v>0</v>
      </c>
      <c r="S487" s="95" t="s">
        <v>557</v>
      </c>
    </row>
    <row r="488" spans="2:19" ht="43.5">
      <c r="B488" s="359">
        <v>234</v>
      </c>
      <c r="C488" s="28">
        <v>88.9</v>
      </c>
      <c r="D488" s="28">
        <v>237</v>
      </c>
      <c r="E488" s="28" t="s">
        <v>48</v>
      </c>
      <c r="F488" s="33" t="s">
        <v>47</v>
      </c>
      <c r="G488" s="29" t="s">
        <v>4</v>
      </c>
      <c r="H488" s="163">
        <v>1895000</v>
      </c>
      <c r="I488" s="28">
        <v>1</v>
      </c>
      <c r="J488" s="164">
        <f>H488*I488</f>
        <v>1895000</v>
      </c>
      <c r="K488" s="30"/>
      <c r="L488" s="162">
        <f>K488*H488</f>
        <v>0</v>
      </c>
      <c r="M488" s="161">
        <f t="shared" ref="M488:M505" si="44">$I488+$K488</f>
        <v>1</v>
      </c>
      <c r="N488" s="165">
        <f>M488*H488</f>
        <v>1895000</v>
      </c>
      <c r="O488" s="31">
        <v>1</v>
      </c>
      <c r="P488" s="162">
        <f>O488*H488</f>
        <v>1895000</v>
      </c>
      <c r="Q488" s="162">
        <f t="shared" si="42"/>
        <v>0</v>
      </c>
      <c r="R488" s="358">
        <f t="shared" si="43"/>
        <v>0</v>
      </c>
      <c r="S488" s="95" t="s">
        <v>557</v>
      </c>
    </row>
    <row r="489" spans="2:19" ht="21">
      <c r="B489" s="360"/>
      <c r="C489" s="58"/>
      <c r="D489" s="58"/>
      <c r="E489" s="58"/>
      <c r="F489" s="58"/>
      <c r="G489" s="58"/>
      <c r="H489" s="58"/>
      <c r="I489" s="58"/>
      <c r="J489" s="58"/>
      <c r="K489" s="58"/>
      <c r="L489" s="58"/>
      <c r="M489" s="161"/>
      <c r="N489" s="58"/>
      <c r="O489" s="58"/>
      <c r="P489" s="58"/>
      <c r="Q489" s="162">
        <f t="shared" si="42"/>
        <v>0</v>
      </c>
      <c r="R489" s="358">
        <f t="shared" ref="R489:R501" si="45">IF(N489&gt;P489,N489-P489,0)</f>
        <v>0</v>
      </c>
      <c r="S489" s="95" t="s">
        <v>557</v>
      </c>
    </row>
    <row r="490" spans="2:19" ht="29">
      <c r="B490" s="359">
        <v>235</v>
      </c>
      <c r="C490" s="28">
        <v>88.1</v>
      </c>
      <c r="D490" s="28">
        <v>196</v>
      </c>
      <c r="E490" s="28" t="s">
        <v>46</v>
      </c>
      <c r="F490" s="33" t="s">
        <v>45</v>
      </c>
      <c r="G490" s="29" t="s">
        <v>4</v>
      </c>
      <c r="H490" s="163">
        <v>795000</v>
      </c>
      <c r="I490" s="28">
        <v>1</v>
      </c>
      <c r="J490" s="164">
        <f>H490*I490</f>
        <v>795000</v>
      </c>
      <c r="K490" s="30"/>
      <c r="L490" s="162">
        <f>K490*H490</f>
        <v>0</v>
      </c>
      <c r="M490" s="161">
        <f t="shared" si="44"/>
        <v>1</v>
      </c>
      <c r="N490" s="165">
        <f>M490*H490</f>
        <v>795000</v>
      </c>
      <c r="O490" s="31">
        <v>1</v>
      </c>
      <c r="P490" s="162">
        <f>O490*H490</f>
        <v>795000</v>
      </c>
      <c r="Q490" s="162">
        <f t="shared" si="42"/>
        <v>0</v>
      </c>
      <c r="R490" s="358">
        <f t="shared" si="45"/>
        <v>0</v>
      </c>
      <c r="S490" s="95" t="s">
        <v>557</v>
      </c>
    </row>
    <row r="491" spans="2:19" ht="21">
      <c r="B491" s="360"/>
      <c r="C491" s="58"/>
      <c r="D491" s="58"/>
      <c r="E491" s="58"/>
      <c r="F491" s="58"/>
      <c r="G491" s="58"/>
      <c r="H491" s="58"/>
      <c r="I491" s="58"/>
      <c r="J491" s="58"/>
      <c r="K491" s="58"/>
      <c r="L491" s="58"/>
      <c r="M491" s="161"/>
      <c r="N491" s="58"/>
      <c r="O491" s="58"/>
      <c r="P491" s="58"/>
      <c r="Q491" s="162">
        <f t="shared" si="42"/>
        <v>0</v>
      </c>
      <c r="R491" s="358">
        <f t="shared" si="45"/>
        <v>0</v>
      </c>
      <c r="S491" s="95" t="s">
        <v>557</v>
      </c>
    </row>
    <row r="492" spans="2:19" ht="15.5">
      <c r="B492" s="359">
        <v>236</v>
      </c>
      <c r="C492" s="28">
        <v>88.11</v>
      </c>
      <c r="D492" s="28">
        <v>197</v>
      </c>
      <c r="E492" s="28" t="s">
        <v>44</v>
      </c>
      <c r="F492" s="33" t="s">
        <v>43</v>
      </c>
      <c r="G492" s="29" t="s">
        <v>4</v>
      </c>
      <c r="H492" s="163">
        <v>95000.000000000015</v>
      </c>
      <c r="I492" s="28">
        <v>1</v>
      </c>
      <c r="J492" s="164">
        <f>H492*I492</f>
        <v>95000.000000000015</v>
      </c>
      <c r="K492" s="30"/>
      <c r="L492" s="162">
        <f>K492*H492</f>
        <v>0</v>
      </c>
      <c r="M492" s="161">
        <f t="shared" si="44"/>
        <v>1</v>
      </c>
      <c r="N492" s="165">
        <f>M492*H492</f>
        <v>95000.000000000015</v>
      </c>
      <c r="O492" s="31">
        <v>1</v>
      </c>
      <c r="P492" s="162">
        <f>O492*H492</f>
        <v>95000.000000000015</v>
      </c>
      <c r="Q492" s="162">
        <f t="shared" si="42"/>
        <v>0</v>
      </c>
      <c r="R492" s="358">
        <f t="shared" si="45"/>
        <v>0</v>
      </c>
      <c r="S492" s="95" t="s">
        <v>557</v>
      </c>
    </row>
    <row r="493" spans="2:19" ht="21">
      <c r="B493" s="360"/>
      <c r="C493" s="58"/>
      <c r="D493" s="58"/>
      <c r="E493" s="58"/>
      <c r="F493" s="58"/>
      <c r="G493" s="58"/>
      <c r="H493" s="58"/>
      <c r="I493" s="58"/>
      <c r="J493" s="58"/>
      <c r="K493" s="58"/>
      <c r="L493" s="58"/>
      <c r="M493" s="161"/>
      <c r="N493" s="58"/>
      <c r="O493" s="58"/>
      <c r="P493" s="58"/>
      <c r="Q493" s="162">
        <f t="shared" si="42"/>
        <v>0</v>
      </c>
      <c r="R493" s="358">
        <f t="shared" si="45"/>
        <v>0</v>
      </c>
      <c r="S493" s="95" t="s">
        <v>557</v>
      </c>
    </row>
    <row r="494" spans="2:19" ht="15.5">
      <c r="B494" s="359">
        <v>237</v>
      </c>
      <c r="C494" s="28">
        <v>88.12</v>
      </c>
      <c r="D494" s="28">
        <v>198</v>
      </c>
      <c r="E494" s="28" t="s">
        <v>42</v>
      </c>
      <c r="F494" s="33" t="s">
        <v>41</v>
      </c>
      <c r="G494" s="29" t="s">
        <v>4</v>
      </c>
      <c r="H494" s="163">
        <v>145000</v>
      </c>
      <c r="I494" s="28">
        <v>1</v>
      </c>
      <c r="J494" s="164">
        <f>H494*I494</f>
        <v>145000</v>
      </c>
      <c r="K494" s="30"/>
      <c r="L494" s="162">
        <f>K494*H494</f>
        <v>0</v>
      </c>
      <c r="M494" s="161">
        <f t="shared" si="44"/>
        <v>1</v>
      </c>
      <c r="N494" s="165">
        <f>M494*H494</f>
        <v>145000</v>
      </c>
      <c r="O494" s="31">
        <v>1</v>
      </c>
      <c r="P494" s="162">
        <f>O494*H494</f>
        <v>145000</v>
      </c>
      <c r="Q494" s="162">
        <f t="shared" si="42"/>
        <v>0</v>
      </c>
      <c r="R494" s="358">
        <f t="shared" si="45"/>
        <v>0</v>
      </c>
      <c r="S494" s="95" t="s">
        <v>557</v>
      </c>
    </row>
    <row r="495" spans="2:19" ht="21">
      <c r="B495" s="360"/>
      <c r="C495" s="58"/>
      <c r="D495" s="58"/>
      <c r="E495" s="58"/>
      <c r="F495" s="58"/>
      <c r="G495" s="58"/>
      <c r="H495" s="58"/>
      <c r="I495" s="58"/>
      <c r="J495" s="58"/>
      <c r="K495" s="58"/>
      <c r="L495" s="58"/>
      <c r="M495" s="161"/>
      <c r="N495" s="58"/>
      <c r="O495" s="58"/>
      <c r="P495" s="58"/>
      <c r="Q495" s="162">
        <f t="shared" si="42"/>
        <v>0</v>
      </c>
      <c r="R495" s="358">
        <f t="shared" si="45"/>
        <v>0</v>
      </c>
      <c r="S495" s="95" t="s">
        <v>557</v>
      </c>
    </row>
    <row r="496" spans="2:19" ht="43.5">
      <c r="B496" s="359">
        <v>238</v>
      </c>
      <c r="C496" s="28">
        <v>88.13</v>
      </c>
      <c r="D496" s="28">
        <v>238</v>
      </c>
      <c r="E496" s="28" t="s">
        <v>40</v>
      </c>
      <c r="F496" s="33" t="s">
        <v>39</v>
      </c>
      <c r="G496" s="29" t="s">
        <v>4</v>
      </c>
      <c r="H496" s="163">
        <v>1495000</v>
      </c>
      <c r="I496" s="28">
        <v>2</v>
      </c>
      <c r="J496" s="164">
        <f>H496*I496</f>
        <v>2990000</v>
      </c>
      <c r="K496" s="30"/>
      <c r="L496" s="162">
        <f>K496*H496</f>
        <v>0</v>
      </c>
      <c r="M496" s="161">
        <f t="shared" si="44"/>
        <v>2</v>
      </c>
      <c r="N496" s="165">
        <f>M496*H496</f>
        <v>2990000</v>
      </c>
      <c r="O496" s="31">
        <v>2</v>
      </c>
      <c r="P496" s="162">
        <f>O496*H496</f>
        <v>2990000</v>
      </c>
      <c r="Q496" s="162">
        <f t="shared" si="42"/>
        <v>0</v>
      </c>
      <c r="R496" s="358">
        <f t="shared" si="45"/>
        <v>0</v>
      </c>
      <c r="S496" s="95" t="s">
        <v>557</v>
      </c>
    </row>
    <row r="497" spans="2:21" ht="21">
      <c r="B497" s="360"/>
      <c r="C497" s="58" t="s">
        <v>644</v>
      </c>
      <c r="D497" s="58"/>
      <c r="E497" s="58"/>
      <c r="F497" s="58"/>
      <c r="G497" s="58"/>
      <c r="H497" s="58"/>
      <c r="I497" s="58"/>
      <c r="J497" s="58"/>
      <c r="K497" s="58"/>
      <c r="L497" s="58"/>
      <c r="M497" s="161"/>
      <c r="N497" s="58"/>
      <c r="O497" s="58"/>
      <c r="P497" s="58"/>
      <c r="Q497" s="162">
        <f t="shared" si="42"/>
        <v>0</v>
      </c>
      <c r="R497" s="358">
        <f t="shared" si="45"/>
        <v>0</v>
      </c>
      <c r="S497" s="95" t="s">
        <v>557</v>
      </c>
    </row>
    <row r="498" spans="2:21" ht="15.5">
      <c r="B498" s="359">
        <v>239</v>
      </c>
      <c r="C498" s="28"/>
      <c r="D498" s="28">
        <v>235</v>
      </c>
      <c r="E498" s="28" t="s">
        <v>38</v>
      </c>
      <c r="F498" s="39" t="s">
        <v>37</v>
      </c>
      <c r="G498" s="29" t="s">
        <v>36</v>
      </c>
      <c r="H498" s="163">
        <v>100000</v>
      </c>
      <c r="I498" s="28">
        <v>4</v>
      </c>
      <c r="J498" s="164">
        <f>H498*I498</f>
        <v>400000</v>
      </c>
      <c r="K498" s="30"/>
      <c r="L498" s="162">
        <f>K498*H498</f>
        <v>0</v>
      </c>
      <c r="M498" s="161">
        <f t="shared" si="44"/>
        <v>4</v>
      </c>
      <c r="N498" s="165">
        <f>M498*H498</f>
        <v>400000</v>
      </c>
      <c r="O498" s="31">
        <v>4</v>
      </c>
      <c r="P498" s="162">
        <f>O498*H498</f>
        <v>400000</v>
      </c>
      <c r="Q498" s="162">
        <f t="shared" si="42"/>
        <v>0</v>
      </c>
      <c r="R498" s="358">
        <f t="shared" si="45"/>
        <v>0</v>
      </c>
      <c r="S498" s="95" t="s">
        <v>557</v>
      </c>
    </row>
    <row r="499" spans="2:21" ht="21">
      <c r="B499" s="360"/>
      <c r="C499" s="58"/>
      <c r="D499" s="58"/>
      <c r="E499" s="58"/>
      <c r="F499" s="60" t="s">
        <v>543</v>
      </c>
      <c r="G499" s="58"/>
      <c r="H499" s="163">
        <v>100000</v>
      </c>
      <c r="I499" s="58"/>
      <c r="J499" s="58"/>
      <c r="K499" s="58"/>
      <c r="L499" s="58"/>
      <c r="M499" s="161"/>
      <c r="N499" s="165"/>
      <c r="O499" s="30">
        <v>5</v>
      </c>
      <c r="P499" s="162">
        <f>O499*H499</f>
        <v>500000</v>
      </c>
      <c r="Q499" s="162">
        <f t="shared" si="42"/>
        <v>500000</v>
      </c>
      <c r="R499" s="358">
        <f t="shared" si="45"/>
        <v>0</v>
      </c>
      <c r="S499" s="95" t="s">
        <v>557</v>
      </c>
    </row>
    <row r="500" spans="2:21" ht="15.5">
      <c r="B500" s="359">
        <v>240</v>
      </c>
      <c r="C500" s="28"/>
      <c r="D500" s="28">
        <v>236</v>
      </c>
      <c r="E500" s="28" t="s">
        <v>35</v>
      </c>
      <c r="F500" s="39" t="s">
        <v>34</v>
      </c>
      <c r="G500" s="29" t="s">
        <v>4</v>
      </c>
      <c r="H500" s="163">
        <v>1213000</v>
      </c>
      <c r="I500" s="28">
        <v>1</v>
      </c>
      <c r="J500" s="164">
        <f>H500*I500</f>
        <v>1213000</v>
      </c>
      <c r="K500" s="30"/>
      <c r="L500" s="162">
        <f>K500*H500</f>
        <v>0</v>
      </c>
      <c r="M500" s="161">
        <f t="shared" si="44"/>
        <v>1</v>
      </c>
      <c r="N500" s="165">
        <f>M500*H500</f>
        <v>1213000</v>
      </c>
      <c r="O500" s="31">
        <v>1</v>
      </c>
      <c r="P500" s="162">
        <f>O500*H500</f>
        <v>1213000</v>
      </c>
      <c r="Q500" s="162">
        <f t="shared" si="42"/>
        <v>0</v>
      </c>
      <c r="R500" s="358">
        <f t="shared" si="45"/>
        <v>0</v>
      </c>
      <c r="S500" s="95" t="s">
        <v>557</v>
      </c>
    </row>
    <row r="501" spans="2:21" ht="21.5" thickBot="1">
      <c r="B501" s="365"/>
      <c r="C501" s="126"/>
      <c r="D501" s="126"/>
      <c r="E501" s="126"/>
      <c r="F501" s="126"/>
      <c r="G501" s="126"/>
      <c r="H501" s="126"/>
      <c r="I501" s="126"/>
      <c r="J501" s="126"/>
      <c r="K501" s="126"/>
      <c r="L501" s="126"/>
      <c r="M501" s="169"/>
      <c r="N501" s="126"/>
      <c r="O501" s="126"/>
      <c r="P501" s="126"/>
      <c r="Q501" s="168">
        <f t="shared" si="42"/>
        <v>0</v>
      </c>
      <c r="R501" s="361">
        <f t="shared" si="45"/>
        <v>0</v>
      </c>
      <c r="S501" s="95"/>
    </row>
    <row r="502" spans="2:21" ht="21.5" thickBot="1">
      <c r="B502" s="366"/>
      <c r="C502" s="123"/>
      <c r="D502" s="123"/>
      <c r="E502" s="123"/>
      <c r="F502" s="123"/>
      <c r="G502" s="123"/>
      <c r="H502" s="123"/>
      <c r="I502" s="123"/>
      <c r="J502" s="123"/>
      <c r="K502" s="123"/>
      <c r="L502" s="172" t="s">
        <v>545</v>
      </c>
      <c r="M502" s="173"/>
      <c r="N502" s="178" t="s">
        <v>558</v>
      </c>
      <c r="O502" s="123"/>
      <c r="P502" s="174">
        <f>SUM(P426:P501)</f>
        <v>16819300</v>
      </c>
      <c r="Q502" s="175"/>
      <c r="R502" s="371"/>
      <c r="S502" s="95"/>
    </row>
    <row r="503" spans="2:21" ht="16" thickBot="1">
      <c r="B503" s="372">
        <v>241</v>
      </c>
      <c r="C503" s="96"/>
      <c r="D503" s="96"/>
      <c r="E503" s="96"/>
      <c r="F503" s="132" t="s">
        <v>33</v>
      </c>
      <c r="G503" s="133" t="s">
        <v>4</v>
      </c>
      <c r="H503" s="190">
        <v>100000</v>
      </c>
      <c r="I503" s="96"/>
      <c r="J503" s="191"/>
      <c r="K503" s="192">
        <v>1</v>
      </c>
      <c r="L503" s="193">
        <f>K503*H503</f>
        <v>100000</v>
      </c>
      <c r="M503" s="194">
        <f t="shared" si="44"/>
        <v>1</v>
      </c>
      <c r="N503" s="195">
        <f>M503*H503</f>
        <v>100000</v>
      </c>
      <c r="O503" s="196">
        <v>0</v>
      </c>
      <c r="P503" s="193"/>
      <c r="Q503" s="193">
        <f>IF(P503&gt;N503,P503-N503,0)</f>
        <v>0</v>
      </c>
      <c r="R503" s="373">
        <f>IF(N503&gt;P503,N503-P503,0)</f>
        <v>100000</v>
      </c>
      <c r="S503" s="95" t="s">
        <v>551</v>
      </c>
    </row>
    <row r="504" spans="2:21" ht="21.5" thickBot="1">
      <c r="B504" s="360"/>
      <c r="C504" s="58"/>
      <c r="D504" s="58"/>
      <c r="E504" s="58"/>
      <c r="F504" s="58"/>
      <c r="G504" s="58"/>
      <c r="H504" s="58"/>
      <c r="I504" s="58"/>
      <c r="J504" s="58"/>
      <c r="K504" s="58"/>
      <c r="L504" s="58"/>
      <c r="M504" s="159"/>
      <c r="N504" s="58"/>
      <c r="O504" s="58"/>
      <c r="P504" s="58"/>
      <c r="Q504" s="162">
        <f>IF(P504&gt;N504,P504-N504,0)</f>
        <v>0</v>
      </c>
      <c r="R504" s="358">
        <f>IF(N504&gt;P504,N504-P504,0)</f>
        <v>0</v>
      </c>
      <c r="S504" s="95"/>
    </row>
    <row r="505" spans="2:21" ht="16" thickBot="1">
      <c r="B505" s="359">
        <v>242</v>
      </c>
      <c r="C505" s="28"/>
      <c r="D505" s="43"/>
      <c r="E505" s="43"/>
      <c r="F505" s="61" t="s">
        <v>32</v>
      </c>
      <c r="G505" s="62" t="s">
        <v>3</v>
      </c>
      <c r="H505" s="197">
        <v>1195000</v>
      </c>
      <c r="I505" s="30">
        <v>0</v>
      </c>
      <c r="J505" s="164">
        <f>H505*I505</f>
        <v>0</v>
      </c>
      <c r="K505" s="30">
        <v>6</v>
      </c>
      <c r="L505" s="162">
        <f>K505*H505</f>
        <v>7170000</v>
      </c>
      <c r="M505" s="159">
        <f t="shared" si="44"/>
        <v>6</v>
      </c>
      <c r="N505" s="165">
        <f>M505*H505</f>
        <v>7170000</v>
      </c>
      <c r="O505" s="31">
        <v>6</v>
      </c>
      <c r="P505" s="162">
        <f>O505*H505</f>
        <v>7170000</v>
      </c>
      <c r="Q505" s="162">
        <f>IF(P505&gt;N505,P505-N505,0)</f>
        <v>0</v>
      </c>
      <c r="R505" s="358">
        <f>IF(N505&gt;P505,N505-P505,0)</f>
        <v>0</v>
      </c>
      <c r="S505" s="95" t="s">
        <v>571</v>
      </c>
    </row>
    <row r="506" spans="2:21" ht="16" thickBot="1">
      <c r="B506" s="369"/>
      <c r="C506" s="120"/>
      <c r="D506" s="41"/>
      <c r="E506" s="41"/>
      <c r="F506" s="134"/>
      <c r="G506" s="135"/>
      <c r="H506" s="198"/>
      <c r="I506" s="40"/>
      <c r="J506" s="167"/>
      <c r="K506" s="40"/>
      <c r="L506" s="168"/>
      <c r="M506" s="199"/>
      <c r="N506" s="170"/>
      <c r="O506" s="171"/>
      <c r="P506" s="168"/>
      <c r="Q506" s="168">
        <f>IF(P506&gt;N506,P506-N506,0)</f>
        <v>0</v>
      </c>
      <c r="R506" s="361">
        <f>IF(N506&gt;P506,N506-P506,0)</f>
        <v>0</v>
      </c>
      <c r="S506" s="95"/>
    </row>
    <row r="507" spans="2:21" ht="22" thickTop="1" thickBot="1">
      <c r="B507" s="374"/>
      <c r="C507" s="136"/>
      <c r="D507" s="136"/>
      <c r="E507" s="136"/>
      <c r="F507" s="136"/>
      <c r="G507" s="136"/>
      <c r="H507" s="200" t="s">
        <v>616</v>
      </c>
      <c r="I507" s="200"/>
      <c r="J507" s="201">
        <f>SUM(J6:J506)</f>
        <v>175773220.80000001</v>
      </c>
      <c r="K507" s="200"/>
      <c r="L507" s="201">
        <f>SUM(L6:L506)</f>
        <v>39541980</v>
      </c>
      <c r="M507" s="202"/>
      <c r="N507" s="201">
        <f>SUM(N6:N506)</f>
        <v>215315200.80000001</v>
      </c>
      <c r="O507" s="200"/>
      <c r="P507" s="203">
        <f>P502+P424+P384+P302+P294+P276+P260+P116+P82</f>
        <v>222626237.961</v>
      </c>
      <c r="Q507" s="204">
        <f>SUM(Q5:Q506)</f>
        <v>33207064.684</v>
      </c>
      <c r="R507" s="375">
        <f>SUM(R5:R506)</f>
        <v>25896027.523000002</v>
      </c>
      <c r="S507" s="95"/>
      <c r="U507" s="21">
        <f>P507-N507</f>
        <v>7311037.1609999835</v>
      </c>
    </row>
    <row r="508" spans="2:21" ht="21.5" thickTop="1">
      <c r="B508" s="376"/>
      <c r="C508" s="338"/>
      <c r="D508" s="338"/>
      <c r="E508" s="338"/>
      <c r="F508" s="338"/>
      <c r="G508" s="338"/>
      <c r="H508" s="339"/>
      <c r="I508" s="339"/>
      <c r="J508" s="340"/>
      <c r="K508" s="339"/>
      <c r="L508" s="340"/>
      <c r="M508" s="341"/>
      <c r="N508" s="340"/>
      <c r="O508" s="339"/>
      <c r="P508" s="342"/>
      <c r="Q508" s="343"/>
      <c r="R508" s="377"/>
      <c r="S508" s="95"/>
      <c r="U508" s="21"/>
    </row>
    <row r="509" spans="2:21" ht="21">
      <c r="B509" s="378"/>
      <c r="C509" s="344"/>
      <c r="D509" s="344"/>
      <c r="E509" s="344"/>
      <c r="F509" s="344"/>
      <c r="G509" s="344"/>
      <c r="H509" s="345"/>
      <c r="I509" s="345"/>
      <c r="J509" s="346"/>
      <c r="K509" s="345"/>
      <c r="L509" s="346"/>
      <c r="M509" s="347"/>
      <c r="N509" s="346"/>
      <c r="O509" s="345"/>
      <c r="P509" s="348"/>
      <c r="Q509" s="349"/>
      <c r="R509" s="379"/>
      <c r="S509" s="95"/>
      <c r="U509" s="21"/>
    </row>
    <row r="510" spans="2:21" ht="21">
      <c r="B510" s="378"/>
      <c r="C510" s="344"/>
      <c r="D510" s="344"/>
      <c r="E510" s="344"/>
      <c r="F510" s="344"/>
      <c r="G510" s="344"/>
      <c r="H510" s="345"/>
      <c r="I510" s="345"/>
      <c r="J510" s="346"/>
      <c r="K510" s="345"/>
      <c r="L510" s="346"/>
      <c r="M510" s="347"/>
      <c r="N510" s="346"/>
      <c r="O510" s="345"/>
      <c r="P510" s="348"/>
      <c r="Q510" s="349"/>
      <c r="R510" s="379"/>
      <c r="S510" s="95"/>
      <c r="U510" s="21"/>
    </row>
    <row r="511" spans="2:21" ht="21">
      <c r="B511" s="378"/>
      <c r="C511" s="344"/>
      <c r="D511" s="344"/>
      <c r="E511" s="344"/>
      <c r="F511" s="344"/>
      <c r="G511" s="344"/>
      <c r="H511" s="345"/>
      <c r="I511" s="345"/>
      <c r="J511" s="346"/>
      <c r="K511" s="345"/>
      <c r="L511" s="346"/>
      <c r="M511" s="347"/>
      <c r="N511" s="346"/>
      <c r="O511" s="345"/>
      <c r="P511" s="348"/>
      <c r="Q511" s="349"/>
      <c r="R511" s="379"/>
      <c r="S511" s="95"/>
      <c r="U511" s="21"/>
    </row>
    <row r="512" spans="2:21" ht="21">
      <c r="B512" s="378"/>
      <c r="C512" s="344"/>
      <c r="D512" s="344"/>
      <c r="E512" s="344"/>
      <c r="F512" s="344"/>
      <c r="G512" s="344"/>
      <c r="H512" s="345"/>
      <c r="I512" s="345"/>
      <c r="J512" s="346"/>
      <c r="K512" s="345"/>
      <c r="L512" s="346"/>
      <c r="M512" s="347"/>
      <c r="N512" s="346"/>
      <c r="O512" s="345"/>
      <c r="P512" s="348"/>
      <c r="Q512" s="349"/>
      <c r="R512" s="379"/>
      <c r="S512" s="95"/>
      <c r="U512" s="21"/>
    </row>
    <row r="513" spans="2:21" ht="21">
      <c r="B513" s="378"/>
      <c r="C513" s="344"/>
      <c r="D513" s="344"/>
      <c r="E513" s="344"/>
      <c r="F513" s="344"/>
      <c r="G513" s="344"/>
      <c r="H513" s="345"/>
      <c r="I513" s="345"/>
      <c r="J513" s="346"/>
      <c r="K513" s="345"/>
      <c r="L513" s="346"/>
      <c r="M513" s="347"/>
      <c r="N513" s="346"/>
      <c r="O513" s="345"/>
      <c r="P513" s="348"/>
      <c r="Q513" s="349"/>
      <c r="R513" s="379"/>
      <c r="S513" s="95"/>
      <c r="U513" s="21"/>
    </row>
    <row r="514" spans="2:21" ht="21">
      <c r="B514" s="378"/>
      <c r="C514" s="344"/>
      <c r="D514" s="344"/>
      <c r="E514" s="344"/>
      <c r="F514" s="344"/>
      <c r="G514" s="344"/>
      <c r="H514" s="345"/>
      <c r="I514" s="345"/>
      <c r="J514" s="346"/>
      <c r="K514" s="345"/>
      <c r="L514" s="346"/>
      <c r="M514" s="347"/>
      <c r="N514" s="346"/>
      <c r="O514" s="345"/>
      <c r="P514" s="348"/>
      <c r="Q514" s="349"/>
      <c r="R514" s="379"/>
      <c r="S514" s="95"/>
      <c r="U514" s="21"/>
    </row>
    <row r="515" spans="2:21" ht="21">
      <c r="B515" s="378"/>
      <c r="C515" s="344"/>
      <c r="D515" s="344"/>
      <c r="E515" s="344"/>
      <c r="F515" s="344"/>
      <c r="G515" s="344"/>
      <c r="H515" s="345"/>
      <c r="I515" s="345"/>
      <c r="J515" s="346"/>
      <c r="K515" s="345"/>
      <c r="L515" s="346"/>
      <c r="M515" s="347"/>
      <c r="N515" s="346"/>
      <c r="O515" s="345"/>
      <c r="P515" s="348"/>
      <c r="Q515" s="349"/>
      <c r="R515" s="379"/>
      <c r="S515" s="95"/>
      <c r="U515" s="21"/>
    </row>
    <row r="516" spans="2:21" ht="21">
      <c r="B516" s="378"/>
      <c r="C516" s="344"/>
      <c r="D516" s="344"/>
      <c r="E516" s="344"/>
      <c r="F516" s="344"/>
      <c r="G516" s="344"/>
      <c r="H516" s="345"/>
      <c r="I516" s="345"/>
      <c r="J516" s="346"/>
      <c r="K516" s="345"/>
      <c r="L516" s="346"/>
      <c r="M516" s="347"/>
      <c r="N516" s="346"/>
      <c r="O516" s="345"/>
      <c r="P516" s="348"/>
      <c r="Q516" s="349"/>
      <c r="R516" s="379"/>
      <c r="S516" s="95"/>
      <c r="U516" s="21"/>
    </row>
    <row r="517" spans="2:21" ht="21">
      <c r="B517" s="378"/>
      <c r="C517" s="344"/>
      <c r="D517" s="344"/>
      <c r="E517" s="344"/>
      <c r="F517" s="344"/>
      <c r="G517" s="344"/>
      <c r="H517" s="345"/>
      <c r="I517" s="345"/>
      <c r="J517" s="346"/>
      <c r="K517" s="345"/>
      <c r="L517" s="346"/>
      <c r="M517" s="347"/>
      <c r="N517" s="346"/>
      <c r="O517" s="345"/>
      <c r="P517" s="348"/>
      <c r="Q517" s="349"/>
      <c r="R517" s="379"/>
      <c r="S517" s="95"/>
      <c r="U517" s="21"/>
    </row>
    <row r="518" spans="2:21" ht="21">
      <c r="B518" s="378"/>
      <c r="C518" s="344"/>
      <c r="D518" s="344"/>
      <c r="E518" s="344"/>
      <c r="F518" s="344"/>
      <c r="G518" s="344"/>
      <c r="H518" s="345"/>
      <c r="I518" s="345"/>
      <c r="J518" s="346"/>
      <c r="K518" s="345"/>
      <c r="L518" s="346"/>
      <c r="M518" s="347"/>
      <c r="N518" s="346"/>
      <c r="O518" s="345"/>
      <c r="P518" s="348"/>
      <c r="Q518" s="349"/>
      <c r="R518" s="379"/>
      <c r="S518" s="95"/>
      <c r="U518" s="21"/>
    </row>
    <row r="519" spans="2:21" ht="21">
      <c r="B519" s="378"/>
      <c r="C519" s="344"/>
      <c r="D519" s="344"/>
      <c r="E519" s="344"/>
      <c r="F519" s="344"/>
      <c r="G519" s="344"/>
      <c r="H519" s="345"/>
      <c r="I519" s="345"/>
      <c r="J519" s="346"/>
      <c r="K519" s="345"/>
      <c r="L519" s="346"/>
      <c r="M519" s="347"/>
      <c r="N519" s="346"/>
      <c r="O519" s="345"/>
      <c r="P519" s="348"/>
      <c r="Q519" s="349"/>
      <c r="R519" s="379"/>
      <c r="S519" s="95"/>
      <c r="U519" s="21"/>
    </row>
    <row r="520" spans="2:21" ht="21">
      <c r="B520" s="378"/>
      <c r="C520" s="344"/>
      <c r="D520" s="344"/>
      <c r="E520" s="344"/>
      <c r="F520" s="344"/>
      <c r="G520" s="344"/>
      <c r="H520" s="345"/>
      <c r="I520" s="345"/>
      <c r="J520" s="346"/>
      <c r="K520" s="345"/>
      <c r="L520" s="346"/>
      <c r="M520" s="347"/>
      <c r="N520" s="346"/>
      <c r="O520" s="345"/>
      <c r="P520" s="348"/>
      <c r="Q520" s="349"/>
      <c r="R520" s="379"/>
      <c r="S520" s="95"/>
      <c r="U520" s="21"/>
    </row>
    <row r="521" spans="2:21" ht="21">
      <c r="B521" s="378"/>
      <c r="C521" s="344"/>
      <c r="D521" s="344"/>
      <c r="E521" s="344"/>
      <c r="F521" s="344"/>
      <c r="G521" s="344"/>
      <c r="H521" s="345"/>
      <c r="I521" s="345"/>
      <c r="J521" s="346"/>
      <c r="K521" s="345"/>
      <c r="L521" s="346"/>
      <c r="M521" s="347"/>
      <c r="N521" s="346"/>
      <c r="O521" s="345"/>
      <c r="P521" s="348"/>
      <c r="Q521" s="349"/>
      <c r="R521" s="379"/>
      <c r="S521" s="95"/>
      <c r="U521" s="21"/>
    </row>
    <row r="522" spans="2:21" ht="21">
      <c r="B522" s="378"/>
      <c r="C522" s="344"/>
      <c r="D522" s="344"/>
      <c r="E522" s="344"/>
      <c r="F522" s="344"/>
      <c r="G522" s="344"/>
      <c r="H522" s="345"/>
      <c r="I522" s="345"/>
      <c r="J522" s="346"/>
      <c r="K522" s="345"/>
      <c r="L522" s="346"/>
      <c r="M522" s="347"/>
      <c r="N522" s="346"/>
      <c r="O522" s="345"/>
      <c r="P522" s="348"/>
      <c r="Q522" s="349"/>
      <c r="R522" s="379"/>
      <c r="S522" s="95"/>
      <c r="U522" s="21"/>
    </row>
    <row r="523" spans="2:21" ht="21">
      <c r="B523" s="378"/>
      <c r="C523" s="344"/>
      <c r="D523" s="344"/>
      <c r="E523" s="344"/>
      <c r="F523" s="344"/>
      <c r="G523" s="344"/>
      <c r="H523" s="345"/>
      <c r="I523" s="345"/>
      <c r="J523" s="346"/>
      <c r="K523" s="345"/>
      <c r="L523" s="346"/>
      <c r="M523" s="347"/>
      <c r="N523" s="346"/>
      <c r="O523" s="345"/>
      <c r="P523" s="348"/>
      <c r="Q523" s="349"/>
      <c r="R523" s="379"/>
      <c r="S523" s="95"/>
      <c r="U523" s="21"/>
    </row>
    <row r="524" spans="2:21" ht="21">
      <c r="B524" s="378"/>
      <c r="C524" s="344"/>
      <c r="D524" s="344"/>
      <c r="E524" s="344"/>
      <c r="F524" s="344"/>
      <c r="G524" s="344"/>
      <c r="H524" s="345"/>
      <c r="I524" s="345"/>
      <c r="J524" s="346"/>
      <c r="K524" s="345"/>
      <c r="L524" s="346"/>
      <c r="M524" s="347"/>
      <c r="N524" s="346"/>
      <c r="O524" s="345"/>
      <c r="P524" s="348"/>
      <c r="Q524" s="349"/>
      <c r="R524" s="379"/>
      <c r="S524" s="95"/>
      <c r="U524" s="21"/>
    </row>
    <row r="525" spans="2:21" ht="21">
      <c r="B525" s="378"/>
      <c r="C525" s="344"/>
      <c r="D525" s="344"/>
      <c r="E525" s="344"/>
      <c r="F525" s="344"/>
      <c r="G525" s="344"/>
      <c r="H525" s="345"/>
      <c r="I525" s="345"/>
      <c r="J525" s="346"/>
      <c r="K525" s="345"/>
      <c r="L525" s="346"/>
      <c r="M525" s="347"/>
      <c r="N525" s="346"/>
      <c r="O525" s="345"/>
      <c r="P525" s="348"/>
      <c r="Q525" s="349"/>
      <c r="R525" s="379"/>
      <c r="S525" s="95"/>
      <c r="U525" s="21"/>
    </row>
    <row r="526" spans="2:21" ht="21">
      <c r="B526" s="378"/>
      <c r="C526" s="344"/>
      <c r="D526" s="344"/>
      <c r="E526" s="344"/>
      <c r="F526" s="344"/>
      <c r="G526" s="344"/>
      <c r="H526" s="345"/>
      <c r="I526" s="345"/>
      <c r="J526" s="346"/>
      <c r="K526" s="345"/>
      <c r="L526" s="346"/>
      <c r="M526" s="347"/>
      <c r="N526" s="346"/>
      <c r="O526" s="345"/>
      <c r="P526" s="348"/>
      <c r="Q526" s="349"/>
      <c r="R526" s="379"/>
      <c r="S526" s="95"/>
      <c r="U526" s="21"/>
    </row>
    <row r="527" spans="2:21" ht="21">
      <c r="B527" s="378"/>
      <c r="C527" s="344"/>
      <c r="D527" s="344"/>
      <c r="E527" s="344"/>
      <c r="F527" s="344"/>
      <c r="G527" s="344"/>
      <c r="H527" s="345"/>
      <c r="I527" s="345"/>
      <c r="J527" s="346"/>
      <c r="K527" s="345"/>
      <c r="L527" s="346"/>
      <c r="M527" s="347"/>
      <c r="N527" s="346"/>
      <c r="O527" s="345"/>
      <c r="P527" s="348"/>
      <c r="Q527" s="349"/>
      <c r="R527" s="379"/>
      <c r="S527" s="95"/>
      <c r="U527" s="21"/>
    </row>
    <row r="528" spans="2:21" ht="21">
      <c r="B528" s="378"/>
      <c r="C528" s="344"/>
      <c r="D528" s="344"/>
      <c r="E528" s="344"/>
      <c r="F528" s="344"/>
      <c r="G528" s="344"/>
      <c r="H528" s="345"/>
      <c r="I528" s="345"/>
      <c r="J528" s="346"/>
      <c r="K528" s="345"/>
      <c r="L528" s="346"/>
      <c r="M528" s="347"/>
      <c r="N528" s="346"/>
      <c r="O528" s="345"/>
      <c r="P528" s="348"/>
      <c r="Q528" s="349"/>
      <c r="R528" s="379"/>
      <c r="S528" s="95"/>
      <c r="U528" s="21"/>
    </row>
    <row r="529" spans="2:21" ht="21">
      <c r="B529" s="378"/>
      <c r="C529" s="344"/>
      <c r="D529" s="344"/>
      <c r="E529" s="344"/>
      <c r="F529" s="344"/>
      <c r="G529" s="344"/>
      <c r="H529" s="345"/>
      <c r="I529" s="345"/>
      <c r="J529" s="346"/>
      <c r="K529" s="345"/>
      <c r="L529" s="346"/>
      <c r="M529" s="347"/>
      <c r="N529" s="346"/>
      <c r="O529" s="345"/>
      <c r="P529" s="348"/>
      <c r="Q529" s="349"/>
      <c r="R529" s="379"/>
      <c r="S529" s="95"/>
      <c r="U529" s="21"/>
    </row>
    <row r="530" spans="2:21" ht="21">
      <c r="B530" s="378"/>
      <c r="C530" s="344"/>
      <c r="D530" s="344"/>
      <c r="E530" s="344"/>
      <c r="F530" s="344"/>
      <c r="G530" s="344"/>
      <c r="H530" s="345"/>
      <c r="I530" s="345"/>
      <c r="J530" s="346"/>
      <c r="K530" s="345"/>
      <c r="L530" s="346"/>
      <c r="M530" s="347"/>
      <c r="N530" s="346"/>
      <c r="O530" s="345"/>
      <c r="P530" s="348"/>
      <c r="Q530" s="349"/>
      <c r="R530" s="379"/>
      <c r="S530" s="95"/>
      <c r="U530" s="21"/>
    </row>
    <row r="531" spans="2:21" ht="21.5" thickBot="1">
      <c r="B531" s="378"/>
      <c r="C531" s="344"/>
      <c r="D531" s="344"/>
      <c r="E531" s="344"/>
      <c r="F531" s="344"/>
      <c r="G531" s="344"/>
      <c r="H531" s="345"/>
      <c r="I531" s="345"/>
      <c r="J531" s="346"/>
      <c r="K531" s="345"/>
      <c r="L531" s="346"/>
      <c r="M531" s="347"/>
      <c r="N531" s="346"/>
      <c r="O531" s="345"/>
      <c r="P531" s="348"/>
      <c r="Q531" s="349"/>
      <c r="R531" s="379"/>
      <c r="S531" s="95"/>
      <c r="U531" s="21"/>
    </row>
    <row r="532" spans="2:21" ht="16.5" thickTop="1" thickBot="1">
      <c r="B532" s="390" t="s">
        <v>31</v>
      </c>
      <c r="C532" s="391"/>
      <c r="D532" s="392"/>
      <c r="E532" s="392"/>
      <c r="F532" s="393" t="s">
        <v>30</v>
      </c>
      <c r="G532" s="393" t="s">
        <v>29</v>
      </c>
      <c r="H532" s="391" t="s">
        <v>28</v>
      </c>
      <c r="I532" s="393" t="s">
        <v>27</v>
      </c>
      <c r="J532" s="393" t="s">
        <v>26</v>
      </c>
      <c r="K532" s="394"/>
      <c r="L532" s="394"/>
      <c r="M532" s="393" t="s">
        <v>27</v>
      </c>
      <c r="N532" s="393" t="s">
        <v>26</v>
      </c>
      <c r="O532" s="393" t="s">
        <v>27</v>
      </c>
      <c r="P532" s="393" t="s">
        <v>26</v>
      </c>
      <c r="Q532" s="395">
        <f t="shared" ref="Q532:Q551" si="46">IF(P532&gt;N532,P532-N532,0)</f>
        <v>0</v>
      </c>
      <c r="R532" s="396">
        <f t="shared" ref="R532:R551" si="47">IF(N532&gt;P532,N532-P532,0)</f>
        <v>0</v>
      </c>
      <c r="S532" s="95"/>
    </row>
    <row r="533" spans="2:21" ht="21" customHeight="1">
      <c r="B533" s="380"/>
      <c r="C533" s="138"/>
      <c r="D533" s="139"/>
      <c r="E533" s="139"/>
      <c r="F533" s="140" t="s">
        <v>546</v>
      </c>
      <c r="G533" s="26"/>
      <c r="H533" s="138"/>
      <c r="I533" s="26"/>
      <c r="J533" s="26"/>
      <c r="K533" s="205"/>
      <c r="L533" s="205"/>
      <c r="M533" s="159"/>
      <c r="N533" s="205"/>
      <c r="O533" s="26"/>
      <c r="P533" s="26"/>
      <c r="Q533" s="158">
        <f t="shared" si="46"/>
        <v>0</v>
      </c>
      <c r="R533" s="357">
        <f t="shared" si="47"/>
        <v>0</v>
      </c>
      <c r="S533" s="95"/>
    </row>
    <row r="534" spans="2:21" ht="85.15" customHeight="1">
      <c r="B534" s="368">
        <v>1</v>
      </c>
      <c r="C534" s="30"/>
      <c r="D534" s="43"/>
      <c r="E534" s="43"/>
      <c r="F534" s="496" t="s">
        <v>25</v>
      </c>
      <c r="G534" s="30" t="s">
        <v>0</v>
      </c>
      <c r="H534" s="197">
        <v>1014</v>
      </c>
      <c r="I534" s="30"/>
      <c r="J534" s="197"/>
      <c r="K534" s="43"/>
      <c r="L534" s="43"/>
      <c r="M534" s="161"/>
      <c r="N534" s="206"/>
      <c r="O534" s="30">
        <v>262.74</v>
      </c>
      <c r="P534" s="497">
        <f t="shared" ref="P534:P551" si="48">O534*H534</f>
        <v>266418.36</v>
      </c>
      <c r="Q534" s="162">
        <f t="shared" si="46"/>
        <v>266418.36</v>
      </c>
      <c r="R534" s="358">
        <f t="shared" si="47"/>
        <v>0</v>
      </c>
      <c r="S534" s="95" t="s">
        <v>572</v>
      </c>
    </row>
    <row r="535" spans="2:21" ht="115.9" customHeight="1">
      <c r="B535" s="368">
        <v>2</v>
      </c>
      <c r="C535" s="30"/>
      <c r="D535" s="43"/>
      <c r="E535" s="43"/>
      <c r="F535" s="496" t="s">
        <v>24</v>
      </c>
      <c r="G535" s="28" t="s">
        <v>23</v>
      </c>
      <c r="H535" s="163">
        <v>11740</v>
      </c>
      <c r="I535" s="30"/>
      <c r="J535" s="197"/>
      <c r="K535" s="43"/>
      <c r="L535" s="43"/>
      <c r="M535" s="161"/>
      <c r="N535" s="206"/>
      <c r="O535" s="30">
        <v>28.01</v>
      </c>
      <c r="P535" s="497">
        <f t="shared" si="48"/>
        <v>328837.40000000002</v>
      </c>
      <c r="Q535" s="162">
        <f t="shared" si="46"/>
        <v>328837.40000000002</v>
      </c>
      <c r="R535" s="358">
        <f t="shared" si="47"/>
        <v>0</v>
      </c>
      <c r="S535" s="95" t="s">
        <v>572</v>
      </c>
    </row>
    <row r="536" spans="2:21" ht="101.5" customHeight="1">
      <c r="B536" s="368">
        <v>3</v>
      </c>
      <c r="C536" s="30"/>
      <c r="D536" s="43"/>
      <c r="E536" s="43"/>
      <c r="F536" s="39" t="s">
        <v>22</v>
      </c>
      <c r="G536" s="28" t="s">
        <v>0</v>
      </c>
      <c r="H536" s="163">
        <v>1460</v>
      </c>
      <c r="I536" s="30"/>
      <c r="J536" s="197"/>
      <c r="K536" s="43"/>
      <c r="L536" s="43"/>
      <c r="M536" s="161"/>
      <c r="N536" s="206"/>
      <c r="O536" s="30">
        <v>882.44</v>
      </c>
      <c r="P536" s="497">
        <f t="shared" si="48"/>
        <v>1288362.4000000001</v>
      </c>
      <c r="Q536" s="162">
        <f t="shared" si="46"/>
        <v>1288362.4000000001</v>
      </c>
      <c r="R536" s="358">
        <f t="shared" si="47"/>
        <v>0</v>
      </c>
      <c r="S536" s="95" t="s">
        <v>572</v>
      </c>
    </row>
    <row r="537" spans="2:21" ht="184.9" hidden="1" customHeight="1">
      <c r="B537" s="368">
        <v>4</v>
      </c>
      <c r="C537" s="30"/>
      <c r="D537" s="43"/>
      <c r="E537" s="43"/>
      <c r="F537" s="44" t="s">
        <v>15</v>
      </c>
      <c r="G537" s="28" t="s">
        <v>0</v>
      </c>
      <c r="H537" s="163">
        <v>4665</v>
      </c>
      <c r="I537" s="30"/>
      <c r="J537" s="197"/>
      <c r="K537" s="43"/>
      <c r="L537" s="207"/>
      <c r="M537" s="161"/>
      <c r="N537" s="206"/>
      <c r="O537" s="30">
        <v>119.38500000000001</v>
      </c>
      <c r="P537" s="197">
        <f t="shared" si="48"/>
        <v>556931.02500000002</v>
      </c>
      <c r="Q537" s="162">
        <f t="shared" si="46"/>
        <v>556931.02500000002</v>
      </c>
      <c r="R537" s="358">
        <f t="shared" si="47"/>
        <v>0</v>
      </c>
      <c r="S537" s="95" t="s">
        <v>572</v>
      </c>
    </row>
    <row r="538" spans="2:21" ht="173.5" customHeight="1">
      <c r="B538" s="368">
        <v>5</v>
      </c>
      <c r="C538" s="30"/>
      <c r="D538" s="43"/>
      <c r="E538" s="43"/>
      <c r="F538" s="61" t="s">
        <v>14</v>
      </c>
      <c r="G538" s="28" t="s">
        <v>3</v>
      </c>
      <c r="H538" s="163">
        <v>270276</v>
      </c>
      <c r="I538" s="30"/>
      <c r="J538" s="197"/>
      <c r="K538" s="43"/>
      <c r="L538" s="207"/>
      <c r="M538" s="161"/>
      <c r="N538" s="206"/>
      <c r="O538" s="30">
        <v>2</v>
      </c>
      <c r="P538" s="497">
        <f t="shared" si="48"/>
        <v>540552</v>
      </c>
      <c r="Q538" s="162">
        <f t="shared" si="46"/>
        <v>540552</v>
      </c>
      <c r="R538" s="358">
        <f t="shared" si="47"/>
        <v>0</v>
      </c>
      <c r="S538" s="95" t="s">
        <v>572</v>
      </c>
    </row>
    <row r="539" spans="2:21" ht="40.15" customHeight="1">
      <c r="B539" s="368">
        <v>6</v>
      </c>
      <c r="C539" s="30"/>
      <c r="D539" s="43"/>
      <c r="E539" s="43"/>
      <c r="F539" s="39" t="s">
        <v>644</v>
      </c>
      <c r="G539" s="28" t="s">
        <v>0</v>
      </c>
      <c r="H539" s="163">
        <v>3640</v>
      </c>
      <c r="I539" s="30"/>
      <c r="J539" s="197"/>
      <c r="K539" s="30"/>
      <c r="L539" s="208"/>
      <c r="M539" s="161"/>
      <c r="N539" s="206"/>
      <c r="O539" s="30">
        <v>16</v>
      </c>
      <c r="P539" s="497">
        <f t="shared" si="48"/>
        <v>58240</v>
      </c>
      <c r="Q539" s="162">
        <f t="shared" si="46"/>
        <v>58240</v>
      </c>
      <c r="R539" s="358">
        <f t="shared" si="47"/>
        <v>0</v>
      </c>
      <c r="S539" s="95" t="s">
        <v>572</v>
      </c>
    </row>
    <row r="540" spans="2:21" ht="100.15" customHeight="1">
      <c r="B540" s="368">
        <v>7</v>
      </c>
      <c r="C540" s="30"/>
      <c r="D540" s="43"/>
      <c r="E540" s="43"/>
      <c r="F540" s="97" t="s">
        <v>8</v>
      </c>
      <c r="G540" s="28" t="s">
        <v>3</v>
      </c>
      <c r="H540" s="163">
        <v>84133</v>
      </c>
      <c r="I540" s="30"/>
      <c r="J540" s="197"/>
      <c r="K540" s="30"/>
      <c r="L540" s="208"/>
      <c r="M540" s="161"/>
      <c r="N540" s="206"/>
      <c r="O540" s="30">
        <v>1</v>
      </c>
      <c r="P540" s="497">
        <f t="shared" si="48"/>
        <v>84133</v>
      </c>
      <c r="Q540" s="162">
        <f t="shared" si="46"/>
        <v>84133</v>
      </c>
      <c r="R540" s="358">
        <f t="shared" si="47"/>
        <v>0</v>
      </c>
      <c r="S540" s="95" t="s">
        <v>572</v>
      </c>
    </row>
    <row r="541" spans="2:21" ht="144" customHeight="1">
      <c r="B541" s="368">
        <v>8</v>
      </c>
      <c r="C541" s="30"/>
      <c r="D541" s="43"/>
      <c r="E541" s="43"/>
      <c r="F541" s="44" t="s">
        <v>2</v>
      </c>
      <c r="G541" s="28" t="s">
        <v>0</v>
      </c>
      <c r="H541" s="163">
        <v>7450</v>
      </c>
      <c r="I541" s="43"/>
      <c r="J541" s="209"/>
      <c r="K541" s="43"/>
      <c r="L541" s="43"/>
      <c r="M541" s="161"/>
      <c r="N541" s="206"/>
      <c r="O541" s="210">
        <v>297.52</v>
      </c>
      <c r="P541" s="497">
        <f t="shared" si="48"/>
        <v>2216524</v>
      </c>
      <c r="Q541" s="162">
        <f t="shared" si="46"/>
        <v>2216524</v>
      </c>
      <c r="R541" s="358">
        <f t="shared" si="47"/>
        <v>0</v>
      </c>
      <c r="S541" s="95" t="s">
        <v>572</v>
      </c>
    </row>
    <row r="542" spans="2:21" ht="157.15" customHeight="1">
      <c r="B542" s="368">
        <v>9</v>
      </c>
      <c r="C542" s="30"/>
      <c r="D542" s="43"/>
      <c r="E542" s="43"/>
      <c r="F542" s="44" t="s">
        <v>1</v>
      </c>
      <c r="G542" s="28" t="s">
        <v>0</v>
      </c>
      <c r="H542" s="163">
        <v>7450</v>
      </c>
      <c r="I542" s="43"/>
      <c r="J542" s="209"/>
      <c r="K542" s="43"/>
      <c r="L542" s="43"/>
      <c r="M542" s="161"/>
      <c r="N542" s="206"/>
      <c r="O542" s="210">
        <v>163.08000000000001</v>
      </c>
      <c r="P542" s="497">
        <f t="shared" si="48"/>
        <v>1214946</v>
      </c>
      <c r="Q542" s="162">
        <f t="shared" si="46"/>
        <v>1214946</v>
      </c>
      <c r="R542" s="358">
        <f t="shared" si="47"/>
        <v>0</v>
      </c>
      <c r="S542" s="95" t="s">
        <v>572</v>
      </c>
    </row>
    <row r="543" spans="2:21" ht="235.9" customHeight="1">
      <c r="B543" s="368">
        <v>10</v>
      </c>
      <c r="C543" s="30"/>
      <c r="D543" s="43"/>
      <c r="E543" s="43"/>
      <c r="F543" s="66" t="s">
        <v>529</v>
      </c>
      <c r="G543" s="29" t="s">
        <v>0</v>
      </c>
      <c r="H543" s="211">
        <v>6350</v>
      </c>
      <c r="I543" s="30"/>
      <c r="J543" s="197"/>
      <c r="K543" s="30"/>
      <c r="L543" s="208"/>
      <c r="M543" s="161"/>
      <c r="N543" s="206"/>
      <c r="O543" s="30">
        <v>110</v>
      </c>
      <c r="P543" s="497">
        <f t="shared" si="48"/>
        <v>698500</v>
      </c>
      <c r="Q543" s="162">
        <f t="shared" si="46"/>
        <v>698500</v>
      </c>
      <c r="R543" s="358">
        <f t="shared" si="47"/>
        <v>0</v>
      </c>
      <c r="S543" s="95" t="s">
        <v>572</v>
      </c>
    </row>
    <row r="544" spans="2:21" ht="249.65" customHeight="1">
      <c r="B544" s="368">
        <v>11</v>
      </c>
      <c r="C544" s="30"/>
      <c r="D544" s="43"/>
      <c r="E544" s="43"/>
      <c r="F544" s="39" t="s">
        <v>530</v>
      </c>
      <c r="G544" s="29" t="s">
        <v>0</v>
      </c>
      <c r="H544" s="211">
        <v>5700</v>
      </c>
      <c r="I544" s="30"/>
      <c r="J544" s="197"/>
      <c r="K544" s="30"/>
      <c r="L544" s="208"/>
      <c r="M544" s="161"/>
      <c r="N544" s="206"/>
      <c r="O544" s="30">
        <v>62</v>
      </c>
      <c r="P544" s="497">
        <f t="shared" si="48"/>
        <v>353400</v>
      </c>
      <c r="Q544" s="162">
        <f t="shared" si="46"/>
        <v>353400</v>
      </c>
      <c r="R544" s="358">
        <f t="shared" si="47"/>
        <v>0</v>
      </c>
      <c r="S544" s="95" t="s">
        <v>572</v>
      </c>
    </row>
    <row r="545" spans="2:19" ht="30.65" customHeight="1">
      <c r="B545" s="368">
        <v>12</v>
      </c>
      <c r="C545" s="30"/>
      <c r="D545" s="43"/>
      <c r="E545" s="43"/>
      <c r="F545" s="39" t="s">
        <v>532</v>
      </c>
      <c r="G545" s="29" t="s">
        <v>0</v>
      </c>
      <c r="H545" s="211">
        <v>7300</v>
      </c>
      <c r="I545" s="30"/>
      <c r="J545" s="197"/>
      <c r="K545" s="30"/>
      <c r="L545" s="208"/>
      <c r="M545" s="161"/>
      <c r="N545" s="206"/>
      <c r="O545" s="30">
        <v>65</v>
      </c>
      <c r="P545" s="497">
        <f t="shared" si="48"/>
        <v>474500</v>
      </c>
      <c r="Q545" s="162">
        <f t="shared" si="46"/>
        <v>474500</v>
      </c>
      <c r="R545" s="358">
        <f t="shared" si="47"/>
        <v>0</v>
      </c>
      <c r="S545" s="95" t="s">
        <v>572</v>
      </c>
    </row>
    <row r="546" spans="2:19" ht="31.9" customHeight="1">
      <c r="B546" s="368">
        <v>13</v>
      </c>
      <c r="C546" s="30"/>
      <c r="D546" s="43"/>
      <c r="E546" s="43"/>
      <c r="F546" s="39" t="s">
        <v>533</v>
      </c>
      <c r="G546" s="29" t="s">
        <v>99</v>
      </c>
      <c r="H546" s="211">
        <v>900</v>
      </c>
      <c r="I546" s="30"/>
      <c r="J546" s="197"/>
      <c r="K546" s="30"/>
      <c r="L546" s="208"/>
      <c r="M546" s="161"/>
      <c r="N546" s="206"/>
      <c r="O546" s="30">
        <v>40</v>
      </c>
      <c r="P546" s="497">
        <f t="shared" si="48"/>
        <v>36000</v>
      </c>
      <c r="Q546" s="162">
        <f t="shared" si="46"/>
        <v>36000</v>
      </c>
      <c r="R546" s="358">
        <f t="shared" si="47"/>
        <v>0</v>
      </c>
      <c r="S546" s="95" t="s">
        <v>572</v>
      </c>
    </row>
    <row r="547" spans="2:19" ht="21" customHeight="1">
      <c r="B547" s="368">
        <v>14</v>
      </c>
      <c r="C547" s="30"/>
      <c r="D547" s="43"/>
      <c r="E547" s="43"/>
      <c r="F547" s="39" t="s">
        <v>527</v>
      </c>
      <c r="G547" s="29" t="s">
        <v>3</v>
      </c>
      <c r="H547" s="211">
        <v>12000</v>
      </c>
      <c r="I547" s="30"/>
      <c r="J547" s="197"/>
      <c r="K547" s="30"/>
      <c r="L547" s="208"/>
      <c r="M547" s="161"/>
      <c r="N547" s="206"/>
      <c r="O547" s="30">
        <v>3</v>
      </c>
      <c r="P547" s="497">
        <f t="shared" si="48"/>
        <v>36000</v>
      </c>
      <c r="Q547" s="162">
        <f t="shared" si="46"/>
        <v>36000</v>
      </c>
      <c r="R547" s="358">
        <f t="shared" si="47"/>
        <v>0</v>
      </c>
      <c r="S547" s="95" t="s">
        <v>572</v>
      </c>
    </row>
    <row r="548" spans="2:19" ht="178.15" hidden="1" customHeight="1">
      <c r="B548" s="368">
        <v>15</v>
      </c>
      <c r="C548" s="30"/>
      <c r="D548" s="43"/>
      <c r="E548" s="43"/>
      <c r="F548" s="46" t="s">
        <v>751</v>
      </c>
      <c r="G548" s="29" t="s">
        <v>4</v>
      </c>
      <c r="H548" s="163">
        <v>6240000</v>
      </c>
      <c r="I548" s="30"/>
      <c r="J548" s="197"/>
      <c r="K548" s="30"/>
      <c r="L548" s="208"/>
      <c r="M548" s="161"/>
      <c r="N548" s="206"/>
      <c r="O548" s="30">
        <v>1</v>
      </c>
      <c r="P548" s="197">
        <f t="shared" si="48"/>
        <v>6240000</v>
      </c>
      <c r="Q548" s="162">
        <f t="shared" si="46"/>
        <v>6240000</v>
      </c>
      <c r="R548" s="358">
        <f t="shared" si="47"/>
        <v>0</v>
      </c>
      <c r="S548" s="95" t="s">
        <v>572</v>
      </c>
    </row>
    <row r="549" spans="2:19" ht="191.5" hidden="1" customHeight="1">
      <c r="B549" s="368">
        <v>16</v>
      </c>
      <c r="C549" s="30"/>
      <c r="D549" s="43"/>
      <c r="E549" s="43"/>
      <c r="F549" s="39" t="s">
        <v>525</v>
      </c>
      <c r="G549" s="29" t="s">
        <v>4</v>
      </c>
      <c r="H549" s="163">
        <v>12611958</v>
      </c>
      <c r="I549" s="30"/>
      <c r="J549" s="197"/>
      <c r="K549" s="30"/>
      <c r="L549" s="208"/>
      <c r="M549" s="161"/>
      <c r="N549" s="206"/>
      <c r="O549" s="30">
        <v>1</v>
      </c>
      <c r="P549" s="197">
        <f t="shared" si="48"/>
        <v>12611958</v>
      </c>
      <c r="Q549" s="162">
        <f t="shared" si="46"/>
        <v>12611958</v>
      </c>
      <c r="R549" s="358">
        <f t="shared" si="47"/>
        <v>0</v>
      </c>
      <c r="S549" s="95" t="s">
        <v>572</v>
      </c>
    </row>
    <row r="550" spans="2:19" ht="255" customHeight="1">
      <c r="B550" s="368">
        <v>17</v>
      </c>
      <c r="C550" s="30"/>
      <c r="D550" s="43"/>
      <c r="E550" s="43"/>
      <c r="F550" s="39" t="s">
        <v>620</v>
      </c>
      <c r="G550" s="29" t="s">
        <v>0</v>
      </c>
      <c r="H550" s="163">
        <v>2550</v>
      </c>
      <c r="I550" s="30"/>
      <c r="J550" s="197"/>
      <c r="K550" s="30"/>
      <c r="L550" s="208"/>
      <c r="M550" s="161"/>
      <c r="N550" s="206"/>
      <c r="O550" s="30">
        <v>342</v>
      </c>
      <c r="P550" s="497">
        <f t="shared" si="48"/>
        <v>872100</v>
      </c>
      <c r="Q550" s="162">
        <f t="shared" si="46"/>
        <v>872100</v>
      </c>
      <c r="R550" s="358">
        <f t="shared" si="47"/>
        <v>0</v>
      </c>
      <c r="S550" s="86" t="s">
        <v>572</v>
      </c>
    </row>
    <row r="551" spans="2:19" ht="171.65" customHeight="1">
      <c r="B551" s="381">
        <v>18</v>
      </c>
      <c r="C551" s="40"/>
      <c r="D551" s="41"/>
      <c r="E551" s="41"/>
      <c r="F551" s="141" t="s">
        <v>621</v>
      </c>
      <c r="G551" s="122" t="s">
        <v>99</v>
      </c>
      <c r="H551" s="166">
        <v>250</v>
      </c>
      <c r="I551" s="40"/>
      <c r="J551" s="198"/>
      <c r="K551" s="40"/>
      <c r="L551" s="212"/>
      <c r="M551" s="169"/>
      <c r="N551" s="213"/>
      <c r="O551" s="40">
        <v>120</v>
      </c>
      <c r="P551" s="499">
        <f t="shared" si="48"/>
        <v>30000</v>
      </c>
      <c r="Q551" s="168">
        <f t="shared" si="46"/>
        <v>30000</v>
      </c>
      <c r="R551" s="361">
        <f t="shared" si="47"/>
        <v>0</v>
      </c>
      <c r="S551" s="86" t="s">
        <v>572</v>
      </c>
    </row>
    <row r="552" spans="2:19" ht="19.899999999999999" hidden="1" customHeight="1" thickBot="1">
      <c r="B552" s="382"/>
      <c r="C552" s="75"/>
      <c r="D552" s="78"/>
      <c r="E552" s="78"/>
      <c r="F552" s="270"/>
      <c r="G552" s="131"/>
      <c r="H552" s="177"/>
      <c r="I552" s="75"/>
      <c r="J552" s="214"/>
      <c r="K552" s="75"/>
      <c r="L552" s="215" t="s">
        <v>617</v>
      </c>
      <c r="M552" s="216"/>
      <c r="N552" s="217" t="s">
        <v>544</v>
      </c>
      <c r="O552" s="148"/>
      <c r="P552" s="218">
        <f>SUM(P534:P551)</f>
        <v>27907402.185000002</v>
      </c>
      <c r="Q552" s="175"/>
      <c r="R552" s="371"/>
      <c r="S552" s="86"/>
    </row>
    <row r="553" spans="2:19" ht="21" hidden="1" customHeight="1">
      <c r="B553" s="383"/>
      <c r="C553" s="54"/>
      <c r="D553" s="142"/>
      <c r="E553" s="142"/>
      <c r="F553" s="271" t="s">
        <v>547</v>
      </c>
      <c r="G553" s="47"/>
      <c r="H553" s="156"/>
      <c r="I553" s="142"/>
      <c r="J553" s="219"/>
      <c r="K553" s="142"/>
      <c r="L553" s="142"/>
      <c r="M553" s="159"/>
      <c r="N553" s="220"/>
      <c r="O553" s="221"/>
      <c r="P553" s="222"/>
      <c r="Q553" s="158">
        <f>IF(P553&gt;N553,P553-N553,0)</f>
        <v>0</v>
      </c>
      <c r="R553" s="357">
        <f t="shared" ref="R553:R561" si="49">IF(N553&gt;P553,N553-P553,0)</f>
        <v>0</v>
      </c>
    </row>
    <row r="554" spans="2:19" ht="59.5" hidden="1" customHeight="1">
      <c r="B554" s="368">
        <v>19</v>
      </c>
      <c r="C554" s="30"/>
      <c r="D554" s="43"/>
      <c r="E554" s="43"/>
      <c r="F554" s="46" t="s">
        <v>20</v>
      </c>
      <c r="G554" s="28" t="s">
        <v>3</v>
      </c>
      <c r="H554" s="163">
        <v>42150</v>
      </c>
      <c r="I554" s="30"/>
      <c r="J554" s="197"/>
      <c r="K554" s="43"/>
      <c r="L554" s="43"/>
      <c r="M554" s="161"/>
      <c r="N554" s="206"/>
      <c r="O554" s="30">
        <v>2</v>
      </c>
      <c r="P554" s="197">
        <f t="shared" ref="P554:P561" si="50">O554*H554</f>
        <v>84300</v>
      </c>
      <c r="Q554" s="162">
        <f>IF(P554&gt;N554,P554-N554,0)</f>
        <v>84300</v>
      </c>
      <c r="R554" s="358">
        <f t="shared" si="49"/>
        <v>0</v>
      </c>
      <c r="S554" s="95" t="s">
        <v>575</v>
      </c>
    </row>
    <row r="555" spans="2:19" ht="61.15" hidden="1" customHeight="1">
      <c r="B555" s="368">
        <v>20</v>
      </c>
      <c r="C555" s="30"/>
      <c r="D555" s="43"/>
      <c r="E555" s="43"/>
      <c r="F555" s="46" t="s">
        <v>19</v>
      </c>
      <c r="G555" s="28" t="s">
        <v>3</v>
      </c>
      <c r="H555" s="163">
        <v>60008</v>
      </c>
      <c r="I555" s="30"/>
      <c r="J555" s="197"/>
      <c r="K555" s="43"/>
      <c r="L555" s="43"/>
      <c r="M555" s="161"/>
      <c r="N555" s="206"/>
      <c r="O555" s="30">
        <v>6</v>
      </c>
      <c r="P555" s="197">
        <f t="shared" si="50"/>
        <v>360048</v>
      </c>
      <c r="Q555" s="162">
        <f t="shared" ref="Q555:Q573" si="51">IF(P555&gt;N555,P555-N555,0)</f>
        <v>360048</v>
      </c>
      <c r="R555" s="358">
        <f t="shared" si="49"/>
        <v>0</v>
      </c>
      <c r="S555" s="95" t="s">
        <v>575</v>
      </c>
    </row>
    <row r="556" spans="2:19" ht="75.650000000000006" hidden="1" customHeight="1">
      <c r="B556" s="368">
        <v>21</v>
      </c>
      <c r="C556" s="30"/>
      <c r="D556" s="43"/>
      <c r="E556" s="43"/>
      <c r="F556" s="46" t="s">
        <v>18</v>
      </c>
      <c r="G556" s="28" t="s">
        <v>3</v>
      </c>
      <c r="H556" s="163">
        <v>22201</v>
      </c>
      <c r="I556" s="30"/>
      <c r="J556" s="197"/>
      <c r="K556" s="43"/>
      <c r="L556" s="43"/>
      <c r="M556" s="161"/>
      <c r="N556" s="206"/>
      <c r="O556" s="30">
        <v>2</v>
      </c>
      <c r="P556" s="197">
        <f t="shared" si="50"/>
        <v>44402</v>
      </c>
      <c r="Q556" s="162">
        <f t="shared" si="51"/>
        <v>44402</v>
      </c>
      <c r="R556" s="358">
        <f t="shared" si="49"/>
        <v>0</v>
      </c>
      <c r="S556" s="95" t="s">
        <v>575</v>
      </c>
    </row>
    <row r="557" spans="2:19" ht="75" hidden="1" customHeight="1">
      <c r="B557" s="368">
        <v>22</v>
      </c>
      <c r="C557" s="30"/>
      <c r="D557" s="43"/>
      <c r="E557" s="43"/>
      <c r="F557" s="46" t="s">
        <v>17</v>
      </c>
      <c r="G557" s="28" t="s">
        <v>4</v>
      </c>
      <c r="H557" s="163">
        <v>48103</v>
      </c>
      <c r="I557" s="30"/>
      <c r="J557" s="197"/>
      <c r="K557" s="43"/>
      <c r="L557" s="43"/>
      <c r="M557" s="161"/>
      <c r="N557" s="206"/>
      <c r="O557" s="30">
        <v>1</v>
      </c>
      <c r="P557" s="197">
        <f t="shared" si="50"/>
        <v>48103</v>
      </c>
      <c r="Q557" s="162">
        <f t="shared" si="51"/>
        <v>48103</v>
      </c>
      <c r="R557" s="358">
        <f t="shared" si="49"/>
        <v>0</v>
      </c>
      <c r="S557" s="95" t="s">
        <v>575</v>
      </c>
    </row>
    <row r="558" spans="2:19" ht="339.65" hidden="1" customHeight="1">
      <c r="B558" s="368">
        <v>23</v>
      </c>
      <c r="C558" s="30"/>
      <c r="D558" s="43"/>
      <c r="E558" s="43"/>
      <c r="F558" s="46" t="s">
        <v>16</v>
      </c>
      <c r="G558" s="28" t="s">
        <v>4</v>
      </c>
      <c r="H558" s="163">
        <v>222013</v>
      </c>
      <c r="I558" s="30"/>
      <c r="J558" s="197"/>
      <c r="K558" s="43"/>
      <c r="L558" s="43"/>
      <c r="M558" s="161"/>
      <c r="N558" s="206"/>
      <c r="O558" s="30">
        <v>1</v>
      </c>
      <c r="P558" s="197">
        <f t="shared" si="50"/>
        <v>222013</v>
      </c>
      <c r="Q558" s="162">
        <f t="shared" si="51"/>
        <v>222013</v>
      </c>
      <c r="R558" s="358">
        <f t="shared" si="49"/>
        <v>0</v>
      </c>
      <c r="S558" s="95" t="s">
        <v>575</v>
      </c>
    </row>
    <row r="559" spans="2:19" ht="88.15" hidden="1" customHeight="1">
      <c r="B559" s="368">
        <v>24</v>
      </c>
      <c r="C559" s="30"/>
      <c r="D559" s="43"/>
      <c r="E559" s="43"/>
      <c r="F559" s="46" t="s">
        <v>7</v>
      </c>
      <c r="G559" s="29" t="s">
        <v>4</v>
      </c>
      <c r="H559" s="163">
        <v>48103</v>
      </c>
      <c r="I559" s="30"/>
      <c r="J559" s="197"/>
      <c r="K559" s="30"/>
      <c r="L559" s="208"/>
      <c r="M559" s="161"/>
      <c r="N559" s="206"/>
      <c r="O559" s="30">
        <v>1</v>
      </c>
      <c r="P559" s="197">
        <f t="shared" si="50"/>
        <v>48103</v>
      </c>
      <c r="Q559" s="162">
        <f t="shared" si="51"/>
        <v>48103</v>
      </c>
      <c r="R559" s="358">
        <f t="shared" si="49"/>
        <v>0</v>
      </c>
      <c r="S559" s="95" t="s">
        <v>575</v>
      </c>
    </row>
    <row r="560" spans="2:19" ht="87.65" hidden="1" customHeight="1">
      <c r="B560" s="368">
        <v>25</v>
      </c>
      <c r="C560" s="30"/>
      <c r="D560" s="43"/>
      <c r="E560" s="43"/>
      <c r="F560" s="46" t="s">
        <v>6</v>
      </c>
      <c r="G560" s="29" t="s">
        <v>4</v>
      </c>
      <c r="H560" s="163">
        <v>17401</v>
      </c>
      <c r="I560" s="30"/>
      <c r="J560" s="197"/>
      <c r="K560" s="30"/>
      <c r="L560" s="208"/>
      <c r="M560" s="161"/>
      <c r="N560" s="206"/>
      <c r="O560" s="30">
        <v>1</v>
      </c>
      <c r="P560" s="197">
        <f t="shared" si="50"/>
        <v>17401</v>
      </c>
      <c r="Q560" s="162">
        <f t="shared" si="51"/>
        <v>17401</v>
      </c>
      <c r="R560" s="358">
        <f t="shared" si="49"/>
        <v>0</v>
      </c>
      <c r="S560" s="95" t="s">
        <v>575</v>
      </c>
    </row>
    <row r="561" spans="2:19" ht="354.65" hidden="1" customHeight="1" thickBot="1">
      <c r="B561" s="381">
        <v>26</v>
      </c>
      <c r="C561" s="40"/>
      <c r="D561" s="41"/>
      <c r="E561" s="41"/>
      <c r="F561" s="272" t="s">
        <v>5</v>
      </c>
      <c r="G561" s="122" t="s">
        <v>4</v>
      </c>
      <c r="H561" s="166">
        <v>222013</v>
      </c>
      <c r="I561" s="40"/>
      <c r="J561" s="198"/>
      <c r="K561" s="40"/>
      <c r="L561" s="212"/>
      <c r="M561" s="169"/>
      <c r="N561" s="213"/>
      <c r="O561" s="40">
        <v>1</v>
      </c>
      <c r="P561" s="198">
        <f t="shared" si="50"/>
        <v>222013</v>
      </c>
      <c r="Q561" s="168">
        <f t="shared" si="51"/>
        <v>222013</v>
      </c>
      <c r="R561" s="361">
        <f t="shared" si="49"/>
        <v>0</v>
      </c>
      <c r="S561" s="95" t="s">
        <v>575</v>
      </c>
    </row>
    <row r="562" spans="2:19" ht="19.899999999999999" hidden="1" customHeight="1" thickBot="1">
      <c r="B562" s="382"/>
      <c r="C562" s="75"/>
      <c r="D562" s="78"/>
      <c r="E562" s="78"/>
      <c r="F562" s="273"/>
      <c r="G562" s="131"/>
      <c r="H562" s="177"/>
      <c r="I562" s="75"/>
      <c r="J562" s="214"/>
      <c r="K562" s="75"/>
      <c r="L562" s="215" t="s">
        <v>617</v>
      </c>
      <c r="M562" s="216"/>
      <c r="N562" s="217" t="s">
        <v>544</v>
      </c>
      <c r="O562" s="148"/>
      <c r="P562" s="218">
        <f>SUM(P554:P561)</f>
        <v>1046383</v>
      </c>
      <c r="Q562" s="175">
        <f t="shared" si="51"/>
        <v>0</v>
      </c>
      <c r="R562" s="371"/>
      <c r="S562" s="95"/>
    </row>
    <row r="563" spans="2:19" ht="21" hidden="1" customHeight="1">
      <c r="B563" s="383"/>
      <c r="C563" s="54"/>
      <c r="D563" s="142"/>
      <c r="E563" s="142"/>
      <c r="F563" s="140" t="s">
        <v>548</v>
      </c>
      <c r="G563" s="53"/>
      <c r="H563" s="156"/>
      <c r="I563" s="54"/>
      <c r="J563" s="222"/>
      <c r="K563" s="54"/>
      <c r="L563" s="223"/>
      <c r="M563" s="159"/>
      <c r="N563" s="220"/>
      <c r="O563" s="54"/>
      <c r="P563" s="222"/>
      <c r="Q563" s="158">
        <f t="shared" si="51"/>
        <v>0</v>
      </c>
      <c r="R563" s="357">
        <f>IF(N563&gt;P563,N563-P563,0)</f>
        <v>0</v>
      </c>
      <c r="S563" s="95"/>
    </row>
    <row r="564" spans="2:19" ht="15.5" hidden="1">
      <c r="B564" s="368">
        <v>27</v>
      </c>
      <c r="C564" s="30"/>
      <c r="D564" s="43"/>
      <c r="E564" s="43"/>
      <c r="F564" s="44" t="s">
        <v>12</v>
      </c>
      <c r="G564" s="28" t="s">
        <v>4</v>
      </c>
      <c r="H564" s="163">
        <v>155378</v>
      </c>
      <c r="I564" s="30"/>
      <c r="J564" s="197"/>
      <c r="K564" s="43"/>
      <c r="L564" s="207"/>
      <c r="M564" s="161"/>
      <c r="N564" s="206"/>
      <c r="O564" s="30">
        <v>1</v>
      </c>
      <c r="P564" s="197">
        <f>O564*H564</f>
        <v>155378</v>
      </c>
      <c r="Q564" s="162">
        <f t="shared" si="51"/>
        <v>155378</v>
      </c>
      <c r="R564" s="358">
        <f>IF(N564&gt;P564,N564-P564,0)</f>
        <v>0</v>
      </c>
      <c r="S564" s="95" t="s">
        <v>574</v>
      </c>
    </row>
    <row r="565" spans="2:19" ht="15.5" hidden="1">
      <c r="B565" s="381">
        <v>28</v>
      </c>
      <c r="C565" s="40"/>
      <c r="D565" s="41"/>
      <c r="E565" s="41"/>
      <c r="F565" s="274" t="s">
        <v>11</v>
      </c>
      <c r="G565" s="122" t="s">
        <v>4</v>
      </c>
      <c r="H565" s="166">
        <v>460242</v>
      </c>
      <c r="I565" s="40"/>
      <c r="J565" s="198"/>
      <c r="K565" s="41"/>
      <c r="L565" s="224"/>
      <c r="M565" s="169"/>
      <c r="N565" s="213"/>
      <c r="O565" s="40">
        <v>1</v>
      </c>
      <c r="P565" s="198">
        <f>O565*H565</f>
        <v>460242</v>
      </c>
      <c r="Q565" s="168">
        <f t="shared" si="51"/>
        <v>460242</v>
      </c>
      <c r="R565" s="361">
        <f>IF(N565&gt;P565,N565-P565,0)</f>
        <v>0</v>
      </c>
      <c r="S565" s="95" t="s">
        <v>574</v>
      </c>
    </row>
    <row r="566" spans="2:19" ht="19.899999999999999" hidden="1" customHeight="1" thickBot="1">
      <c r="B566" s="382"/>
      <c r="C566" s="75"/>
      <c r="D566" s="78"/>
      <c r="E566" s="78"/>
      <c r="F566" s="275"/>
      <c r="G566" s="131"/>
      <c r="H566" s="177"/>
      <c r="I566" s="75"/>
      <c r="J566" s="214"/>
      <c r="K566" s="78"/>
      <c r="L566" s="215" t="s">
        <v>617</v>
      </c>
      <c r="M566" s="216"/>
      <c r="N566" s="217" t="s">
        <v>544</v>
      </c>
      <c r="O566" s="75"/>
      <c r="P566" s="218">
        <f>SUM(P564:P565)</f>
        <v>615620</v>
      </c>
      <c r="Q566" s="175">
        <f t="shared" si="51"/>
        <v>0</v>
      </c>
      <c r="R566" s="371"/>
      <c r="S566" s="95"/>
    </row>
    <row r="567" spans="2:19" ht="21" hidden="1" customHeight="1">
      <c r="B567" s="383"/>
      <c r="C567" s="54"/>
      <c r="D567" s="142"/>
      <c r="E567" s="142"/>
      <c r="F567" s="276" t="s">
        <v>549</v>
      </c>
      <c r="G567" s="47"/>
      <c r="H567" s="156"/>
      <c r="I567" s="54"/>
      <c r="J567" s="222"/>
      <c r="K567" s="54"/>
      <c r="L567" s="223"/>
      <c r="M567" s="159"/>
      <c r="N567" s="220"/>
      <c r="O567" s="54"/>
      <c r="P567" s="222"/>
      <c r="Q567" s="158">
        <f t="shared" si="51"/>
        <v>0</v>
      </c>
      <c r="R567" s="357">
        <f>IF(N567&gt;P567,N567-P567,0)</f>
        <v>0</v>
      </c>
      <c r="S567" s="95"/>
    </row>
    <row r="568" spans="2:19" ht="42.65" hidden="1" customHeight="1">
      <c r="B568" s="368">
        <v>29</v>
      </c>
      <c r="C568" s="30"/>
      <c r="D568" s="43"/>
      <c r="E568" s="43"/>
      <c r="F568" s="277" t="s">
        <v>10</v>
      </c>
      <c r="G568" s="28" t="s">
        <v>3</v>
      </c>
      <c r="H568" s="163">
        <v>629358</v>
      </c>
      <c r="I568" s="30"/>
      <c r="J568" s="197"/>
      <c r="K568" s="30"/>
      <c r="L568" s="208"/>
      <c r="M568" s="161"/>
      <c r="N568" s="206"/>
      <c r="O568" s="30">
        <v>2</v>
      </c>
      <c r="P568" s="197">
        <f>O568*H568</f>
        <v>1258716</v>
      </c>
      <c r="Q568" s="162">
        <f t="shared" si="51"/>
        <v>1258716</v>
      </c>
      <c r="R568" s="358">
        <f>IF(N568&gt;P568,N568-P568,0)</f>
        <v>0</v>
      </c>
      <c r="S568" s="95" t="s">
        <v>573</v>
      </c>
    </row>
    <row r="569" spans="2:19" ht="103.15" hidden="1" customHeight="1">
      <c r="B569" s="368">
        <v>30</v>
      </c>
      <c r="C569" s="30"/>
      <c r="D569" s="43"/>
      <c r="E569" s="43"/>
      <c r="F569" s="278" t="s">
        <v>21</v>
      </c>
      <c r="G569" s="28" t="s">
        <v>3</v>
      </c>
      <c r="H569" s="225">
        <v>4814994</v>
      </c>
      <c r="I569" s="30"/>
      <c r="J569" s="197"/>
      <c r="K569" s="30"/>
      <c r="L569" s="208"/>
      <c r="M569" s="161"/>
      <c r="N569" s="206"/>
      <c r="O569" s="30">
        <v>1</v>
      </c>
      <c r="P569" s="197">
        <f>O569*H569</f>
        <v>4814994</v>
      </c>
      <c r="Q569" s="162">
        <f t="shared" si="51"/>
        <v>4814994</v>
      </c>
      <c r="R569" s="358">
        <v>0</v>
      </c>
      <c r="S569" s="95" t="s">
        <v>573</v>
      </c>
    </row>
    <row r="570" spans="2:19" ht="133.9" hidden="1" customHeight="1" thickBot="1">
      <c r="B570" s="381">
        <v>31</v>
      </c>
      <c r="C570" s="40"/>
      <c r="D570" s="41"/>
      <c r="E570" s="41"/>
      <c r="F570" s="279" t="s">
        <v>524</v>
      </c>
      <c r="G570" s="122" t="s">
        <v>3</v>
      </c>
      <c r="H570" s="166">
        <v>9540000</v>
      </c>
      <c r="I570" s="40"/>
      <c r="J570" s="198"/>
      <c r="K570" s="40"/>
      <c r="L570" s="212"/>
      <c r="M570" s="169"/>
      <c r="N570" s="213"/>
      <c r="O570" s="40">
        <v>1</v>
      </c>
      <c r="P570" s="198">
        <f>O570*H570</f>
        <v>9540000</v>
      </c>
      <c r="Q570" s="168">
        <f t="shared" si="51"/>
        <v>9540000</v>
      </c>
      <c r="R570" s="361">
        <f>IF(N570&gt;P570,N570-P570,0)</f>
        <v>0</v>
      </c>
      <c r="S570" s="95" t="s">
        <v>573</v>
      </c>
    </row>
    <row r="571" spans="2:19" ht="19.899999999999999" hidden="1" customHeight="1" thickBot="1">
      <c r="B571" s="382"/>
      <c r="C571" s="75"/>
      <c r="D571" s="78"/>
      <c r="E571" s="78"/>
      <c r="F571" s="280"/>
      <c r="G571" s="131"/>
      <c r="H571" s="177"/>
      <c r="I571" s="75"/>
      <c r="J571" s="214"/>
      <c r="K571" s="75"/>
      <c r="L571" s="215" t="s">
        <v>617</v>
      </c>
      <c r="M571" s="216"/>
      <c r="N571" s="217" t="s">
        <v>544</v>
      </c>
      <c r="O571" s="75"/>
      <c r="P571" s="218">
        <f>SUM(P568:P570)</f>
        <v>15613710</v>
      </c>
      <c r="Q571" s="175">
        <f t="shared" si="51"/>
        <v>0</v>
      </c>
      <c r="R571" s="371"/>
      <c r="S571" s="95"/>
    </row>
    <row r="572" spans="2:19" ht="21" hidden="1" customHeight="1">
      <c r="B572" s="383"/>
      <c r="C572" s="54"/>
      <c r="D572" s="142"/>
      <c r="E572" s="142"/>
      <c r="F572" s="281" t="s">
        <v>550</v>
      </c>
      <c r="G572" s="53"/>
      <c r="H572" s="156"/>
      <c r="I572" s="54"/>
      <c r="J572" s="222"/>
      <c r="K572" s="54"/>
      <c r="L572" s="223"/>
      <c r="M572" s="159"/>
      <c r="N572" s="220"/>
      <c r="O572" s="54"/>
      <c r="P572" s="222"/>
      <c r="Q572" s="158">
        <f t="shared" si="51"/>
        <v>0</v>
      </c>
      <c r="R572" s="357">
        <f>IF(N572&gt;P572,N572-P572,0)</f>
        <v>0</v>
      </c>
      <c r="S572" s="95"/>
    </row>
    <row r="573" spans="2:19" ht="19.899999999999999" customHeight="1" thickBot="1">
      <c r="B573" s="384">
        <v>32</v>
      </c>
      <c r="C573" s="45"/>
      <c r="D573" s="42"/>
      <c r="E573" s="42"/>
      <c r="F573" s="282" t="s">
        <v>13</v>
      </c>
      <c r="G573" s="98" t="s">
        <v>3</v>
      </c>
      <c r="H573" s="226">
        <v>6176</v>
      </c>
      <c r="I573" s="45"/>
      <c r="J573" s="227"/>
      <c r="K573" s="42"/>
      <c r="L573" s="228"/>
      <c r="M573" s="229"/>
      <c r="N573" s="230"/>
      <c r="O573" s="45">
        <v>31</v>
      </c>
      <c r="P573" s="498">
        <f>O573*H573</f>
        <v>191456</v>
      </c>
      <c r="Q573" s="231">
        <f t="shared" si="51"/>
        <v>191456</v>
      </c>
      <c r="R573" s="385">
        <f>IF(N573&gt;P573,N573-P573,0)</f>
        <v>0</v>
      </c>
      <c r="S573" s="95" t="s">
        <v>576</v>
      </c>
    </row>
    <row r="574" spans="2:19" ht="19.899999999999999" hidden="1" customHeight="1" thickBot="1">
      <c r="B574" s="382"/>
      <c r="C574" s="75"/>
      <c r="D574" s="78"/>
      <c r="E574" s="78"/>
      <c r="F574" s="270"/>
      <c r="G574" s="129"/>
      <c r="H574" s="177"/>
      <c r="I574" s="75"/>
      <c r="J574" s="214"/>
      <c r="K574" s="78"/>
      <c r="L574" s="215" t="s">
        <v>617</v>
      </c>
      <c r="M574" s="216"/>
      <c r="N574" s="217" t="s">
        <v>544</v>
      </c>
      <c r="O574" s="75"/>
      <c r="P574" s="218">
        <f>SUM(P573)</f>
        <v>191456</v>
      </c>
      <c r="Q574" s="175"/>
      <c r="R574" s="371"/>
      <c r="S574" s="95"/>
    </row>
    <row r="575" spans="2:19" ht="19.899999999999999" hidden="1" customHeight="1" thickBot="1">
      <c r="B575" s="386"/>
      <c r="C575" s="143"/>
      <c r="D575" s="143"/>
      <c r="E575" s="143"/>
      <c r="F575" s="283"/>
      <c r="G575" s="144"/>
      <c r="H575" s="232"/>
      <c r="I575" s="143"/>
      <c r="J575" s="233"/>
      <c r="K575" s="143"/>
      <c r="L575" s="234" t="s">
        <v>616</v>
      </c>
      <c r="M575" s="235"/>
      <c r="N575" s="236" t="s">
        <v>544</v>
      </c>
      <c r="O575" s="235"/>
      <c r="P575" s="237">
        <f>P574+P571+P566+P562+P552</f>
        <v>45374571.185000002</v>
      </c>
      <c r="Q575" s="234">
        <f>SUM(Q534:Q574)</f>
        <v>45374571.185000002</v>
      </c>
      <c r="R575" s="387">
        <f>SUM(R534:R574)</f>
        <v>0</v>
      </c>
      <c r="S575" s="95"/>
    </row>
    <row r="576" spans="2:19" ht="19.899999999999999" hidden="1" customHeight="1" thickTop="1" thickBot="1">
      <c r="B576" s="388"/>
      <c r="C576" s="145"/>
      <c r="D576" s="145"/>
      <c r="E576" s="145"/>
      <c r="F576" s="146" t="s">
        <v>619</v>
      </c>
      <c r="G576" s="146"/>
      <c r="H576" s="238" t="s">
        <v>618</v>
      </c>
      <c r="I576" s="239"/>
      <c r="J576" s="240">
        <f>J507</f>
        <v>175773220.80000001</v>
      </c>
      <c r="K576" s="239"/>
      <c r="L576" s="240">
        <f>L507</f>
        <v>39541980</v>
      </c>
      <c r="M576" s="239"/>
      <c r="N576" s="240">
        <f>N507</f>
        <v>215315200.80000001</v>
      </c>
      <c r="O576" s="239"/>
      <c r="P576" s="241">
        <f>P575+P507</f>
        <v>268000809.146</v>
      </c>
      <c r="Q576" s="242">
        <f>Q575+Q507</f>
        <v>78581635.869000003</v>
      </c>
      <c r="R576" s="389">
        <f>R575+R507</f>
        <v>25896027.523000002</v>
      </c>
      <c r="S576" s="95"/>
    </row>
    <row r="577" spans="2:18" ht="19.899999999999999" hidden="1" customHeight="1" thickTop="1">
      <c r="B577" s="250"/>
      <c r="C577" s="309"/>
      <c r="D577" s="251"/>
      <c r="E577" s="251"/>
      <c r="F577" s="252"/>
      <c r="G577" s="252"/>
      <c r="H577" s="253"/>
      <c r="I577" s="251"/>
      <c r="J577" s="254"/>
      <c r="K577" s="251"/>
      <c r="L577" s="251"/>
      <c r="M577" s="251"/>
      <c r="N577" s="564" t="s">
        <v>622</v>
      </c>
      <c r="O577" s="564"/>
      <c r="P577" s="255">
        <f>P576-N576</f>
        <v>52685608.345999986</v>
      </c>
      <c r="Q577" s="251"/>
      <c r="R577" s="256"/>
    </row>
    <row r="578" spans="2:18" hidden="1">
      <c r="B578" s="257"/>
      <c r="C578" s="310"/>
      <c r="D578" s="43"/>
      <c r="E578" s="43"/>
      <c r="F578" s="61"/>
      <c r="G578" s="61"/>
      <c r="H578" s="258"/>
      <c r="I578" s="43"/>
      <c r="J578" s="209"/>
      <c r="K578" s="43"/>
      <c r="L578" s="207"/>
      <c r="M578" s="43"/>
      <c r="N578" s="43" t="s">
        <v>531</v>
      </c>
      <c r="O578" s="43"/>
      <c r="P578" s="207">
        <f>P576</f>
        <v>268000809.146</v>
      </c>
      <c r="Q578" s="43"/>
      <c r="R578" s="259"/>
    </row>
    <row r="579" spans="2:18" hidden="1">
      <c r="B579" s="257"/>
      <c r="C579" s="310"/>
      <c r="D579" s="43"/>
      <c r="E579" s="43"/>
      <c r="F579" s="61"/>
      <c r="G579" s="61"/>
      <c r="H579" s="258"/>
      <c r="I579" s="43"/>
      <c r="J579" s="209"/>
      <c r="K579" s="43"/>
      <c r="L579" s="207"/>
      <c r="M579" s="43"/>
      <c r="N579" s="43" t="s">
        <v>528</v>
      </c>
      <c r="O579" s="43"/>
      <c r="P579" s="207">
        <f>P578/1.18</f>
        <v>227119329.78474578</v>
      </c>
      <c r="Q579" s="43"/>
      <c r="R579" s="259"/>
    </row>
    <row r="580" spans="2:18" ht="15" thickBot="1">
      <c r="B580" s="260"/>
      <c r="C580" s="311"/>
      <c r="D580" s="261"/>
      <c r="E580" s="261"/>
      <c r="F580" s="262"/>
      <c r="G580" s="262"/>
      <c r="H580" s="263"/>
      <c r="I580" s="261"/>
      <c r="J580" s="264"/>
      <c r="K580" s="261"/>
      <c r="L580" s="265"/>
      <c r="M580" s="261"/>
      <c r="N580" s="261"/>
      <c r="O580" s="261"/>
      <c r="P580" s="265"/>
      <c r="Q580" s="261"/>
      <c r="R580" s="266"/>
    </row>
    <row r="581" spans="2:18" ht="15" thickTop="1">
      <c r="G581" s="6"/>
      <c r="H581" s="410"/>
      <c r="I581"/>
      <c r="J581" s="411"/>
      <c r="K581"/>
      <c r="L581" s="21"/>
      <c r="M581"/>
      <c r="N581"/>
      <c r="O581"/>
      <c r="P581"/>
      <c r="Q581"/>
      <c r="R581"/>
    </row>
    <row r="582" spans="2:18">
      <c r="G582" s="6"/>
      <c r="H582" s="410"/>
      <c r="I582"/>
      <c r="J582" s="411"/>
      <c r="K582"/>
      <c r="L582" s="21"/>
      <c r="M582"/>
      <c r="N582"/>
      <c r="O582"/>
      <c r="P582"/>
      <c r="Q582"/>
      <c r="R582"/>
    </row>
    <row r="583" spans="2:18">
      <c r="G583" s="6"/>
      <c r="H583" s="410"/>
      <c r="I583"/>
      <c r="J583" s="411"/>
      <c r="K583"/>
      <c r="L583" s="21"/>
      <c r="M583"/>
      <c r="N583"/>
      <c r="O583"/>
      <c r="P583"/>
      <c r="Q583"/>
      <c r="R583"/>
    </row>
    <row r="584" spans="2:18">
      <c r="G584" s="6"/>
      <c r="H584" s="410"/>
      <c r="I584"/>
      <c r="J584" s="411"/>
      <c r="K584"/>
      <c r="L584" s="21"/>
      <c r="M584"/>
      <c r="N584"/>
      <c r="O584"/>
      <c r="P584"/>
      <c r="Q584"/>
      <c r="R584"/>
    </row>
    <row r="585" spans="2:18">
      <c r="G585" s="6"/>
      <c r="H585" s="410"/>
      <c r="I585"/>
      <c r="J585" s="411"/>
      <c r="K585"/>
      <c r="L585" s="21"/>
      <c r="M585"/>
      <c r="N585"/>
      <c r="O585"/>
      <c r="P585"/>
      <c r="Q585"/>
      <c r="R585"/>
    </row>
    <row r="586" spans="2:18">
      <c r="D586" t="s">
        <v>787</v>
      </c>
      <c r="G586" s="6"/>
      <c r="H586" s="9" t="s">
        <v>759</v>
      </c>
      <c r="I586"/>
      <c r="J586" s="411"/>
      <c r="K586"/>
      <c r="L586" s="21"/>
      <c r="M586"/>
      <c r="N586"/>
      <c r="O586"/>
      <c r="P586" t="s">
        <v>789</v>
      </c>
      <c r="Q586"/>
      <c r="R586"/>
    </row>
    <row r="587" spans="2:18">
      <c r="D587" t="s">
        <v>758</v>
      </c>
      <c r="G587" s="6"/>
      <c r="H587" s="9" t="s">
        <v>788</v>
      </c>
      <c r="I587"/>
      <c r="J587" s="411"/>
      <c r="K587"/>
      <c r="L587" s="21"/>
      <c r="M587"/>
      <c r="N587"/>
      <c r="O587"/>
      <c r="P587" t="s">
        <v>790</v>
      </c>
      <c r="Q587"/>
      <c r="R587"/>
    </row>
    <row r="588" spans="2:18" ht="15.5">
      <c r="F588" s="418"/>
      <c r="G588" s="6"/>
      <c r="H588" s="410"/>
      <c r="I588"/>
      <c r="J588" s="411"/>
      <c r="K588"/>
      <c r="L588" s="21"/>
      <c r="M588"/>
      <c r="N588"/>
      <c r="O588"/>
      <c r="P588"/>
      <c r="Q588"/>
      <c r="R588"/>
    </row>
    <row r="589" spans="2:18">
      <c r="G589" s="6"/>
      <c r="H589" s="410"/>
      <c r="I589"/>
      <c r="J589" s="411"/>
      <c r="K589"/>
      <c r="L589" s="21"/>
      <c r="M589"/>
      <c r="N589"/>
      <c r="O589"/>
      <c r="P589"/>
      <c r="Q589"/>
      <c r="R589"/>
    </row>
    <row r="590" spans="2:18">
      <c r="G590" s="6"/>
      <c r="L590" s="109"/>
    </row>
    <row r="591" spans="2:18">
      <c r="G591" s="6"/>
      <c r="L591" s="109"/>
    </row>
    <row r="592" spans="2:18">
      <c r="G592" s="6"/>
      <c r="L592" s="109"/>
    </row>
    <row r="593" spans="2:20">
      <c r="G593" s="6"/>
      <c r="L593" s="109"/>
    </row>
    <row r="594" spans="2:20">
      <c r="G594" s="6"/>
      <c r="L594" s="109"/>
    </row>
    <row r="595" spans="2:20">
      <c r="G595" s="6"/>
      <c r="L595" s="109"/>
    </row>
    <row r="596" spans="2:20">
      <c r="G596" s="6"/>
      <c r="L596" s="109"/>
    </row>
    <row r="597" spans="2:20">
      <c r="G597" s="6"/>
      <c r="L597" s="109"/>
    </row>
    <row r="598" spans="2:20">
      <c r="G598" s="6"/>
      <c r="L598" s="109"/>
    </row>
    <row r="599" spans="2:20">
      <c r="G599" s="6"/>
      <c r="L599" s="109"/>
    </row>
    <row r="600" spans="2:20">
      <c r="G600" s="6"/>
      <c r="L600" s="109"/>
    </row>
    <row r="601" spans="2:20" s="1" customFormat="1">
      <c r="B601"/>
      <c r="C601"/>
      <c r="D601"/>
      <c r="E601"/>
      <c r="F601" s="6"/>
      <c r="G601" s="6"/>
      <c r="H601" s="4"/>
      <c r="I601" s="3"/>
      <c r="J601" s="106"/>
      <c r="K601" s="108"/>
      <c r="L601" s="109"/>
      <c r="M601" s="2"/>
      <c r="N601" s="2"/>
      <c r="S601"/>
      <c r="T601"/>
    </row>
    <row r="602" spans="2:20" s="1" customFormat="1">
      <c r="B602"/>
      <c r="C602"/>
      <c r="D602"/>
      <c r="E602"/>
      <c r="F602" s="6"/>
      <c r="G602" s="6"/>
      <c r="H602" s="4"/>
      <c r="I602" s="3"/>
      <c r="J602" s="106"/>
      <c r="K602" s="108"/>
      <c r="L602" s="109"/>
      <c r="M602" s="2"/>
      <c r="N602" s="2"/>
      <c r="S602"/>
      <c r="T602"/>
    </row>
    <row r="603" spans="2:20" s="1" customFormat="1">
      <c r="B603"/>
      <c r="C603"/>
      <c r="D603"/>
      <c r="E603"/>
      <c r="F603" s="6"/>
      <c r="G603" s="6"/>
      <c r="H603" s="4"/>
      <c r="I603" s="3"/>
      <c r="J603" s="106"/>
      <c r="K603" s="108"/>
      <c r="L603" s="109"/>
      <c r="M603" s="2"/>
      <c r="N603" s="2"/>
      <c r="S603"/>
      <c r="T603"/>
    </row>
    <row r="604" spans="2:20" s="1" customFormat="1">
      <c r="B604"/>
      <c r="C604"/>
      <c r="D604"/>
      <c r="E604"/>
      <c r="F604" s="6"/>
      <c r="G604" s="6"/>
      <c r="H604" s="4"/>
      <c r="I604" s="3"/>
      <c r="J604" s="106"/>
      <c r="K604" s="108"/>
      <c r="L604" s="109"/>
      <c r="M604" s="2"/>
      <c r="N604" s="2"/>
      <c r="S604"/>
      <c r="T604"/>
    </row>
    <row r="605" spans="2:20" s="1" customFormat="1">
      <c r="B605"/>
      <c r="C605"/>
      <c r="D605"/>
      <c r="E605"/>
      <c r="F605" s="6"/>
      <c r="G605" s="6"/>
      <c r="H605" s="4"/>
      <c r="I605" s="3"/>
      <c r="J605" s="106"/>
      <c r="K605" s="108"/>
      <c r="L605" s="109"/>
      <c r="M605" s="2"/>
      <c r="N605" s="2"/>
      <c r="S605"/>
      <c r="T605"/>
    </row>
    <row r="606" spans="2:20" s="1" customFormat="1">
      <c r="B606"/>
      <c r="C606"/>
      <c r="D606"/>
      <c r="E606"/>
      <c r="F606" s="6"/>
      <c r="G606" s="6"/>
      <c r="H606" s="4"/>
      <c r="I606" s="3"/>
      <c r="J606" s="106"/>
      <c r="K606" s="108"/>
      <c r="L606" s="109"/>
      <c r="M606" s="2"/>
      <c r="N606" s="2"/>
      <c r="S606"/>
      <c r="T606"/>
    </row>
    <row r="607" spans="2:20" s="1" customFormat="1">
      <c r="B607"/>
      <c r="C607"/>
      <c r="D607"/>
      <c r="E607"/>
      <c r="F607" s="6"/>
      <c r="G607" s="6"/>
      <c r="H607" s="4"/>
      <c r="I607" s="3"/>
      <c r="J607" s="106"/>
      <c r="K607" s="108"/>
      <c r="L607" s="109"/>
      <c r="M607" s="2"/>
      <c r="N607" s="2"/>
      <c r="S607"/>
      <c r="T607"/>
    </row>
    <row r="608" spans="2:20" s="1" customFormat="1">
      <c r="B608"/>
      <c r="C608"/>
      <c r="D608"/>
      <c r="E608"/>
      <c r="F608" s="6"/>
      <c r="G608" s="6"/>
      <c r="H608" s="4"/>
      <c r="I608" s="3"/>
      <c r="J608" s="106"/>
      <c r="K608" s="108"/>
      <c r="L608" s="109"/>
      <c r="M608" s="2"/>
      <c r="N608" s="2"/>
      <c r="S608"/>
      <c r="T608"/>
    </row>
    <row r="609" spans="2:20" s="1" customFormat="1">
      <c r="B609"/>
      <c r="C609"/>
      <c r="D609"/>
      <c r="E609"/>
      <c r="F609" s="6"/>
      <c r="G609" s="6"/>
      <c r="H609" s="4"/>
      <c r="I609" s="3"/>
      <c r="J609" s="106"/>
      <c r="K609" s="108"/>
      <c r="L609" s="109"/>
      <c r="M609" s="2"/>
      <c r="N609" s="2"/>
      <c r="S609"/>
      <c r="T609"/>
    </row>
    <row r="610" spans="2:20" s="1" customFormat="1">
      <c r="B610"/>
      <c r="C610"/>
      <c r="D610"/>
      <c r="E610"/>
      <c r="F610" s="6"/>
      <c r="G610" s="6"/>
      <c r="H610" s="4"/>
      <c r="I610" s="3"/>
      <c r="J610" s="106"/>
      <c r="K610" s="108"/>
      <c r="L610" s="109"/>
      <c r="M610" s="2"/>
      <c r="N610" s="2"/>
      <c r="S610"/>
      <c r="T610"/>
    </row>
    <row r="611" spans="2:20" s="1" customFormat="1">
      <c r="B611"/>
      <c r="C611"/>
      <c r="D611"/>
      <c r="E611"/>
      <c r="F611" s="6"/>
      <c r="G611" s="6"/>
      <c r="H611" s="4"/>
      <c r="I611" s="3"/>
      <c r="J611" s="106"/>
      <c r="K611" s="108"/>
      <c r="L611" s="109"/>
      <c r="M611" s="2"/>
      <c r="N611" s="2"/>
      <c r="S611"/>
      <c r="T611"/>
    </row>
    <row r="612" spans="2:20" s="1" customFormat="1">
      <c r="B612"/>
      <c r="C612"/>
      <c r="D612"/>
      <c r="E612"/>
      <c r="F612" s="6"/>
      <c r="G612" s="6"/>
      <c r="H612" s="4"/>
      <c r="I612" s="3"/>
      <c r="J612" s="106"/>
      <c r="K612" s="108"/>
      <c r="L612" s="109"/>
      <c r="M612" s="2"/>
      <c r="N612" s="2"/>
      <c r="S612"/>
      <c r="T612"/>
    </row>
    <row r="613" spans="2:20" s="1" customFormat="1">
      <c r="B613"/>
      <c r="C613"/>
      <c r="D613"/>
      <c r="E613"/>
      <c r="F613" s="6"/>
      <c r="G613" s="6"/>
      <c r="H613" s="4"/>
      <c r="I613" s="3"/>
      <c r="J613" s="106"/>
      <c r="K613" s="108"/>
      <c r="L613" s="109"/>
      <c r="M613" s="2"/>
      <c r="N613" s="2"/>
      <c r="S613"/>
      <c r="T613"/>
    </row>
    <row r="614" spans="2:20" s="1" customFormat="1">
      <c r="B614"/>
      <c r="C614"/>
      <c r="D614"/>
      <c r="E614"/>
      <c r="F614" s="6"/>
      <c r="G614" s="6"/>
      <c r="H614" s="4"/>
      <c r="I614" s="3"/>
      <c r="J614" s="106"/>
      <c r="K614" s="108"/>
      <c r="L614" s="108"/>
      <c r="M614" s="2"/>
      <c r="N614" s="2"/>
      <c r="S614"/>
      <c r="T614"/>
    </row>
    <row r="615" spans="2:20" s="1" customFormat="1">
      <c r="B615"/>
      <c r="C615"/>
      <c r="D615"/>
      <c r="E615"/>
      <c r="F615" s="6"/>
      <c r="G615" s="6"/>
      <c r="H615" s="4"/>
      <c r="I615" s="3"/>
      <c r="J615" s="106"/>
      <c r="K615" s="108"/>
      <c r="L615" s="108"/>
      <c r="M615" s="2"/>
      <c r="N615" s="2"/>
      <c r="S615"/>
      <c r="T615"/>
    </row>
    <row r="616" spans="2:20" s="1" customFormat="1" ht="15">
      <c r="B616"/>
      <c r="C616"/>
      <c r="D616"/>
      <c r="E616"/>
      <c r="F616" s="20"/>
      <c r="G616" s="20"/>
      <c r="H616" s="100"/>
      <c r="I616" s="101"/>
      <c r="J616" s="106"/>
      <c r="K616" s="108"/>
      <c r="L616" s="108"/>
      <c r="M616" s="2"/>
      <c r="N616" s="2"/>
      <c r="S616"/>
      <c r="T616"/>
    </row>
    <row r="617" spans="2:20" s="1" customFormat="1">
      <c r="B617" s="15"/>
      <c r="C617" s="15"/>
      <c r="D617"/>
      <c r="E617"/>
      <c r="F617" s="6"/>
      <c r="G617" s="6"/>
      <c r="H617" s="102"/>
      <c r="I617" s="103"/>
      <c r="J617" s="107"/>
      <c r="K617" s="108"/>
      <c r="L617" s="110"/>
      <c r="M617" s="19"/>
      <c r="N617" s="12"/>
      <c r="S617"/>
      <c r="T617"/>
    </row>
    <row r="618" spans="2:20" s="1" customFormat="1">
      <c r="B618" s="15"/>
      <c r="C618" s="15"/>
      <c r="D618"/>
      <c r="E618"/>
      <c r="F618" s="6"/>
      <c r="G618" s="6"/>
      <c r="H618" s="102"/>
      <c r="I618" s="103"/>
      <c r="J618" s="107"/>
      <c r="K618" s="108"/>
      <c r="L618" s="110"/>
      <c r="M618" s="19"/>
      <c r="N618" s="12"/>
      <c r="S618"/>
      <c r="T618"/>
    </row>
    <row r="619" spans="2:20" s="1" customFormat="1">
      <c r="B619" s="15"/>
      <c r="C619" s="15"/>
      <c r="D619"/>
      <c r="E619"/>
      <c r="F619" s="6"/>
      <c r="G619" s="6"/>
      <c r="H619" s="102"/>
      <c r="I619" s="103"/>
      <c r="J619" s="107"/>
      <c r="K619" s="108"/>
      <c r="L619" s="110"/>
      <c r="M619" s="19"/>
      <c r="N619" s="12"/>
      <c r="S619"/>
      <c r="T619"/>
    </row>
    <row r="620" spans="2:20" s="1" customFormat="1">
      <c r="B620" s="15"/>
      <c r="C620" s="15"/>
      <c r="D620"/>
      <c r="E620"/>
      <c r="F620" s="6"/>
      <c r="G620" s="6"/>
      <c r="H620" s="102"/>
      <c r="I620" s="103"/>
      <c r="J620" s="107"/>
      <c r="K620" s="108"/>
      <c r="L620" s="110"/>
      <c r="M620" s="19"/>
      <c r="N620" s="12"/>
      <c r="S620"/>
      <c r="T620"/>
    </row>
    <row r="621" spans="2:20" s="1" customFormat="1">
      <c r="B621" s="15"/>
      <c r="C621" s="15"/>
      <c r="D621"/>
      <c r="E621"/>
      <c r="F621" s="6"/>
      <c r="G621" s="6"/>
      <c r="H621" s="102"/>
      <c r="I621" s="103"/>
      <c r="J621" s="107"/>
      <c r="K621" s="108"/>
      <c r="L621" s="110"/>
      <c r="M621" s="19"/>
      <c r="N621" s="12"/>
      <c r="S621"/>
      <c r="T621"/>
    </row>
    <row r="622" spans="2:20" s="1" customFormat="1">
      <c r="B622" s="15"/>
      <c r="C622" s="15"/>
      <c r="D622"/>
      <c r="E622"/>
      <c r="F622" s="6"/>
      <c r="G622" s="6"/>
      <c r="H622" s="102"/>
      <c r="I622" s="103"/>
      <c r="J622" s="107"/>
      <c r="K622" s="108"/>
      <c r="L622" s="110"/>
      <c r="M622" s="19"/>
      <c r="N622" s="12"/>
      <c r="S622"/>
      <c r="T622"/>
    </row>
    <row r="623" spans="2:20" s="1" customFormat="1">
      <c r="B623" s="15"/>
      <c r="C623" s="15"/>
      <c r="D623"/>
      <c r="E623"/>
      <c r="F623" s="6"/>
      <c r="G623" s="6"/>
      <c r="H623" s="102"/>
      <c r="I623" s="103"/>
      <c r="J623" s="107"/>
      <c r="K623" s="108"/>
      <c r="L623" s="110"/>
      <c r="M623" s="19"/>
      <c r="N623" s="12"/>
      <c r="S623"/>
      <c r="T623"/>
    </row>
    <row r="624" spans="2:20" s="1" customFormat="1">
      <c r="B624" s="15"/>
      <c r="C624" s="15"/>
      <c r="D624"/>
      <c r="E624"/>
      <c r="F624" s="6"/>
      <c r="G624" s="6"/>
      <c r="H624" s="102"/>
      <c r="I624" s="103"/>
      <c r="J624" s="107"/>
      <c r="K624" s="108"/>
      <c r="L624" s="110"/>
      <c r="M624" s="19"/>
      <c r="N624" s="12"/>
      <c r="S624"/>
      <c r="T624"/>
    </row>
    <row r="625" spans="2:20" s="1" customFormat="1">
      <c r="B625" s="15"/>
      <c r="C625" s="15"/>
      <c r="D625"/>
      <c r="E625"/>
      <c r="F625" s="6"/>
      <c r="G625" s="6"/>
      <c r="H625" s="102"/>
      <c r="I625" s="103"/>
      <c r="J625" s="107"/>
      <c r="K625" s="108"/>
      <c r="L625" s="110"/>
      <c r="M625" s="19"/>
      <c r="N625" s="12"/>
      <c r="S625"/>
      <c r="T625"/>
    </row>
    <row r="626" spans="2:20" s="1" customFormat="1">
      <c r="B626" s="15"/>
      <c r="C626" s="15"/>
      <c r="D626"/>
      <c r="E626"/>
      <c r="F626" s="6"/>
      <c r="G626" s="6"/>
      <c r="H626" s="102"/>
      <c r="I626" s="103"/>
      <c r="J626" s="107"/>
      <c r="K626" s="108"/>
      <c r="L626" s="110"/>
      <c r="M626" s="19"/>
      <c r="N626" s="12"/>
      <c r="S626"/>
      <c r="T626"/>
    </row>
    <row r="627" spans="2:20" s="1" customFormat="1">
      <c r="B627" s="15"/>
      <c r="C627" s="15"/>
      <c r="D627"/>
      <c r="E627"/>
      <c r="F627" s="6"/>
      <c r="G627" s="6"/>
      <c r="H627" s="102"/>
      <c r="I627" s="103"/>
      <c r="J627" s="107"/>
      <c r="K627" s="108"/>
      <c r="L627" s="110"/>
      <c r="M627" s="19"/>
      <c r="N627" s="12"/>
      <c r="S627"/>
      <c r="T627"/>
    </row>
    <row r="628" spans="2:20" s="1" customFormat="1">
      <c r="B628" s="15"/>
      <c r="C628" s="15"/>
      <c r="D628"/>
      <c r="E628"/>
      <c r="F628" s="6"/>
      <c r="G628" s="6"/>
      <c r="H628" s="102"/>
      <c r="I628" s="103"/>
      <c r="J628" s="107"/>
      <c r="K628" s="108"/>
      <c r="L628" s="110"/>
      <c r="M628" s="19"/>
      <c r="N628" s="12"/>
      <c r="S628"/>
      <c r="T628"/>
    </row>
    <row r="629" spans="2:20" s="1" customFormat="1" ht="15.5">
      <c r="B629" s="15"/>
      <c r="C629" s="15"/>
      <c r="D629"/>
      <c r="E629"/>
      <c r="F629" s="18"/>
      <c r="G629" s="18"/>
      <c r="H629" s="104"/>
      <c r="I629" s="101"/>
      <c r="J629" s="107"/>
      <c r="K629" s="108"/>
      <c r="L629" s="110"/>
      <c r="M629" s="2"/>
      <c r="N629" s="12"/>
      <c r="S629"/>
      <c r="T629"/>
    </row>
    <row r="630" spans="2:20" s="1" customFormat="1">
      <c r="B630" s="15"/>
      <c r="C630" s="15"/>
      <c r="D630"/>
      <c r="E630"/>
      <c r="F630" s="6"/>
      <c r="G630" s="6"/>
      <c r="H630" s="102"/>
      <c r="I630" s="101"/>
      <c r="J630" s="107"/>
      <c r="K630" s="108"/>
      <c r="L630" s="110"/>
      <c r="M630" s="2"/>
      <c r="N630" s="12"/>
      <c r="S630"/>
      <c r="T630"/>
    </row>
    <row r="631" spans="2:20" s="1" customFormat="1">
      <c r="B631" s="15"/>
      <c r="C631" s="15"/>
      <c r="D631"/>
      <c r="E631"/>
      <c r="F631" s="6"/>
      <c r="G631" s="6"/>
      <c r="H631" s="102"/>
      <c r="I631" s="101"/>
      <c r="J631" s="107"/>
      <c r="K631" s="108"/>
      <c r="L631" s="110"/>
      <c r="M631" s="2"/>
      <c r="N631" s="2"/>
      <c r="S631"/>
      <c r="T631"/>
    </row>
    <row r="632" spans="2:20" s="1" customFormat="1">
      <c r="B632" s="15"/>
      <c r="C632" s="15"/>
      <c r="D632"/>
      <c r="E632"/>
      <c r="F632" s="6"/>
      <c r="G632" s="6"/>
      <c r="H632" s="102"/>
      <c r="I632" s="101"/>
      <c r="J632" s="107"/>
      <c r="K632" s="108"/>
      <c r="L632" s="110"/>
      <c r="M632" s="2"/>
      <c r="N632" s="2"/>
      <c r="S632"/>
      <c r="T632"/>
    </row>
    <row r="633" spans="2:20" s="1" customFormat="1">
      <c r="B633" s="15"/>
      <c r="C633" s="15"/>
      <c r="D633"/>
      <c r="E633"/>
      <c r="F633" s="6"/>
      <c r="G633" s="6"/>
      <c r="H633" s="102"/>
      <c r="I633" s="101"/>
      <c r="J633" s="13"/>
      <c r="K633" s="108"/>
      <c r="L633" s="110"/>
      <c r="M633" s="17"/>
      <c r="N633" s="2"/>
      <c r="S633"/>
      <c r="T633"/>
    </row>
    <row r="634" spans="2:20" s="1" customFormat="1">
      <c r="B634" s="15"/>
      <c r="C634" s="15"/>
      <c r="D634"/>
      <c r="E634"/>
      <c r="F634" s="6"/>
      <c r="G634" s="6"/>
      <c r="H634" s="102"/>
      <c r="I634" s="101"/>
      <c r="J634" s="13"/>
      <c r="K634" s="108"/>
      <c r="L634" s="110"/>
      <c r="M634" s="17"/>
      <c r="N634" s="2"/>
      <c r="S634"/>
      <c r="T634"/>
    </row>
    <row r="635" spans="2:20" s="1" customFormat="1">
      <c r="B635" s="15"/>
      <c r="C635" s="15"/>
      <c r="D635"/>
      <c r="E635"/>
      <c r="F635" s="6"/>
      <c r="G635" s="6"/>
      <c r="H635" s="102"/>
      <c r="I635" s="101"/>
      <c r="J635" s="13"/>
      <c r="K635" s="108"/>
      <c r="L635" s="110"/>
      <c r="M635" s="17"/>
      <c r="N635" s="2"/>
      <c r="S635"/>
      <c r="T635"/>
    </row>
    <row r="636" spans="2:20" s="1" customFormat="1">
      <c r="B636" s="15"/>
      <c r="C636" s="15"/>
      <c r="D636"/>
      <c r="E636"/>
      <c r="F636" s="14"/>
      <c r="G636" s="14"/>
      <c r="H636" s="105"/>
      <c r="I636" s="103"/>
      <c r="J636" s="8"/>
      <c r="K636" s="111"/>
      <c r="L636" s="111"/>
      <c r="M636" s="16"/>
      <c r="N636" s="2"/>
      <c r="S636"/>
      <c r="T636"/>
    </row>
    <row r="637" spans="2:20" s="1" customFormat="1">
      <c r="B637" s="15"/>
      <c r="C637" s="15"/>
      <c r="D637"/>
      <c r="E637"/>
      <c r="F637" s="14"/>
      <c r="G637" s="14"/>
      <c r="H637" s="105"/>
      <c r="I637" s="103"/>
      <c r="J637" s="8"/>
      <c r="K637" s="111"/>
      <c r="L637" s="111"/>
      <c r="M637" s="12"/>
      <c r="N637" s="2"/>
      <c r="S637"/>
      <c r="T637"/>
    </row>
    <row r="638" spans="2:20" s="1" customFormat="1">
      <c r="B638"/>
      <c r="C638"/>
      <c r="D638"/>
      <c r="E638"/>
      <c r="F638" s="6"/>
      <c r="G638" s="11"/>
      <c r="H638" s="4"/>
      <c r="I638" s="3"/>
      <c r="J638" s="106"/>
      <c r="K638" s="108"/>
      <c r="L638" s="108"/>
      <c r="M638" s="2"/>
      <c r="N638" s="2"/>
      <c r="S638"/>
      <c r="T638"/>
    </row>
    <row r="639" spans="2:20" s="1" customFormat="1">
      <c r="B639"/>
      <c r="C639"/>
      <c r="D639"/>
      <c r="E639"/>
      <c r="F639" s="6"/>
      <c r="G639" s="6"/>
      <c r="H639" s="102"/>
      <c r="I639" s="101"/>
      <c r="J639" s="106"/>
      <c r="K639" s="108"/>
      <c r="L639" s="110"/>
      <c r="M639" s="2"/>
      <c r="N639" s="2"/>
      <c r="S639"/>
      <c r="T639"/>
    </row>
    <row r="640" spans="2:20" s="1" customFormat="1">
      <c r="B640"/>
      <c r="C640"/>
      <c r="D640"/>
      <c r="E640"/>
      <c r="F640" s="6"/>
      <c r="G640" s="6"/>
      <c r="H640" s="102"/>
      <c r="I640" s="101"/>
      <c r="J640" s="106"/>
      <c r="K640" s="108"/>
      <c r="L640" s="110"/>
      <c r="M640" s="2"/>
      <c r="N640" s="2"/>
      <c r="S640"/>
      <c r="T640"/>
    </row>
    <row r="641" spans="2:20" s="1" customFormat="1">
      <c r="B641"/>
      <c r="C641"/>
      <c r="D641"/>
      <c r="E641"/>
      <c r="F641" s="6"/>
      <c r="G641" s="6"/>
      <c r="H641" s="102"/>
      <c r="I641" s="101"/>
      <c r="J641" s="106"/>
      <c r="K641" s="108"/>
      <c r="L641" s="108"/>
      <c r="M641" s="2"/>
      <c r="N641" s="2"/>
      <c r="S641"/>
      <c r="T641"/>
    </row>
    <row r="642" spans="2:20" s="1" customFormat="1">
      <c r="B642"/>
      <c r="C642"/>
      <c r="D642"/>
      <c r="E642"/>
      <c r="F642" s="6"/>
      <c r="G642" s="6"/>
      <c r="H642" s="102"/>
      <c r="I642" s="101"/>
      <c r="J642" s="106"/>
      <c r="K642" s="108"/>
      <c r="L642" s="108"/>
      <c r="M642" s="2"/>
      <c r="N642" s="2"/>
      <c r="S642"/>
      <c r="T642"/>
    </row>
    <row r="643" spans="2:20" s="1" customFormat="1">
      <c r="B643"/>
      <c r="C643"/>
      <c r="D643"/>
      <c r="E643"/>
      <c r="F643" s="6"/>
      <c r="G643" s="6"/>
      <c r="H643" s="4"/>
      <c r="I643" s="3"/>
      <c r="J643" s="106"/>
      <c r="K643" s="108"/>
      <c r="L643" s="108"/>
      <c r="M643" s="2"/>
      <c r="N643" s="2"/>
      <c r="S643"/>
      <c r="T643"/>
    </row>
    <row r="644" spans="2:20" s="1" customFormat="1">
      <c r="B644"/>
      <c r="C644"/>
      <c r="D644"/>
      <c r="E644"/>
      <c r="F644" s="6"/>
      <c r="G644" s="6"/>
      <c r="H644" s="4"/>
      <c r="I644" s="3"/>
      <c r="J644" s="106"/>
      <c r="K644" s="108"/>
      <c r="L644" s="108"/>
      <c r="M644" s="2"/>
      <c r="N644" s="2"/>
      <c r="S644"/>
      <c r="T644"/>
    </row>
    <row r="645" spans="2:20" s="1" customFormat="1">
      <c r="B645"/>
      <c r="C645"/>
      <c r="D645"/>
      <c r="E645"/>
      <c r="F645" s="6"/>
      <c r="G645" s="6"/>
      <c r="H645" s="4"/>
      <c r="I645" s="3"/>
      <c r="J645" s="106"/>
      <c r="K645" s="108"/>
      <c r="L645" s="108"/>
      <c r="M645" s="2"/>
      <c r="N645" s="2"/>
      <c r="S645"/>
      <c r="T645"/>
    </row>
    <row r="646" spans="2:20" s="1" customFormat="1">
      <c r="B646"/>
      <c r="C646"/>
      <c r="D646"/>
      <c r="E646"/>
      <c r="F646" s="6"/>
      <c r="G646" s="6"/>
      <c r="H646" s="4"/>
      <c r="I646" s="3"/>
      <c r="J646" s="106"/>
      <c r="K646" s="108"/>
      <c r="L646" s="108"/>
      <c r="M646" s="2"/>
      <c r="N646" s="2"/>
      <c r="S646"/>
      <c r="T646"/>
    </row>
    <row r="647" spans="2:20" s="1" customFormat="1">
      <c r="B647"/>
      <c r="C647"/>
      <c r="D647"/>
      <c r="E647"/>
      <c r="F647" s="6"/>
      <c r="G647" s="6"/>
      <c r="H647" s="4"/>
      <c r="I647" s="3"/>
      <c r="J647" s="106"/>
      <c r="K647" s="108"/>
      <c r="L647" s="108"/>
      <c r="M647" s="2"/>
      <c r="N647" s="2"/>
      <c r="S647"/>
      <c r="T647"/>
    </row>
    <row r="648" spans="2:20" s="1" customFormat="1">
      <c r="B648"/>
      <c r="C648"/>
      <c r="D648"/>
      <c r="E648"/>
      <c r="F648" s="6"/>
      <c r="G648" s="6"/>
      <c r="H648" s="4"/>
      <c r="I648" s="3"/>
      <c r="J648" s="106"/>
      <c r="K648" s="108"/>
      <c r="L648" s="108"/>
      <c r="M648" s="2"/>
      <c r="N648" s="2"/>
      <c r="S648"/>
      <c r="T648"/>
    </row>
    <row r="649" spans="2:20" s="1" customFormat="1">
      <c r="B649"/>
      <c r="C649"/>
      <c r="D649"/>
      <c r="E649"/>
      <c r="F649" s="6"/>
      <c r="G649" s="6"/>
      <c r="H649" s="4"/>
      <c r="I649" s="3"/>
      <c r="J649" s="106"/>
      <c r="K649" s="108"/>
      <c r="L649" s="108"/>
      <c r="M649" s="2"/>
      <c r="N649" s="2"/>
      <c r="S649"/>
      <c r="T649"/>
    </row>
    <row r="650" spans="2:20" s="1" customFormat="1">
      <c r="B650"/>
      <c r="C650"/>
      <c r="D650"/>
      <c r="E650"/>
      <c r="F650" s="6"/>
      <c r="G650" s="6"/>
      <c r="H650" s="4"/>
      <c r="I650" s="3"/>
      <c r="J650" s="106"/>
      <c r="K650" s="108"/>
      <c r="L650" s="108"/>
      <c r="M650" s="2"/>
      <c r="N650" s="2"/>
      <c r="S650"/>
      <c r="T650"/>
    </row>
    <row r="651" spans="2:20" s="1" customFormat="1">
      <c r="B651"/>
      <c r="C651"/>
      <c r="D651"/>
      <c r="E651"/>
      <c r="F651" s="6"/>
      <c r="G651" s="6"/>
      <c r="H651" s="4"/>
      <c r="I651" s="3"/>
      <c r="J651" s="106"/>
      <c r="K651" s="108"/>
      <c r="L651" s="108"/>
      <c r="M651" s="2"/>
      <c r="N651" s="2"/>
      <c r="S651"/>
      <c r="T651"/>
    </row>
    <row r="652" spans="2:20" s="1" customFormat="1">
      <c r="B652"/>
      <c r="C652"/>
      <c r="D652"/>
      <c r="E652"/>
      <c r="F652" s="6"/>
      <c r="G652" s="6"/>
      <c r="H652" s="4"/>
      <c r="I652" s="3"/>
      <c r="J652" s="106"/>
      <c r="K652" s="108"/>
      <c r="L652" s="108"/>
      <c r="M652" s="2"/>
      <c r="N652" s="2"/>
      <c r="S652"/>
      <c r="T652"/>
    </row>
    <row r="653" spans="2:20" s="1" customFormat="1">
      <c r="B653"/>
      <c r="C653"/>
      <c r="D653"/>
      <c r="E653"/>
      <c r="F653" s="6"/>
      <c r="G653" s="6"/>
      <c r="H653" s="4"/>
      <c r="I653" s="3"/>
      <c r="J653" s="106"/>
      <c r="K653" s="108"/>
      <c r="L653" s="108"/>
      <c r="M653" s="2"/>
      <c r="N653" s="2"/>
      <c r="S653"/>
      <c r="T653"/>
    </row>
    <row r="654" spans="2:20" s="1" customFormat="1">
      <c r="B654"/>
      <c r="C654"/>
      <c r="D654"/>
      <c r="E654"/>
      <c r="F654" s="6"/>
      <c r="G654" s="6"/>
      <c r="H654" s="4"/>
      <c r="I654" s="3"/>
      <c r="J654" s="106"/>
      <c r="K654" s="108"/>
      <c r="L654" s="108"/>
      <c r="M654" s="2"/>
      <c r="N654" s="2"/>
      <c r="S654"/>
      <c r="T654"/>
    </row>
    <row r="655" spans="2:20" s="1" customFormat="1">
      <c r="B655"/>
      <c r="C655"/>
      <c r="D655"/>
      <c r="E655"/>
      <c r="F655" s="6"/>
      <c r="G655" s="6"/>
      <c r="H655" s="4"/>
      <c r="I655" s="3"/>
      <c r="J655" s="106"/>
      <c r="K655" s="108"/>
      <c r="L655" s="108"/>
      <c r="M655" s="2"/>
      <c r="N655" s="2"/>
      <c r="S655"/>
      <c r="T655"/>
    </row>
    <row r="656" spans="2:20" s="1" customFormat="1">
      <c r="B656"/>
      <c r="C656"/>
      <c r="D656"/>
      <c r="E656"/>
      <c r="F656" s="6"/>
      <c r="G656" s="6"/>
      <c r="H656" s="4"/>
      <c r="I656" s="3"/>
      <c r="J656" s="106"/>
      <c r="K656" s="108"/>
      <c r="L656" s="108"/>
      <c r="M656" s="2"/>
      <c r="N656" s="2"/>
      <c r="S656"/>
      <c r="T656"/>
    </row>
    <row r="657" spans="2:20" s="1" customFormat="1">
      <c r="B657"/>
      <c r="C657"/>
      <c r="D657"/>
      <c r="E657"/>
      <c r="F657" s="6"/>
      <c r="G657" s="6"/>
      <c r="H657" s="4"/>
      <c r="I657" s="3"/>
      <c r="J657" s="106"/>
      <c r="K657" s="108"/>
      <c r="L657" s="108"/>
      <c r="M657" s="2"/>
      <c r="N657" s="2"/>
      <c r="S657"/>
      <c r="T657"/>
    </row>
    <row r="658" spans="2:20" s="1" customFormat="1">
      <c r="B658"/>
      <c r="C658"/>
      <c r="D658"/>
      <c r="E658"/>
      <c r="F658" s="6"/>
      <c r="G658" s="6"/>
      <c r="H658" s="4"/>
      <c r="I658" s="3"/>
      <c r="J658" s="106"/>
      <c r="K658" s="108"/>
      <c r="L658" s="108"/>
      <c r="M658" s="2"/>
      <c r="N658" s="2"/>
      <c r="S658"/>
      <c r="T658"/>
    </row>
    <row r="659" spans="2:20" s="1" customFormat="1">
      <c r="B659"/>
      <c r="C659"/>
      <c r="D659"/>
      <c r="E659"/>
      <c r="F659" s="6"/>
      <c r="G659" s="6"/>
      <c r="H659" s="4"/>
      <c r="I659" s="3"/>
      <c r="J659" s="106"/>
      <c r="K659" s="108"/>
      <c r="L659" s="108"/>
      <c r="M659" s="2"/>
      <c r="N659" s="2"/>
      <c r="S659"/>
      <c r="T659"/>
    </row>
    <row r="660" spans="2:20" s="1" customFormat="1">
      <c r="B660"/>
      <c r="C660"/>
      <c r="D660"/>
      <c r="E660"/>
      <c r="F660" s="6"/>
      <c r="G660" s="6"/>
      <c r="H660" s="4"/>
      <c r="I660" s="3"/>
      <c r="J660" s="106"/>
      <c r="K660" s="108"/>
      <c r="L660" s="108"/>
      <c r="M660" s="2"/>
      <c r="N660" s="2"/>
      <c r="S660"/>
      <c r="T660"/>
    </row>
    <row r="661" spans="2:20" s="1" customFormat="1">
      <c r="B661"/>
      <c r="C661"/>
      <c r="D661"/>
      <c r="E661"/>
      <c r="F661" s="6"/>
      <c r="G661" s="6"/>
      <c r="H661" s="4"/>
      <c r="I661" s="3"/>
      <c r="J661" s="106"/>
      <c r="K661" s="108"/>
      <c r="L661" s="108"/>
      <c r="M661" s="2"/>
      <c r="N661" s="2"/>
      <c r="S661"/>
      <c r="T661"/>
    </row>
    <row r="662" spans="2:20" s="1" customFormat="1">
      <c r="B662"/>
      <c r="C662"/>
      <c r="D662"/>
      <c r="E662"/>
      <c r="F662" s="6"/>
      <c r="G662" s="6"/>
      <c r="H662" s="4"/>
      <c r="I662" s="3"/>
      <c r="J662" s="106"/>
      <c r="K662" s="108"/>
      <c r="L662" s="108"/>
      <c r="M662" s="2"/>
      <c r="N662" s="2"/>
      <c r="S662"/>
      <c r="T662"/>
    </row>
    <row r="663" spans="2:20" s="1" customFormat="1">
      <c r="B663"/>
      <c r="C663"/>
      <c r="D663"/>
      <c r="E663"/>
      <c r="F663" s="6"/>
      <c r="G663" s="6"/>
      <c r="H663" s="4"/>
      <c r="I663" s="3"/>
      <c r="J663" s="106"/>
      <c r="K663" s="108"/>
      <c r="L663" s="108"/>
      <c r="M663" s="2"/>
      <c r="N663" s="2"/>
      <c r="S663"/>
      <c r="T663"/>
    </row>
    <row r="664" spans="2:20" s="1" customFormat="1">
      <c r="B664"/>
      <c r="C664"/>
      <c r="D664"/>
      <c r="E664"/>
      <c r="F664" s="6"/>
      <c r="G664" s="6"/>
      <c r="H664" s="4"/>
      <c r="I664" s="3"/>
      <c r="J664" s="106"/>
      <c r="K664" s="108"/>
      <c r="L664" s="108"/>
      <c r="M664" s="2"/>
      <c r="N664" s="2"/>
      <c r="S664"/>
      <c r="T664"/>
    </row>
    <row r="665" spans="2:20" s="1" customFormat="1">
      <c r="B665"/>
      <c r="C665"/>
      <c r="D665"/>
      <c r="E665"/>
      <c r="F665" s="6"/>
      <c r="G665" s="6"/>
      <c r="H665" s="4"/>
      <c r="I665" s="3"/>
      <c r="J665" s="106"/>
      <c r="K665" s="108"/>
      <c r="L665" s="108"/>
      <c r="M665" s="2"/>
      <c r="N665" s="2"/>
      <c r="S665"/>
      <c r="T665"/>
    </row>
    <row r="666" spans="2:20" s="1" customFormat="1">
      <c r="B666"/>
      <c r="C666"/>
      <c r="D666"/>
      <c r="E666"/>
      <c r="F666" s="6"/>
      <c r="G666" s="6"/>
      <c r="H666" s="4"/>
      <c r="I666" s="3"/>
      <c r="J666" s="106"/>
      <c r="K666" s="108"/>
      <c r="L666" s="108"/>
      <c r="M666" s="2"/>
      <c r="N666" s="2"/>
      <c r="S666"/>
      <c r="T666"/>
    </row>
    <row r="667" spans="2:20" s="1" customFormat="1">
      <c r="B667"/>
      <c r="C667"/>
      <c r="D667"/>
      <c r="E667"/>
      <c r="F667" s="6"/>
      <c r="G667" s="6"/>
      <c r="H667" s="4"/>
      <c r="I667" s="3"/>
      <c r="J667" s="106"/>
      <c r="K667" s="108"/>
      <c r="L667" s="108"/>
      <c r="M667" s="2"/>
      <c r="N667" s="2"/>
      <c r="S667"/>
      <c r="T667"/>
    </row>
    <row r="668" spans="2:20" s="1" customFormat="1">
      <c r="B668"/>
      <c r="C668"/>
      <c r="D668"/>
      <c r="E668"/>
      <c r="F668" s="6"/>
      <c r="G668" s="6"/>
      <c r="H668" s="4"/>
      <c r="I668" s="3"/>
      <c r="J668" s="106"/>
      <c r="K668" s="108"/>
      <c r="L668" s="108"/>
      <c r="M668" s="2"/>
      <c r="N668" s="2"/>
      <c r="S668"/>
      <c r="T668"/>
    </row>
    <row r="669" spans="2:20" s="1" customFormat="1">
      <c r="B669"/>
      <c r="C669"/>
      <c r="D669"/>
      <c r="E669"/>
      <c r="F669" s="6"/>
      <c r="G669" s="6"/>
      <c r="H669" s="4"/>
      <c r="I669" s="3"/>
      <c r="J669" s="106"/>
      <c r="K669" s="108"/>
      <c r="L669" s="108"/>
      <c r="M669" s="2"/>
      <c r="N669" s="2"/>
      <c r="S669"/>
      <c r="T669"/>
    </row>
    <row r="670" spans="2:20" s="1" customFormat="1">
      <c r="B670"/>
      <c r="C670"/>
      <c r="D670"/>
      <c r="E670"/>
      <c r="F670" s="6"/>
      <c r="G670" s="6"/>
      <c r="H670" s="4"/>
      <c r="I670" s="3"/>
      <c r="J670" s="106"/>
      <c r="K670" s="108"/>
      <c r="L670" s="108"/>
      <c r="M670" s="2"/>
      <c r="N670" s="2"/>
      <c r="S670"/>
      <c r="T670"/>
    </row>
    <row r="671" spans="2:20" s="1" customFormat="1">
      <c r="B671"/>
      <c r="C671"/>
      <c r="D671"/>
      <c r="E671"/>
      <c r="F671" s="6"/>
      <c r="G671" s="6"/>
      <c r="H671" s="4"/>
      <c r="I671" s="3"/>
      <c r="J671" s="106"/>
      <c r="K671" s="108"/>
      <c r="L671" s="108"/>
      <c r="M671" s="2"/>
      <c r="N671" s="2"/>
      <c r="S671"/>
      <c r="T671"/>
    </row>
    <row r="672" spans="2:20" s="1" customFormat="1">
      <c r="B672"/>
      <c r="C672"/>
      <c r="D672"/>
      <c r="E672"/>
      <c r="F672" s="6"/>
      <c r="G672" s="6"/>
      <c r="H672" s="4"/>
      <c r="I672" s="3"/>
      <c r="J672" s="106"/>
      <c r="K672" s="108"/>
      <c r="L672" s="108"/>
      <c r="M672" s="2"/>
      <c r="N672" s="2"/>
      <c r="S672"/>
      <c r="T672"/>
    </row>
    <row r="673" spans="2:20" s="1" customFormat="1">
      <c r="B673"/>
      <c r="C673"/>
      <c r="D673"/>
      <c r="E673"/>
      <c r="F673" s="6"/>
      <c r="G673" s="6"/>
      <c r="H673" s="4"/>
      <c r="I673" s="3"/>
      <c r="J673" s="106"/>
      <c r="K673" s="108"/>
      <c r="L673" s="108"/>
      <c r="M673" s="2"/>
      <c r="N673" s="2"/>
      <c r="S673"/>
      <c r="T673"/>
    </row>
    <row r="674" spans="2:20" s="1" customFormat="1">
      <c r="B674"/>
      <c r="C674"/>
      <c r="D674"/>
      <c r="E674"/>
      <c r="F674" s="6"/>
      <c r="G674" s="6"/>
      <c r="H674" s="4"/>
      <c r="I674" s="3"/>
      <c r="J674" s="106"/>
      <c r="K674" s="108"/>
      <c r="L674" s="108"/>
      <c r="M674" s="2"/>
      <c r="N674" s="2"/>
      <c r="S674"/>
      <c r="T674"/>
    </row>
    <row r="675" spans="2:20" s="1" customFormat="1">
      <c r="B675"/>
      <c r="C675"/>
      <c r="D675"/>
      <c r="E675"/>
      <c r="F675" s="6"/>
      <c r="G675" s="6"/>
      <c r="H675" s="4"/>
      <c r="I675" s="3"/>
      <c r="J675" s="106"/>
      <c r="K675" s="108"/>
      <c r="L675" s="108"/>
      <c r="M675" s="2"/>
      <c r="N675" s="2"/>
      <c r="S675"/>
      <c r="T675"/>
    </row>
    <row r="676" spans="2:20" s="1" customFormat="1">
      <c r="B676"/>
      <c r="C676"/>
      <c r="D676"/>
      <c r="E676"/>
      <c r="F676" s="6"/>
      <c r="G676" s="6"/>
      <c r="H676" s="4"/>
      <c r="I676" s="3"/>
      <c r="J676" s="106"/>
      <c r="K676" s="108"/>
      <c r="L676" s="108"/>
      <c r="M676" s="2"/>
      <c r="N676" s="2"/>
      <c r="S676"/>
      <c r="T676"/>
    </row>
    <row r="677" spans="2:20" s="1" customFormat="1">
      <c r="B677"/>
      <c r="C677"/>
      <c r="D677"/>
      <c r="E677"/>
      <c r="F677" s="6"/>
      <c r="G677" s="6"/>
      <c r="H677" s="4"/>
      <c r="I677" s="3"/>
      <c r="J677" s="106"/>
      <c r="K677" s="108"/>
      <c r="L677" s="108"/>
      <c r="M677" s="2"/>
      <c r="N677" s="2"/>
      <c r="S677"/>
      <c r="T677"/>
    </row>
    <row r="678" spans="2:20" s="1" customFormat="1">
      <c r="B678"/>
      <c r="C678"/>
      <c r="D678"/>
      <c r="E678"/>
      <c r="F678" s="6"/>
      <c r="G678" s="6"/>
      <c r="H678" s="4"/>
      <c r="I678" s="3"/>
      <c r="J678" s="106"/>
      <c r="K678" s="108"/>
      <c r="L678" s="108"/>
      <c r="M678" s="2"/>
      <c r="N678" s="2"/>
      <c r="S678"/>
      <c r="T678"/>
    </row>
    <row r="679" spans="2:20" s="1" customFormat="1">
      <c r="B679"/>
      <c r="C679"/>
      <c r="D679"/>
      <c r="E679"/>
      <c r="F679" s="6"/>
      <c r="G679" s="6"/>
      <c r="H679" s="4"/>
      <c r="I679" s="3"/>
      <c r="J679" s="106"/>
      <c r="K679" s="108"/>
      <c r="L679" s="108"/>
      <c r="M679" s="2"/>
      <c r="N679" s="2"/>
      <c r="S679"/>
      <c r="T679"/>
    </row>
    <row r="680" spans="2:20" s="1" customFormat="1">
      <c r="B680"/>
      <c r="C680"/>
      <c r="D680"/>
      <c r="E680"/>
      <c r="F680" s="6"/>
      <c r="G680" s="6"/>
      <c r="H680" s="4"/>
      <c r="I680" s="3"/>
      <c r="J680" s="106"/>
      <c r="K680" s="108"/>
      <c r="L680" s="108"/>
      <c r="M680" s="2"/>
      <c r="N680" s="2"/>
      <c r="S680"/>
      <c r="T680"/>
    </row>
    <row r="681" spans="2:20" s="1" customFormat="1">
      <c r="B681"/>
      <c r="C681"/>
      <c r="D681"/>
      <c r="E681"/>
      <c r="F681" s="6"/>
      <c r="G681" s="6"/>
      <c r="H681" s="4"/>
      <c r="I681" s="3"/>
      <c r="J681" s="106"/>
      <c r="K681" s="108"/>
      <c r="L681" s="108"/>
      <c r="M681" s="2"/>
      <c r="N681" s="2"/>
      <c r="S681"/>
      <c r="T681"/>
    </row>
    <row r="682" spans="2:20" s="1" customFormat="1">
      <c r="B682"/>
      <c r="C682"/>
      <c r="D682"/>
      <c r="E682"/>
      <c r="F682" s="6"/>
      <c r="G682" s="6"/>
      <c r="H682" s="4"/>
      <c r="I682" s="3"/>
      <c r="J682" s="106"/>
      <c r="K682" s="108"/>
      <c r="L682" s="108"/>
      <c r="M682" s="2"/>
      <c r="N682" s="2"/>
      <c r="S682"/>
      <c r="T682"/>
    </row>
    <row r="683" spans="2:20" s="1" customFormat="1">
      <c r="B683"/>
      <c r="C683"/>
      <c r="D683"/>
      <c r="E683"/>
      <c r="F683" s="6"/>
      <c r="G683" s="6"/>
      <c r="H683" s="4"/>
      <c r="I683" s="3"/>
      <c r="J683" s="106"/>
      <c r="K683" s="108"/>
      <c r="L683" s="108"/>
      <c r="M683" s="2"/>
      <c r="N683" s="2"/>
      <c r="S683"/>
      <c r="T683"/>
    </row>
    <row r="684" spans="2:20" s="1" customFormat="1">
      <c r="B684"/>
      <c r="C684"/>
      <c r="D684"/>
      <c r="E684"/>
      <c r="F684" s="6"/>
      <c r="G684" s="6"/>
      <c r="H684" s="4"/>
      <c r="I684" s="3"/>
      <c r="J684" s="106"/>
      <c r="K684" s="108"/>
      <c r="L684" s="108"/>
      <c r="M684" s="2"/>
      <c r="N684" s="2"/>
      <c r="S684"/>
      <c r="T684"/>
    </row>
    <row r="685" spans="2:20" s="1" customFormat="1">
      <c r="B685"/>
      <c r="C685"/>
      <c r="D685"/>
      <c r="E685"/>
      <c r="F685" s="6"/>
      <c r="G685" s="6"/>
      <c r="H685" s="4"/>
      <c r="I685" s="3"/>
      <c r="J685" s="106"/>
      <c r="K685" s="108"/>
      <c r="L685" s="108"/>
      <c r="M685" s="2"/>
      <c r="N685" s="2"/>
      <c r="S685"/>
      <c r="T685"/>
    </row>
    <row r="686" spans="2:20" s="1" customFormat="1">
      <c r="B686"/>
      <c r="C686"/>
      <c r="D686"/>
      <c r="E686"/>
      <c r="F686" s="6"/>
      <c r="G686" s="6"/>
      <c r="H686" s="4"/>
      <c r="I686" s="3"/>
      <c r="J686" s="106"/>
      <c r="K686" s="108"/>
      <c r="L686" s="108"/>
      <c r="M686" s="2"/>
      <c r="N686" s="2"/>
      <c r="S686"/>
      <c r="T686"/>
    </row>
    <row r="687" spans="2:20" s="1" customFormat="1">
      <c r="B687"/>
      <c r="C687"/>
      <c r="D687"/>
      <c r="E687"/>
      <c r="F687" s="6"/>
      <c r="G687" s="6"/>
      <c r="H687" s="4"/>
      <c r="I687" s="3"/>
      <c r="J687" s="106"/>
      <c r="K687" s="108"/>
      <c r="L687" s="108"/>
      <c r="M687" s="2"/>
      <c r="N687" s="2"/>
      <c r="S687"/>
      <c r="T687"/>
    </row>
    <row r="688" spans="2:20" s="1" customFormat="1">
      <c r="B688"/>
      <c r="C688"/>
      <c r="D688"/>
      <c r="E688"/>
      <c r="F688" s="6"/>
      <c r="G688" s="6"/>
      <c r="H688" s="4"/>
      <c r="I688" s="3"/>
      <c r="J688" s="106"/>
      <c r="K688" s="108"/>
      <c r="L688" s="108"/>
      <c r="M688" s="2"/>
      <c r="N688" s="2"/>
      <c r="S688"/>
      <c r="T688"/>
    </row>
    <row r="689" spans="2:20" s="1" customFormat="1">
      <c r="B689"/>
      <c r="C689"/>
      <c r="D689"/>
      <c r="E689"/>
      <c r="F689" s="6"/>
      <c r="G689" s="6"/>
      <c r="H689" s="4"/>
      <c r="I689" s="3"/>
      <c r="J689" s="106"/>
      <c r="K689" s="108"/>
      <c r="L689" s="108"/>
      <c r="M689" s="2"/>
      <c r="N689" s="2"/>
      <c r="S689"/>
      <c r="T689"/>
    </row>
    <row r="690" spans="2:20" s="1" customFormat="1">
      <c r="B690"/>
      <c r="C690"/>
      <c r="D690"/>
      <c r="E690"/>
      <c r="F690" s="6"/>
      <c r="G690" s="6"/>
      <c r="H690" s="4"/>
      <c r="I690" s="3"/>
      <c r="J690" s="106"/>
      <c r="K690" s="108"/>
      <c r="L690" s="108"/>
      <c r="M690" s="2"/>
      <c r="N690" s="2"/>
      <c r="S690"/>
      <c r="T690"/>
    </row>
    <row r="691" spans="2:20" s="1" customFormat="1">
      <c r="B691"/>
      <c r="C691"/>
      <c r="D691"/>
      <c r="E691"/>
      <c r="F691" s="6"/>
      <c r="G691" s="6"/>
      <c r="H691" s="4"/>
      <c r="I691" s="3"/>
      <c r="J691" s="106"/>
      <c r="K691" s="108"/>
      <c r="L691" s="108"/>
      <c r="M691" s="2"/>
      <c r="N691" s="2"/>
      <c r="S691"/>
      <c r="T691"/>
    </row>
    <row r="692" spans="2:20" s="1" customFormat="1">
      <c r="B692"/>
      <c r="C692"/>
      <c r="D692"/>
      <c r="E692"/>
      <c r="F692" s="6"/>
      <c r="G692" s="6"/>
      <c r="H692" s="4"/>
      <c r="I692" s="3"/>
      <c r="J692" s="106"/>
      <c r="K692" s="108"/>
      <c r="L692" s="108"/>
      <c r="M692" s="2"/>
      <c r="N692" s="2"/>
      <c r="S692"/>
      <c r="T692"/>
    </row>
    <row r="693" spans="2:20" s="1" customFormat="1">
      <c r="B693"/>
      <c r="C693"/>
      <c r="D693"/>
      <c r="E693"/>
      <c r="F693" s="6"/>
      <c r="G693" s="6"/>
      <c r="H693" s="4"/>
      <c r="I693" s="3"/>
      <c r="J693" s="106"/>
      <c r="K693" s="108"/>
      <c r="L693" s="108"/>
      <c r="M693" s="2"/>
      <c r="N693" s="2"/>
      <c r="S693"/>
      <c r="T693"/>
    </row>
    <row r="694" spans="2:20" s="1" customFormat="1">
      <c r="B694"/>
      <c r="C694"/>
      <c r="D694"/>
      <c r="E694"/>
      <c r="F694" s="6"/>
      <c r="G694" s="6"/>
      <c r="H694" s="4"/>
      <c r="I694" s="3"/>
      <c r="J694" s="106"/>
      <c r="K694" s="108"/>
      <c r="L694" s="108"/>
      <c r="M694" s="2"/>
      <c r="N694" s="2"/>
      <c r="S694"/>
      <c r="T694"/>
    </row>
    <row r="695" spans="2:20" s="1" customFormat="1">
      <c r="B695"/>
      <c r="C695"/>
      <c r="D695"/>
      <c r="E695"/>
      <c r="F695" s="6"/>
      <c r="G695" s="6"/>
      <c r="H695" s="4"/>
      <c r="I695" s="3"/>
      <c r="J695" s="106"/>
      <c r="K695" s="108"/>
      <c r="L695" s="108"/>
      <c r="M695" s="2"/>
      <c r="N695" s="2"/>
      <c r="S695"/>
      <c r="T695"/>
    </row>
    <row r="696" spans="2:20" s="1" customFormat="1">
      <c r="B696"/>
      <c r="C696"/>
      <c r="D696"/>
      <c r="E696"/>
      <c r="F696" s="6"/>
      <c r="G696" s="6"/>
      <c r="H696" s="4"/>
      <c r="I696" s="3"/>
      <c r="J696" s="106"/>
      <c r="K696" s="108"/>
      <c r="L696" s="108"/>
      <c r="M696" s="2"/>
      <c r="N696" s="2"/>
      <c r="S696"/>
      <c r="T696"/>
    </row>
    <row r="697" spans="2:20" s="1" customFormat="1">
      <c r="B697"/>
      <c r="C697"/>
      <c r="D697"/>
      <c r="E697"/>
      <c r="F697" s="6"/>
      <c r="G697" s="6"/>
      <c r="H697" s="4"/>
      <c r="I697" s="3"/>
      <c r="J697" s="106"/>
      <c r="K697" s="108"/>
      <c r="L697" s="108"/>
      <c r="M697" s="2"/>
      <c r="N697" s="2"/>
      <c r="S697"/>
      <c r="T697"/>
    </row>
    <row r="698" spans="2:20" s="1" customFormat="1">
      <c r="B698"/>
      <c r="C698"/>
      <c r="D698"/>
      <c r="E698"/>
      <c r="F698" s="6"/>
      <c r="G698" s="6"/>
      <c r="H698" s="4"/>
      <c r="I698" s="3"/>
      <c r="J698" s="106"/>
      <c r="K698" s="108"/>
      <c r="L698" s="108"/>
      <c r="M698" s="2"/>
      <c r="N698" s="2"/>
      <c r="S698"/>
      <c r="T698"/>
    </row>
    <row r="699" spans="2:20" s="1" customFormat="1">
      <c r="B699"/>
      <c r="C699"/>
      <c r="D699"/>
      <c r="E699"/>
      <c r="F699" s="6"/>
      <c r="G699" s="6"/>
      <c r="H699" s="4"/>
      <c r="I699" s="3"/>
      <c r="J699" s="106"/>
      <c r="K699" s="108"/>
      <c r="L699" s="108"/>
      <c r="M699" s="2"/>
      <c r="N699" s="2"/>
      <c r="S699"/>
      <c r="T699"/>
    </row>
    <row r="700" spans="2:20" s="1" customFormat="1">
      <c r="B700"/>
      <c r="C700"/>
      <c r="D700"/>
      <c r="E700"/>
      <c r="F700" s="6"/>
      <c r="G700" s="6"/>
      <c r="H700" s="4"/>
      <c r="I700" s="3"/>
      <c r="J700" s="106"/>
      <c r="K700" s="108"/>
      <c r="L700" s="108"/>
      <c r="M700" s="2"/>
      <c r="N700" s="2"/>
      <c r="S700"/>
      <c r="T700"/>
    </row>
    <row r="701" spans="2:20" s="1" customFormat="1">
      <c r="B701"/>
      <c r="C701"/>
      <c r="D701"/>
      <c r="E701"/>
      <c r="F701" s="6"/>
      <c r="G701" s="6"/>
      <c r="H701" s="4"/>
      <c r="I701" s="3"/>
      <c r="J701" s="106"/>
      <c r="K701" s="108"/>
      <c r="L701" s="108"/>
      <c r="M701" s="2"/>
      <c r="N701" s="2"/>
      <c r="S701"/>
      <c r="T701"/>
    </row>
    <row r="702" spans="2:20" s="1" customFormat="1">
      <c r="B702"/>
      <c r="C702"/>
      <c r="D702"/>
      <c r="E702"/>
      <c r="F702" s="6"/>
      <c r="G702" s="6"/>
      <c r="H702" s="4"/>
      <c r="I702" s="3"/>
      <c r="J702" s="106"/>
      <c r="K702" s="108"/>
      <c r="L702" s="108"/>
      <c r="M702" s="2"/>
      <c r="N702" s="2"/>
      <c r="S702"/>
      <c r="T702"/>
    </row>
    <row r="703" spans="2:20" s="1" customFormat="1">
      <c r="B703"/>
      <c r="C703"/>
      <c r="D703"/>
      <c r="E703"/>
      <c r="F703" s="6"/>
      <c r="G703" s="6"/>
      <c r="H703" s="4"/>
      <c r="I703" s="3"/>
      <c r="J703" s="106"/>
      <c r="K703" s="108"/>
      <c r="L703" s="108"/>
      <c r="M703" s="2"/>
      <c r="N703" s="2"/>
      <c r="S703"/>
      <c r="T703"/>
    </row>
    <row r="704" spans="2:20" s="1" customFormat="1">
      <c r="B704"/>
      <c r="C704"/>
      <c r="D704"/>
      <c r="E704"/>
      <c r="F704" s="6"/>
      <c r="G704" s="6"/>
      <c r="H704" s="4"/>
      <c r="I704" s="3"/>
      <c r="J704" s="106"/>
      <c r="K704" s="108"/>
      <c r="L704" s="108"/>
      <c r="M704" s="2"/>
      <c r="N704" s="2"/>
      <c r="S704"/>
      <c r="T704"/>
    </row>
    <row r="705" spans="2:20" s="1" customFormat="1">
      <c r="B705"/>
      <c r="C705"/>
      <c r="D705"/>
      <c r="E705"/>
      <c r="F705" s="6"/>
      <c r="G705" s="6"/>
      <c r="H705" s="4"/>
      <c r="I705" s="3"/>
      <c r="J705" s="106"/>
      <c r="K705" s="108"/>
      <c r="L705" s="108"/>
      <c r="M705" s="2"/>
      <c r="N705" s="2"/>
      <c r="S705"/>
      <c r="T705"/>
    </row>
    <row r="706" spans="2:20" s="1" customFormat="1">
      <c r="B706"/>
      <c r="C706"/>
      <c r="D706"/>
      <c r="E706"/>
      <c r="F706" s="6"/>
      <c r="G706" s="6"/>
      <c r="H706" s="4"/>
      <c r="I706" s="3"/>
      <c r="J706" s="106"/>
      <c r="K706" s="108"/>
      <c r="L706" s="108"/>
      <c r="M706" s="2"/>
      <c r="N706" s="2"/>
      <c r="S706"/>
      <c r="T706"/>
    </row>
    <row r="707" spans="2:20" s="1" customFormat="1">
      <c r="B707"/>
      <c r="C707"/>
      <c r="D707"/>
      <c r="E707"/>
      <c r="F707" s="6"/>
      <c r="G707" s="6"/>
      <c r="H707" s="4"/>
      <c r="I707" s="3"/>
      <c r="J707" s="106"/>
      <c r="K707" s="108"/>
      <c r="L707" s="108"/>
      <c r="M707" s="2"/>
      <c r="N707" s="2"/>
      <c r="S707"/>
      <c r="T707"/>
    </row>
    <row r="708" spans="2:20" s="1" customFormat="1">
      <c r="B708"/>
      <c r="C708"/>
      <c r="D708"/>
      <c r="E708"/>
      <c r="F708" s="6"/>
      <c r="G708" s="6"/>
      <c r="H708" s="4"/>
      <c r="I708" s="3"/>
      <c r="J708" s="106"/>
      <c r="K708" s="108"/>
      <c r="L708" s="108"/>
      <c r="M708" s="2"/>
      <c r="N708" s="2"/>
      <c r="S708"/>
      <c r="T708"/>
    </row>
    <row r="709" spans="2:20" s="1" customFormat="1">
      <c r="B709"/>
      <c r="C709"/>
      <c r="D709"/>
      <c r="E709"/>
      <c r="F709" s="6"/>
      <c r="G709" s="6"/>
      <c r="H709" s="4"/>
      <c r="I709" s="3"/>
      <c r="J709" s="106"/>
      <c r="K709" s="108"/>
      <c r="L709" s="108"/>
      <c r="M709" s="2"/>
      <c r="N709" s="2"/>
      <c r="S709"/>
      <c r="T709"/>
    </row>
    <row r="710" spans="2:20" s="1" customFormat="1">
      <c r="B710"/>
      <c r="C710"/>
      <c r="D710"/>
      <c r="E710"/>
      <c r="F710" s="6"/>
      <c r="G710" s="6"/>
      <c r="H710" s="4"/>
      <c r="I710" s="3"/>
      <c r="J710" s="106"/>
      <c r="K710" s="108"/>
      <c r="L710" s="108"/>
      <c r="M710" s="2"/>
      <c r="N710" s="2"/>
      <c r="S710"/>
      <c r="T710"/>
    </row>
    <row r="711" spans="2:20" s="1" customFormat="1">
      <c r="B711"/>
      <c r="C711"/>
      <c r="D711"/>
      <c r="E711"/>
      <c r="F711" s="6"/>
      <c r="G711" s="6"/>
      <c r="H711" s="4"/>
      <c r="I711" s="3"/>
      <c r="J711" s="106"/>
      <c r="K711" s="108"/>
      <c r="L711" s="108"/>
      <c r="M711" s="2"/>
      <c r="N711" s="2"/>
      <c r="S711"/>
      <c r="T711"/>
    </row>
    <row r="712" spans="2:20" s="1" customFormat="1">
      <c r="B712"/>
      <c r="C712"/>
      <c r="D712"/>
      <c r="E712"/>
      <c r="F712" s="6"/>
      <c r="G712" s="6"/>
      <c r="H712" s="4"/>
      <c r="I712" s="3"/>
      <c r="J712" s="106"/>
      <c r="K712" s="108"/>
      <c r="L712" s="108"/>
      <c r="M712" s="2"/>
      <c r="N712" s="2"/>
      <c r="S712"/>
      <c r="T712"/>
    </row>
    <row r="713" spans="2:20" s="1" customFormat="1">
      <c r="B713"/>
      <c r="C713"/>
      <c r="D713"/>
      <c r="E713"/>
      <c r="F713" s="6"/>
      <c r="G713" s="6"/>
      <c r="H713" s="4"/>
      <c r="I713" s="3"/>
      <c r="J713" s="106"/>
      <c r="K713" s="108"/>
      <c r="L713" s="108"/>
      <c r="M713" s="2"/>
      <c r="N713" s="2"/>
      <c r="S713"/>
      <c r="T713"/>
    </row>
    <row r="714" spans="2:20" s="1" customFormat="1">
      <c r="B714"/>
      <c r="C714"/>
      <c r="D714"/>
      <c r="E714"/>
      <c r="F714" s="6"/>
      <c r="G714" s="6"/>
      <c r="H714" s="4"/>
      <c r="I714" s="3"/>
      <c r="J714" s="106"/>
      <c r="K714" s="108"/>
      <c r="L714" s="108"/>
      <c r="M714" s="2"/>
      <c r="N714" s="2"/>
      <c r="S714"/>
      <c r="T714"/>
    </row>
    <row r="715" spans="2:20" s="1" customFormat="1">
      <c r="B715"/>
      <c r="C715"/>
      <c r="D715"/>
      <c r="E715"/>
      <c r="F715" s="6"/>
      <c r="G715" s="6"/>
      <c r="H715" s="4"/>
      <c r="I715" s="3"/>
      <c r="J715" s="106"/>
      <c r="K715" s="108"/>
      <c r="L715" s="108"/>
      <c r="M715" s="2"/>
      <c r="N715" s="2"/>
      <c r="S715"/>
      <c r="T715"/>
    </row>
    <row r="716" spans="2:20" s="1" customFormat="1">
      <c r="B716"/>
      <c r="C716"/>
      <c r="D716"/>
      <c r="E716"/>
      <c r="F716" s="6"/>
      <c r="G716" s="6"/>
      <c r="H716" s="4"/>
      <c r="I716" s="3"/>
      <c r="J716" s="106"/>
      <c r="K716" s="108"/>
      <c r="L716" s="108"/>
      <c r="M716" s="2"/>
      <c r="N716" s="2"/>
      <c r="S716"/>
      <c r="T716"/>
    </row>
    <row r="717" spans="2:20" s="1" customFormat="1">
      <c r="B717"/>
      <c r="C717"/>
      <c r="D717"/>
      <c r="E717"/>
      <c r="F717" s="6"/>
      <c r="G717" s="6"/>
      <c r="H717" s="4"/>
      <c r="I717" s="3"/>
      <c r="J717" s="106"/>
      <c r="K717" s="108"/>
      <c r="L717" s="108"/>
      <c r="M717" s="2"/>
      <c r="N717" s="2"/>
      <c r="S717"/>
      <c r="T717"/>
    </row>
    <row r="718" spans="2:20" s="1" customFormat="1">
      <c r="B718"/>
      <c r="C718"/>
      <c r="D718"/>
      <c r="E718"/>
      <c r="F718" s="6"/>
      <c r="G718" s="6"/>
      <c r="H718" s="4"/>
      <c r="I718" s="3"/>
      <c r="J718" s="106"/>
      <c r="K718" s="108"/>
      <c r="L718" s="108"/>
      <c r="M718" s="2"/>
      <c r="N718" s="2"/>
      <c r="S718"/>
      <c r="T718"/>
    </row>
    <row r="719" spans="2:20" s="1" customFormat="1">
      <c r="B719"/>
      <c r="C719"/>
      <c r="D719"/>
      <c r="E719"/>
      <c r="F719" s="6"/>
      <c r="G719" s="6"/>
      <c r="H719" s="4"/>
      <c r="I719" s="3"/>
      <c r="J719" s="106"/>
      <c r="K719" s="108"/>
      <c r="L719" s="108"/>
      <c r="M719" s="2"/>
      <c r="N719" s="2"/>
      <c r="S719"/>
      <c r="T719"/>
    </row>
    <row r="720" spans="2:20" s="1" customFormat="1">
      <c r="B720"/>
      <c r="C720"/>
      <c r="D720"/>
      <c r="E720"/>
      <c r="F720" s="6"/>
      <c r="G720" s="6"/>
      <c r="H720" s="4"/>
      <c r="I720" s="3"/>
      <c r="J720" s="106"/>
      <c r="K720" s="108"/>
      <c r="L720" s="108"/>
      <c r="M720" s="2"/>
      <c r="N720" s="2"/>
      <c r="S720"/>
      <c r="T720"/>
    </row>
    <row r="721" spans="2:20" s="1" customFormat="1">
      <c r="B721"/>
      <c r="C721"/>
      <c r="D721"/>
      <c r="E721"/>
      <c r="F721" s="6"/>
      <c r="G721" s="6"/>
      <c r="H721" s="4"/>
      <c r="I721" s="3"/>
      <c r="J721" s="106"/>
      <c r="K721" s="108"/>
      <c r="L721" s="108"/>
      <c r="M721" s="2"/>
      <c r="N721" s="2"/>
      <c r="S721"/>
      <c r="T721"/>
    </row>
    <row r="722" spans="2:20" s="1" customFormat="1">
      <c r="B722"/>
      <c r="C722"/>
      <c r="D722"/>
      <c r="E722"/>
      <c r="F722" s="6"/>
      <c r="G722" s="6"/>
      <c r="H722" s="4"/>
      <c r="I722" s="3"/>
      <c r="J722" s="106"/>
      <c r="K722" s="108"/>
      <c r="L722" s="108"/>
      <c r="M722" s="2"/>
      <c r="N722" s="2"/>
      <c r="S722"/>
      <c r="T722"/>
    </row>
    <row r="723" spans="2:20" s="1" customFormat="1">
      <c r="B723"/>
      <c r="C723"/>
      <c r="D723"/>
      <c r="E723"/>
      <c r="F723" s="6"/>
      <c r="G723" s="6"/>
      <c r="H723" s="4"/>
      <c r="I723" s="3"/>
      <c r="J723" s="106"/>
      <c r="K723" s="108"/>
      <c r="L723" s="108"/>
      <c r="M723" s="2"/>
      <c r="N723" s="2"/>
      <c r="S723"/>
      <c r="T723"/>
    </row>
    <row r="724" spans="2:20" s="1" customFormat="1">
      <c r="B724"/>
      <c r="C724"/>
      <c r="D724"/>
      <c r="E724"/>
      <c r="F724" s="6"/>
      <c r="G724" s="6"/>
      <c r="H724" s="4"/>
      <c r="I724" s="3"/>
      <c r="J724" s="106"/>
      <c r="K724" s="108"/>
      <c r="L724" s="108"/>
      <c r="M724" s="2"/>
      <c r="N724" s="2"/>
      <c r="S724"/>
      <c r="T724"/>
    </row>
    <row r="725" spans="2:20" s="1" customFormat="1">
      <c r="B725"/>
      <c r="C725"/>
      <c r="D725"/>
      <c r="E725"/>
      <c r="F725" s="6"/>
      <c r="G725" s="6"/>
      <c r="H725" s="4"/>
      <c r="I725" s="3"/>
      <c r="J725" s="106"/>
      <c r="K725" s="108"/>
      <c r="L725" s="108"/>
      <c r="M725" s="2"/>
      <c r="N725" s="2"/>
      <c r="S725"/>
      <c r="T725"/>
    </row>
    <row r="726" spans="2:20" s="1" customFormat="1">
      <c r="B726"/>
      <c r="C726"/>
      <c r="D726"/>
      <c r="E726"/>
      <c r="F726" s="6"/>
      <c r="G726" s="6"/>
      <c r="H726" s="4"/>
      <c r="I726" s="3"/>
      <c r="J726" s="106"/>
      <c r="K726" s="108"/>
      <c r="L726" s="108"/>
      <c r="M726" s="2"/>
      <c r="N726" s="2"/>
      <c r="S726"/>
      <c r="T726"/>
    </row>
    <row r="727" spans="2:20" s="1" customFormat="1">
      <c r="B727"/>
      <c r="C727"/>
      <c r="D727"/>
      <c r="E727"/>
      <c r="F727" s="6"/>
      <c r="G727" s="6"/>
      <c r="H727" s="4"/>
      <c r="I727" s="3"/>
      <c r="J727" s="106"/>
      <c r="K727" s="108"/>
      <c r="L727" s="108"/>
      <c r="M727" s="2"/>
      <c r="N727" s="2"/>
      <c r="S727"/>
      <c r="T727"/>
    </row>
    <row r="728" spans="2:20" s="1" customFormat="1">
      <c r="B728"/>
      <c r="C728"/>
      <c r="D728"/>
      <c r="E728"/>
      <c r="F728" s="6"/>
      <c r="G728" s="6"/>
      <c r="H728" s="4"/>
      <c r="I728" s="3"/>
      <c r="J728" s="106"/>
      <c r="K728" s="108"/>
      <c r="L728" s="108"/>
      <c r="M728" s="2"/>
      <c r="N728" s="2"/>
      <c r="S728"/>
      <c r="T728"/>
    </row>
    <row r="729" spans="2:20" s="1" customFormat="1">
      <c r="B729"/>
      <c r="C729"/>
      <c r="D729"/>
      <c r="E729"/>
      <c r="F729" s="6"/>
      <c r="G729" s="6"/>
      <c r="H729" s="4"/>
      <c r="I729" s="3"/>
      <c r="J729" s="106"/>
      <c r="K729" s="108"/>
      <c r="L729" s="108"/>
      <c r="M729" s="2"/>
      <c r="N729" s="2"/>
      <c r="S729"/>
      <c r="T729"/>
    </row>
    <row r="730" spans="2:20" s="1" customFormat="1">
      <c r="B730"/>
      <c r="C730"/>
      <c r="D730"/>
      <c r="E730"/>
      <c r="F730" s="6"/>
      <c r="G730" s="6"/>
      <c r="H730" s="4"/>
      <c r="I730" s="3"/>
      <c r="J730" s="106"/>
      <c r="K730" s="108"/>
      <c r="L730" s="108"/>
      <c r="M730" s="2"/>
      <c r="N730" s="2"/>
      <c r="S730"/>
      <c r="T730"/>
    </row>
    <row r="731" spans="2:20" s="1" customFormat="1">
      <c r="B731"/>
      <c r="C731"/>
      <c r="D731"/>
      <c r="E731"/>
      <c r="F731" s="6"/>
      <c r="G731" s="6"/>
      <c r="H731" s="4"/>
      <c r="I731" s="3"/>
      <c r="J731" s="106"/>
      <c r="K731" s="108"/>
      <c r="L731" s="108"/>
      <c r="M731" s="2"/>
      <c r="N731" s="2"/>
      <c r="S731"/>
      <c r="T731"/>
    </row>
    <row r="732" spans="2:20" s="1" customFormat="1">
      <c r="B732"/>
      <c r="C732"/>
      <c r="D732"/>
      <c r="E732"/>
      <c r="F732" s="6"/>
      <c r="G732" s="6"/>
      <c r="H732" s="4"/>
      <c r="I732" s="3"/>
      <c r="J732" s="106"/>
      <c r="K732" s="108"/>
      <c r="L732" s="108"/>
      <c r="M732" s="2"/>
      <c r="N732" s="2"/>
      <c r="S732"/>
      <c r="T732"/>
    </row>
    <row r="733" spans="2:20" s="1" customFormat="1">
      <c r="B733"/>
      <c r="C733"/>
      <c r="D733"/>
      <c r="E733"/>
      <c r="F733" s="6"/>
      <c r="G733" s="6"/>
      <c r="H733" s="4"/>
      <c r="I733" s="3"/>
      <c r="J733" s="106"/>
      <c r="K733" s="108"/>
      <c r="L733" s="108"/>
      <c r="M733" s="2"/>
      <c r="N733" s="2"/>
      <c r="S733"/>
      <c r="T733"/>
    </row>
    <row r="734" spans="2:20" s="1" customFormat="1">
      <c r="B734"/>
      <c r="C734"/>
      <c r="D734"/>
      <c r="E734"/>
      <c r="F734" s="6"/>
      <c r="G734" s="6"/>
      <c r="H734" s="4"/>
      <c r="I734" s="3"/>
      <c r="J734" s="106"/>
      <c r="K734" s="108"/>
      <c r="L734" s="108"/>
      <c r="M734" s="2"/>
      <c r="N734" s="2"/>
      <c r="S734"/>
      <c r="T734"/>
    </row>
    <row r="735" spans="2:20" s="1" customFormat="1">
      <c r="B735"/>
      <c r="C735"/>
      <c r="D735"/>
      <c r="E735"/>
      <c r="F735" s="6"/>
      <c r="G735" s="6"/>
      <c r="H735" s="4"/>
      <c r="I735" s="3"/>
      <c r="J735" s="106"/>
      <c r="K735" s="108"/>
      <c r="L735" s="108"/>
      <c r="M735" s="2"/>
      <c r="N735" s="2"/>
      <c r="S735"/>
      <c r="T735"/>
    </row>
    <row r="736" spans="2:20" s="1" customFormat="1">
      <c r="B736"/>
      <c r="C736"/>
      <c r="D736"/>
      <c r="E736"/>
      <c r="F736" s="6"/>
      <c r="G736" s="6"/>
      <c r="H736" s="4"/>
      <c r="I736" s="3"/>
      <c r="J736" s="106"/>
      <c r="K736" s="108"/>
      <c r="L736" s="108"/>
      <c r="M736" s="2"/>
      <c r="N736" s="2"/>
      <c r="S736"/>
      <c r="T736"/>
    </row>
    <row r="737" spans="2:20" s="1" customFormat="1">
      <c r="B737"/>
      <c r="C737"/>
      <c r="D737"/>
      <c r="E737"/>
      <c r="F737" s="6"/>
      <c r="G737" s="6"/>
      <c r="H737" s="4"/>
      <c r="I737" s="3"/>
      <c r="J737" s="106"/>
      <c r="K737" s="108"/>
      <c r="L737" s="108"/>
      <c r="M737" s="2"/>
      <c r="N737" s="2"/>
      <c r="S737"/>
      <c r="T737"/>
    </row>
    <row r="738" spans="2:20" s="1" customFormat="1">
      <c r="B738"/>
      <c r="C738"/>
      <c r="D738"/>
      <c r="E738"/>
      <c r="F738" s="6"/>
      <c r="G738" s="6"/>
      <c r="H738" s="4"/>
      <c r="I738" s="3"/>
      <c r="J738" s="106"/>
      <c r="K738" s="108"/>
      <c r="L738" s="108"/>
      <c r="M738" s="2"/>
      <c r="N738" s="2"/>
      <c r="S738"/>
      <c r="T738"/>
    </row>
    <row r="739" spans="2:20" s="1" customFormat="1">
      <c r="B739"/>
      <c r="C739"/>
      <c r="D739"/>
      <c r="E739"/>
      <c r="F739" s="6"/>
      <c r="G739" s="6"/>
      <c r="H739" s="4"/>
      <c r="I739" s="3"/>
      <c r="J739" s="106"/>
      <c r="K739" s="108"/>
      <c r="L739" s="108"/>
      <c r="M739" s="2"/>
      <c r="N739" s="2"/>
      <c r="S739"/>
      <c r="T739"/>
    </row>
    <row r="740" spans="2:20" s="1" customFormat="1">
      <c r="B740"/>
      <c r="C740"/>
      <c r="D740"/>
      <c r="E740"/>
      <c r="F740" s="6"/>
      <c r="G740" s="6"/>
      <c r="H740" s="4"/>
      <c r="I740" s="3"/>
      <c r="J740" s="106"/>
      <c r="K740" s="108"/>
      <c r="L740" s="108"/>
      <c r="M740" s="2"/>
      <c r="N740" s="2"/>
      <c r="S740"/>
      <c r="T740"/>
    </row>
    <row r="741" spans="2:20" s="1" customFormat="1">
      <c r="B741"/>
      <c r="C741"/>
      <c r="D741"/>
      <c r="E741"/>
      <c r="F741" s="6"/>
      <c r="G741" s="6"/>
      <c r="H741" s="4"/>
      <c r="I741" s="3"/>
      <c r="J741" s="106"/>
      <c r="K741" s="108"/>
      <c r="L741" s="108"/>
      <c r="M741" s="2"/>
      <c r="N741" s="2"/>
      <c r="S741"/>
      <c r="T741"/>
    </row>
    <row r="742" spans="2:20" s="1" customFormat="1">
      <c r="B742"/>
      <c r="C742"/>
      <c r="D742"/>
      <c r="E742"/>
      <c r="F742" s="6"/>
      <c r="G742" s="6"/>
      <c r="H742" s="4"/>
      <c r="I742" s="3"/>
      <c r="J742" s="106"/>
      <c r="K742" s="108"/>
      <c r="L742" s="108"/>
      <c r="M742" s="2"/>
      <c r="N742" s="2"/>
      <c r="S742"/>
      <c r="T742"/>
    </row>
    <row r="743" spans="2:20" s="1" customFormat="1">
      <c r="B743"/>
      <c r="C743"/>
      <c r="D743"/>
      <c r="E743"/>
      <c r="F743" s="6"/>
      <c r="G743" s="6"/>
      <c r="H743" s="4"/>
      <c r="I743" s="3"/>
      <c r="J743" s="106"/>
      <c r="K743" s="108"/>
      <c r="L743" s="108"/>
      <c r="M743" s="2"/>
      <c r="N743" s="2"/>
      <c r="S743"/>
      <c r="T743"/>
    </row>
    <row r="744" spans="2:20" s="1" customFormat="1">
      <c r="B744"/>
      <c r="C744"/>
      <c r="D744"/>
      <c r="E744"/>
      <c r="F744" s="6"/>
      <c r="G744" s="6"/>
      <c r="H744" s="4"/>
      <c r="I744" s="3"/>
      <c r="J744" s="106"/>
      <c r="K744" s="108"/>
      <c r="L744" s="108"/>
      <c r="M744" s="2"/>
      <c r="N744" s="2"/>
      <c r="S744"/>
      <c r="T744"/>
    </row>
    <row r="745" spans="2:20" s="1" customFormat="1">
      <c r="B745"/>
      <c r="C745"/>
      <c r="D745"/>
      <c r="E745"/>
      <c r="F745" s="6"/>
      <c r="G745" s="6"/>
      <c r="H745" s="4"/>
      <c r="I745" s="3"/>
      <c r="J745" s="106"/>
      <c r="K745" s="108"/>
      <c r="L745" s="108"/>
      <c r="M745" s="2"/>
      <c r="N745" s="2"/>
      <c r="S745"/>
      <c r="T745"/>
    </row>
    <row r="746" spans="2:20" s="1" customFormat="1">
      <c r="B746"/>
      <c r="C746"/>
      <c r="D746"/>
      <c r="E746"/>
      <c r="F746" s="6"/>
      <c r="G746" s="6"/>
      <c r="H746" s="4"/>
      <c r="I746" s="3"/>
      <c r="J746" s="106"/>
      <c r="K746" s="108"/>
      <c r="L746" s="108"/>
      <c r="M746" s="2"/>
      <c r="N746" s="2"/>
      <c r="S746"/>
      <c r="T746"/>
    </row>
    <row r="747" spans="2:20" s="1" customFormat="1">
      <c r="B747"/>
      <c r="C747"/>
      <c r="D747"/>
      <c r="E747"/>
      <c r="F747" s="6"/>
      <c r="G747" s="6"/>
      <c r="H747" s="4"/>
      <c r="I747" s="3"/>
      <c r="J747" s="106"/>
      <c r="K747" s="108"/>
      <c r="L747" s="108"/>
      <c r="M747" s="2"/>
      <c r="N747" s="2"/>
      <c r="S747"/>
      <c r="T747"/>
    </row>
    <row r="748" spans="2:20" s="1" customFormat="1">
      <c r="B748"/>
      <c r="C748"/>
      <c r="D748"/>
      <c r="E748"/>
      <c r="F748" s="6"/>
      <c r="G748" s="6"/>
      <c r="H748" s="4"/>
      <c r="I748" s="3"/>
      <c r="J748" s="106"/>
      <c r="K748" s="108"/>
      <c r="L748" s="108"/>
      <c r="M748" s="2"/>
      <c r="N748" s="2"/>
      <c r="S748"/>
      <c r="T748"/>
    </row>
    <row r="749" spans="2:20" s="1" customFormat="1">
      <c r="B749"/>
      <c r="C749"/>
      <c r="D749"/>
      <c r="E749"/>
      <c r="F749" s="6"/>
      <c r="G749" s="6"/>
      <c r="H749" s="4"/>
      <c r="I749" s="3"/>
      <c r="J749" s="106"/>
      <c r="K749" s="108"/>
      <c r="L749" s="108"/>
      <c r="M749" s="2"/>
      <c r="N749" s="2"/>
      <c r="S749"/>
      <c r="T749"/>
    </row>
    <row r="750" spans="2:20" s="1" customFormat="1">
      <c r="B750"/>
      <c r="C750"/>
      <c r="D750"/>
      <c r="E750"/>
      <c r="F750" s="6"/>
      <c r="G750" s="6"/>
      <c r="H750" s="4"/>
      <c r="I750" s="3"/>
      <c r="J750" s="106"/>
      <c r="K750" s="108"/>
      <c r="L750" s="108"/>
      <c r="M750" s="2"/>
      <c r="N750" s="2"/>
      <c r="S750"/>
      <c r="T750"/>
    </row>
    <row r="751" spans="2:20" s="1" customFormat="1">
      <c r="B751"/>
      <c r="C751"/>
      <c r="D751"/>
      <c r="E751"/>
      <c r="F751" s="6"/>
      <c r="G751" s="6"/>
      <c r="H751" s="4"/>
      <c r="I751" s="3"/>
      <c r="J751" s="106"/>
      <c r="K751" s="108"/>
      <c r="L751" s="108"/>
      <c r="M751" s="2"/>
      <c r="N751" s="2"/>
      <c r="S751"/>
      <c r="T751"/>
    </row>
    <row r="752" spans="2:20" s="1" customFormat="1">
      <c r="B752"/>
      <c r="C752"/>
      <c r="D752"/>
      <c r="E752"/>
      <c r="F752" s="6"/>
      <c r="G752" s="6"/>
      <c r="H752" s="4"/>
      <c r="I752" s="3"/>
      <c r="J752" s="106"/>
      <c r="K752" s="108"/>
      <c r="L752" s="108"/>
      <c r="M752" s="2"/>
      <c r="N752" s="2"/>
      <c r="S752"/>
      <c r="T752"/>
    </row>
    <row r="753" spans="2:20" s="1" customFormat="1">
      <c r="B753"/>
      <c r="C753"/>
      <c r="D753"/>
      <c r="E753"/>
      <c r="F753" s="6"/>
      <c r="G753" s="6"/>
      <c r="H753" s="4"/>
      <c r="I753" s="3"/>
      <c r="J753" s="106"/>
      <c r="K753" s="108"/>
      <c r="L753" s="108"/>
      <c r="M753" s="2"/>
      <c r="N753" s="2"/>
      <c r="S753"/>
      <c r="T753"/>
    </row>
    <row r="754" spans="2:20" s="1" customFormat="1">
      <c r="B754"/>
      <c r="C754"/>
      <c r="D754"/>
      <c r="E754"/>
      <c r="F754" s="6"/>
      <c r="G754" s="6"/>
      <c r="H754" s="4"/>
      <c r="I754" s="3"/>
      <c r="J754" s="106"/>
      <c r="K754" s="108"/>
      <c r="L754" s="108"/>
      <c r="M754" s="2"/>
      <c r="N754" s="2"/>
      <c r="S754"/>
      <c r="T754"/>
    </row>
    <row r="755" spans="2:20" s="1" customFormat="1">
      <c r="B755"/>
      <c r="C755"/>
      <c r="D755"/>
      <c r="E755"/>
      <c r="F755" s="6"/>
      <c r="G755" s="6"/>
      <c r="H755" s="4"/>
      <c r="I755" s="3"/>
      <c r="J755" s="106"/>
      <c r="K755" s="108"/>
      <c r="L755" s="108"/>
      <c r="M755" s="2"/>
      <c r="N755" s="2"/>
      <c r="S755"/>
      <c r="T755"/>
    </row>
    <row r="756" spans="2:20" s="1" customFormat="1">
      <c r="B756"/>
      <c r="C756"/>
      <c r="D756"/>
      <c r="E756"/>
      <c r="F756" s="6"/>
      <c r="G756" s="6"/>
      <c r="H756" s="4"/>
      <c r="I756" s="3"/>
      <c r="J756" s="106"/>
      <c r="K756" s="108"/>
      <c r="L756" s="108"/>
      <c r="M756" s="2"/>
      <c r="N756" s="2"/>
      <c r="S756"/>
      <c r="T756"/>
    </row>
    <row r="757" spans="2:20" s="1" customFormat="1">
      <c r="B757"/>
      <c r="C757"/>
      <c r="D757"/>
      <c r="E757"/>
      <c r="F757" s="6"/>
      <c r="G757" s="6"/>
      <c r="H757" s="4"/>
      <c r="I757" s="3"/>
      <c r="J757" s="106"/>
      <c r="K757" s="108"/>
      <c r="L757" s="108"/>
      <c r="M757" s="2"/>
      <c r="N757" s="2"/>
      <c r="S757"/>
      <c r="T757"/>
    </row>
    <row r="758" spans="2:20" s="1" customFormat="1">
      <c r="B758"/>
      <c r="C758"/>
      <c r="D758"/>
      <c r="E758"/>
      <c r="F758" s="6"/>
      <c r="G758" s="6"/>
      <c r="H758" s="4"/>
      <c r="I758" s="3"/>
      <c r="J758" s="106"/>
      <c r="K758" s="108"/>
      <c r="L758" s="108"/>
      <c r="M758" s="2"/>
      <c r="N758" s="2"/>
      <c r="S758"/>
      <c r="T758"/>
    </row>
    <row r="759" spans="2:20" s="1" customFormat="1">
      <c r="B759"/>
      <c r="C759"/>
      <c r="D759"/>
      <c r="E759"/>
      <c r="F759" s="6"/>
      <c r="G759" s="6"/>
      <c r="H759" s="4"/>
      <c r="I759" s="3"/>
      <c r="J759" s="106"/>
      <c r="K759" s="108"/>
      <c r="L759" s="108"/>
      <c r="M759" s="2"/>
      <c r="N759" s="2"/>
      <c r="S759"/>
      <c r="T759"/>
    </row>
    <row r="760" spans="2:20" s="1" customFormat="1">
      <c r="B760"/>
      <c r="C760"/>
      <c r="D760"/>
      <c r="E760"/>
      <c r="F760" s="6"/>
      <c r="G760" s="6"/>
      <c r="H760" s="4"/>
      <c r="I760" s="3"/>
      <c r="J760" s="106"/>
      <c r="K760" s="108"/>
      <c r="L760" s="108"/>
      <c r="M760" s="2"/>
      <c r="N760" s="2"/>
      <c r="S760"/>
      <c r="T760"/>
    </row>
    <row r="761" spans="2:20" s="1" customFormat="1">
      <c r="B761"/>
      <c r="C761"/>
      <c r="D761"/>
      <c r="E761"/>
      <c r="F761" s="6"/>
      <c r="G761" s="6"/>
      <c r="H761" s="4"/>
      <c r="I761" s="3"/>
      <c r="J761" s="106"/>
      <c r="K761" s="108"/>
      <c r="L761" s="108"/>
      <c r="M761" s="2"/>
      <c r="N761" s="2"/>
      <c r="S761"/>
      <c r="T761"/>
    </row>
    <row r="762" spans="2:20" s="1" customFormat="1">
      <c r="B762"/>
      <c r="C762"/>
      <c r="D762"/>
      <c r="E762"/>
      <c r="F762" s="6"/>
      <c r="G762" s="6"/>
      <c r="H762" s="4"/>
      <c r="I762" s="3"/>
      <c r="J762" s="106"/>
      <c r="K762" s="108"/>
      <c r="L762" s="108"/>
      <c r="M762" s="2"/>
      <c r="N762" s="2"/>
      <c r="S762"/>
      <c r="T762"/>
    </row>
    <row r="763" spans="2:20" s="1" customFormat="1">
      <c r="B763"/>
      <c r="C763"/>
      <c r="D763"/>
      <c r="E763"/>
      <c r="F763" s="6"/>
      <c r="G763" s="6"/>
      <c r="H763" s="4"/>
      <c r="I763" s="3"/>
      <c r="J763" s="106"/>
      <c r="K763" s="108"/>
      <c r="L763" s="108"/>
      <c r="M763" s="2"/>
      <c r="N763" s="2"/>
      <c r="S763"/>
      <c r="T763"/>
    </row>
    <row r="764" spans="2:20" s="1" customFormat="1">
      <c r="B764"/>
      <c r="C764"/>
      <c r="D764"/>
      <c r="E764"/>
      <c r="F764" s="6"/>
      <c r="G764" s="6"/>
      <c r="H764" s="4"/>
      <c r="I764" s="3"/>
      <c r="J764" s="106"/>
      <c r="K764" s="108"/>
      <c r="L764" s="108"/>
      <c r="M764" s="2"/>
      <c r="N764" s="2"/>
      <c r="S764"/>
      <c r="T764"/>
    </row>
    <row r="765" spans="2:20" s="1" customFormat="1">
      <c r="B765"/>
      <c r="C765"/>
      <c r="D765"/>
      <c r="E765"/>
      <c r="F765" s="6"/>
      <c r="G765" s="6"/>
      <c r="H765" s="4"/>
      <c r="I765" s="3"/>
      <c r="J765" s="106"/>
      <c r="K765" s="108"/>
      <c r="L765" s="108"/>
      <c r="M765" s="2"/>
      <c r="N765" s="2"/>
      <c r="S765"/>
      <c r="T765"/>
    </row>
    <row r="766" spans="2:20" s="1" customFormat="1">
      <c r="B766"/>
      <c r="C766"/>
      <c r="D766"/>
      <c r="E766"/>
      <c r="F766" s="6"/>
      <c r="G766" s="6"/>
      <c r="H766" s="4"/>
      <c r="I766" s="3"/>
      <c r="J766" s="106"/>
      <c r="K766" s="108"/>
      <c r="L766" s="108"/>
      <c r="M766" s="2"/>
      <c r="N766" s="2"/>
      <c r="S766"/>
      <c r="T766"/>
    </row>
    <row r="767" spans="2:20" s="1" customFormat="1">
      <c r="B767"/>
      <c r="C767"/>
      <c r="D767"/>
      <c r="E767"/>
      <c r="F767" s="6"/>
      <c r="G767" s="6"/>
      <c r="H767" s="4"/>
      <c r="I767" s="3"/>
      <c r="J767" s="106"/>
      <c r="K767" s="108"/>
      <c r="L767" s="108"/>
      <c r="M767" s="2"/>
      <c r="N767" s="2"/>
      <c r="S767"/>
      <c r="T767"/>
    </row>
    <row r="768" spans="2:20" s="1" customFormat="1">
      <c r="B768"/>
      <c r="C768"/>
      <c r="D768"/>
      <c r="E768"/>
      <c r="F768" s="6"/>
      <c r="G768" s="6"/>
      <c r="H768" s="4"/>
      <c r="I768" s="3"/>
      <c r="J768" s="106"/>
      <c r="K768" s="108"/>
      <c r="L768" s="108"/>
      <c r="M768" s="2"/>
      <c r="N768" s="2"/>
      <c r="S768"/>
      <c r="T768"/>
    </row>
    <row r="769" spans="2:20" s="1" customFormat="1">
      <c r="B769"/>
      <c r="C769"/>
      <c r="D769"/>
      <c r="E769"/>
      <c r="F769" s="6"/>
      <c r="G769" s="6"/>
      <c r="H769" s="4"/>
      <c r="I769" s="3"/>
      <c r="J769" s="106"/>
      <c r="K769" s="108"/>
      <c r="L769" s="108"/>
      <c r="M769" s="2"/>
      <c r="N769" s="2"/>
      <c r="S769"/>
      <c r="T769"/>
    </row>
    <row r="770" spans="2:20" s="1" customFormat="1">
      <c r="B770"/>
      <c r="C770"/>
      <c r="D770"/>
      <c r="E770"/>
      <c r="F770" s="6"/>
      <c r="G770" s="6"/>
      <c r="H770" s="4"/>
      <c r="I770" s="3"/>
      <c r="J770" s="106"/>
      <c r="K770" s="108"/>
      <c r="L770" s="108"/>
      <c r="M770" s="2"/>
      <c r="N770" s="2"/>
      <c r="S770"/>
      <c r="T770"/>
    </row>
    <row r="771" spans="2:20" s="1" customFormat="1">
      <c r="B771"/>
      <c r="C771"/>
      <c r="D771"/>
      <c r="E771"/>
      <c r="F771" s="6"/>
      <c r="G771" s="6"/>
      <c r="H771" s="4"/>
      <c r="I771" s="3"/>
      <c r="J771" s="106"/>
      <c r="K771" s="108"/>
      <c r="L771" s="108"/>
      <c r="M771" s="2"/>
      <c r="N771" s="2"/>
      <c r="S771"/>
      <c r="T771"/>
    </row>
    <row r="772" spans="2:20" s="1" customFormat="1">
      <c r="B772"/>
      <c r="C772"/>
      <c r="D772"/>
      <c r="E772"/>
      <c r="F772" s="6"/>
      <c r="G772" s="6"/>
      <c r="H772" s="4"/>
      <c r="I772" s="3"/>
      <c r="J772" s="106"/>
      <c r="K772" s="108"/>
      <c r="L772" s="108"/>
      <c r="M772" s="2"/>
      <c r="N772" s="2"/>
      <c r="S772"/>
      <c r="T772"/>
    </row>
    <row r="773" spans="2:20" s="1" customFormat="1">
      <c r="B773"/>
      <c r="C773"/>
      <c r="D773"/>
      <c r="E773"/>
      <c r="F773" s="6"/>
      <c r="G773" s="6"/>
      <c r="H773" s="4"/>
      <c r="I773" s="3"/>
      <c r="J773" s="106"/>
      <c r="K773" s="108"/>
      <c r="L773" s="108"/>
      <c r="M773" s="2"/>
      <c r="N773" s="2"/>
      <c r="S773"/>
      <c r="T773"/>
    </row>
    <row r="774" spans="2:20" s="1" customFormat="1">
      <c r="B774"/>
      <c r="C774"/>
      <c r="D774"/>
      <c r="E774"/>
      <c r="F774" s="6"/>
      <c r="G774" s="6"/>
      <c r="H774" s="4"/>
      <c r="I774" s="3"/>
      <c r="J774" s="106"/>
      <c r="K774" s="108"/>
      <c r="L774" s="108"/>
      <c r="M774" s="2"/>
      <c r="N774" s="2"/>
      <c r="S774"/>
      <c r="T774"/>
    </row>
    <row r="775" spans="2:20" s="1" customFormat="1">
      <c r="B775"/>
      <c r="C775"/>
      <c r="D775"/>
      <c r="E775"/>
      <c r="F775" s="6"/>
      <c r="G775" s="6"/>
      <c r="H775" s="4"/>
      <c r="I775" s="3"/>
      <c r="J775" s="106"/>
      <c r="K775" s="108"/>
      <c r="L775" s="108"/>
      <c r="M775" s="2"/>
      <c r="N775" s="2"/>
      <c r="S775"/>
      <c r="T775"/>
    </row>
    <row r="776" spans="2:20" s="1" customFormat="1">
      <c r="B776"/>
      <c r="C776"/>
      <c r="D776"/>
      <c r="E776"/>
      <c r="F776" s="6"/>
      <c r="G776" s="6"/>
      <c r="H776" s="4"/>
      <c r="I776" s="3"/>
      <c r="J776" s="106"/>
      <c r="K776" s="108"/>
      <c r="L776" s="108"/>
      <c r="M776" s="2"/>
      <c r="N776" s="2"/>
      <c r="S776"/>
      <c r="T776"/>
    </row>
    <row r="777" spans="2:20" s="1" customFormat="1">
      <c r="B777"/>
      <c r="C777"/>
      <c r="D777"/>
      <c r="E777"/>
      <c r="F777" s="6"/>
      <c r="G777" s="6"/>
      <c r="H777" s="4"/>
      <c r="I777" s="3"/>
      <c r="J777" s="106"/>
      <c r="K777" s="108"/>
      <c r="L777" s="108"/>
      <c r="M777" s="2"/>
      <c r="N777" s="2"/>
      <c r="S777"/>
      <c r="T777"/>
    </row>
    <row r="778" spans="2:20" s="1" customFormat="1">
      <c r="B778"/>
      <c r="C778"/>
      <c r="D778"/>
      <c r="E778"/>
      <c r="F778" s="6"/>
      <c r="G778" s="6"/>
      <c r="H778" s="4"/>
      <c r="I778" s="3"/>
      <c r="J778" s="106"/>
      <c r="K778" s="108"/>
      <c r="L778" s="108"/>
      <c r="M778" s="2"/>
      <c r="N778" s="2"/>
      <c r="S778"/>
      <c r="T778"/>
    </row>
    <row r="779" spans="2:20" s="1" customFormat="1">
      <c r="B779"/>
      <c r="C779"/>
      <c r="D779"/>
      <c r="E779"/>
      <c r="F779" s="6"/>
      <c r="G779" s="6"/>
      <c r="H779" s="4"/>
      <c r="I779" s="3"/>
      <c r="J779" s="106"/>
      <c r="K779" s="108"/>
      <c r="L779" s="108"/>
      <c r="M779" s="2"/>
      <c r="N779" s="2"/>
      <c r="S779"/>
      <c r="T779"/>
    </row>
    <row r="780" spans="2:20" s="1" customFormat="1">
      <c r="B780"/>
      <c r="C780"/>
      <c r="D780"/>
      <c r="E780"/>
      <c r="F780" s="6"/>
      <c r="G780" s="6"/>
      <c r="H780" s="4"/>
      <c r="I780" s="3"/>
      <c r="J780" s="106"/>
      <c r="K780" s="108"/>
      <c r="L780" s="108"/>
      <c r="M780" s="2"/>
      <c r="N780" s="2"/>
      <c r="S780"/>
      <c r="T780"/>
    </row>
    <row r="781" spans="2:20" s="1" customFormat="1">
      <c r="B781"/>
      <c r="C781"/>
      <c r="D781"/>
      <c r="E781"/>
      <c r="F781" s="6"/>
      <c r="G781" s="6"/>
      <c r="H781" s="4"/>
      <c r="I781" s="3"/>
      <c r="J781" s="106"/>
      <c r="K781" s="108"/>
      <c r="L781" s="108"/>
      <c r="M781" s="2"/>
      <c r="N781" s="2"/>
      <c r="S781"/>
      <c r="T781"/>
    </row>
    <row r="782" spans="2:20" s="1" customFormat="1">
      <c r="B782"/>
      <c r="C782"/>
      <c r="D782"/>
      <c r="E782"/>
      <c r="F782" s="6"/>
      <c r="G782" s="6"/>
      <c r="H782" s="4"/>
      <c r="I782" s="3"/>
      <c r="J782" s="106"/>
      <c r="K782" s="108"/>
      <c r="L782" s="108"/>
      <c r="M782" s="2"/>
      <c r="N782" s="2"/>
      <c r="S782"/>
      <c r="T782"/>
    </row>
    <row r="783" spans="2:20" s="1" customFormat="1">
      <c r="B783"/>
      <c r="C783"/>
      <c r="D783"/>
      <c r="E783"/>
      <c r="F783" s="6"/>
      <c r="G783" s="6"/>
      <c r="H783" s="4"/>
      <c r="I783" s="3"/>
      <c r="J783" s="106"/>
      <c r="K783" s="108"/>
      <c r="L783" s="108"/>
      <c r="M783" s="2"/>
      <c r="N783" s="2"/>
      <c r="S783"/>
      <c r="T783"/>
    </row>
    <row r="784" spans="2:20" s="1" customFormat="1">
      <c r="B784"/>
      <c r="C784"/>
      <c r="D784"/>
      <c r="E784"/>
      <c r="F784" s="6"/>
      <c r="G784" s="6"/>
      <c r="H784" s="4"/>
      <c r="I784" s="3"/>
      <c r="J784" s="106"/>
      <c r="K784" s="108"/>
      <c r="L784" s="108"/>
      <c r="M784" s="2"/>
      <c r="N784" s="2"/>
      <c r="S784"/>
      <c r="T784"/>
    </row>
    <row r="785" spans="2:20" s="1" customFormat="1">
      <c r="B785"/>
      <c r="C785"/>
      <c r="D785"/>
      <c r="E785"/>
      <c r="F785" s="6"/>
      <c r="G785" s="6"/>
      <c r="H785" s="4"/>
      <c r="I785" s="3"/>
      <c r="J785" s="106"/>
      <c r="K785" s="108"/>
      <c r="L785" s="108"/>
      <c r="M785" s="2"/>
      <c r="N785" s="2"/>
      <c r="S785"/>
      <c r="T785"/>
    </row>
    <row r="786" spans="2:20" s="1" customFormat="1">
      <c r="B786"/>
      <c r="C786"/>
      <c r="D786"/>
      <c r="E786"/>
      <c r="F786" s="6"/>
      <c r="G786" s="6"/>
      <c r="H786" s="4"/>
      <c r="I786" s="3"/>
      <c r="J786" s="106"/>
      <c r="K786" s="108"/>
      <c r="L786" s="108"/>
      <c r="M786" s="2"/>
      <c r="N786" s="2"/>
      <c r="S786"/>
      <c r="T786"/>
    </row>
    <row r="787" spans="2:20" s="1" customFormat="1">
      <c r="B787"/>
      <c r="C787"/>
      <c r="D787"/>
      <c r="E787"/>
      <c r="F787" s="6"/>
      <c r="G787" s="6"/>
      <c r="H787" s="4"/>
      <c r="I787" s="3"/>
      <c r="J787" s="106"/>
      <c r="K787" s="108"/>
      <c r="L787" s="108"/>
      <c r="M787" s="2"/>
      <c r="N787" s="2"/>
      <c r="S787"/>
      <c r="T787"/>
    </row>
    <row r="788" spans="2:20" s="1" customFormat="1">
      <c r="B788"/>
      <c r="C788"/>
      <c r="D788"/>
      <c r="E788"/>
      <c r="F788" s="6"/>
      <c r="G788" s="6"/>
      <c r="H788" s="4"/>
      <c r="I788" s="3"/>
      <c r="J788" s="106"/>
      <c r="K788" s="108"/>
      <c r="L788" s="108"/>
      <c r="M788" s="2"/>
      <c r="N788" s="2"/>
      <c r="S788"/>
      <c r="T788"/>
    </row>
    <row r="789" spans="2:20" s="1" customFormat="1">
      <c r="B789"/>
      <c r="C789"/>
      <c r="D789"/>
      <c r="E789"/>
      <c r="F789" s="6"/>
      <c r="G789" s="6"/>
      <c r="H789" s="4"/>
      <c r="I789" s="3"/>
      <c r="J789" s="106"/>
      <c r="K789" s="108"/>
      <c r="L789" s="108"/>
      <c r="M789" s="2"/>
      <c r="N789" s="2"/>
      <c r="S789"/>
      <c r="T789"/>
    </row>
    <row r="790" spans="2:20" s="1" customFormat="1">
      <c r="B790"/>
      <c r="C790"/>
      <c r="D790"/>
      <c r="E790"/>
      <c r="F790" s="6"/>
      <c r="G790" s="6"/>
      <c r="H790" s="4"/>
      <c r="I790" s="3"/>
      <c r="J790" s="106"/>
      <c r="K790" s="108"/>
      <c r="L790" s="108"/>
      <c r="M790" s="2"/>
      <c r="N790" s="2"/>
      <c r="S790"/>
      <c r="T790"/>
    </row>
    <row r="791" spans="2:20" s="1" customFormat="1">
      <c r="B791"/>
      <c r="C791"/>
      <c r="D791"/>
      <c r="E791"/>
      <c r="F791" s="6"/>
      <c r="G791" s="6"/>
      <c r="H791" s="4"/>
      <c r="I791" s="3"/>
      <c r="J791" s="106"/>
      <c r="K791" s="108"/>
      <c r="L791" s="108"/>
      <c r="M791" s="2"/>
      <c r="N791" s="2"/>
      <c r="S791"/>
      <c r="T791"/>
    </row>
    <row r="792" spans="2:20" s="1" customFormat="1">
      <c r="B792"/>
      <c r="C792"/>
      <c r="D792"/>
      <c r="E792"/>
      <c r="F792" s="6"/>
      <c r="G792" s="6"/>
      <c r="H792" s="4"/>
      <c r="I792" s="3"/>
      <c r="J792" s="106"/>
      <c r="K792" s="108"/>
      <c r="L792" s="108"/>
      <c r="M792" s="2"/>
      <c r="N792" s="2"/>
      <c r="S792"/>
      <c r="T792"/>
    </row>
    <row r="793" spans="2:20" s="1" customFormat="1">
      <c r="B793"/>
      <c r="C793"/>
      <c r="D793"/>
      <c r="E793"/>
      <c r="F793" s="6"/>
      <c r="G793" s="6"/>
      <c r="H793" s="4"/>
      <c r="I793" s="3"/>
      <c r="J793" s="106"/>
      <c r="K793" s="108"/>
      <c r="L793" s="108"/>
      <c r="M793" s="2"/>
      <c r="N793" s="2"/>
      <c r="S793"/>
      <c r="T793"/>
    </row>
    <row r="794" spans="2:20" s="1" customFormat="1">
      <c r="B794"/>
      <c r="C794"/>
      <c r="D794"/>
      <c r="E794"/>
      <c r="F794" s="6"/>
      <c r="G794" s="6"/>
      <c r="H794" s="4"/>
      <c r="I794" s="3"/>
      <c r="J794" s="106"/>
      <c r="K794" s="108"/>
      <c r="L794" s="108"/>
      <c r="M794" s="2"/>
      <c r="N794" s="2"/>
      <c r="S794"/>
      <c r="T794"/>
    </row>
    <row r="795" spans="2:20" s="1" customFormat="1">
      <c r="B795"/>
      <c r="C795"/>
      <c r="D795"/>
      <c r="E795"/>
      <c r="F795" s="6"/>
      <c r="G795" s="6"/>
      <c r="H795" s="4"/>
      <c r="I795" s="3"/>
      <c r="J795" s="106"/>
      <c r="K795" s="108"/>
      <c r="L795" s="108"/>
      <c r="M795" s="2"/>
      <c r="N795" s="2"/>
      <c r="S795"/>
      <c r="T795"/>
    </row>
    <row r="796" spans="2:20" s="1" customFormat="1">
      <c r="B796"/>
      <c r="C796"/>
      <c r="D796"/>
      <c r="E796"/>
      <c r="F796" s="6"/>
      <c r="G796" s="6"/>
      <c r="H796" s="4"/>
      <c r="I796" s="3"/>
      <c r="J796" s="106"/>
      <c r="K796" s="108"/>
      <c r="L796" s="108"/>
      <c r="M796" s="2"/>
      <c r="N796" s="2"/>
      <c r="S796"/>
      <c r="T796"/>
    </row>
    <row r="797" spans="2:20" s="1" customFormat="1">
      <c r="B797"/>
      <c r="C797"/>
      <c r="D797"/>
      <c r="E797"/>
      <c r="F797" s="6"/>
      <c r="G797" s="6"/>
      <c r="H797" s="4"/>
      <c r="I797" s="3"/>
      <c r="J797" s="106"/>
      <c r="K797" s="108"/>
      <c r="L797" s="108"/>
      <c r="M797" s="2"/>
      <c r="N797" s="2"/>
      <c r="S797"/>
      <c r="T797"/>
    </row>
    <row r="798" spans="2:20" s="1" customFormat="1">
      <c r="B798"/>
      <c r="C798"/>
      <c r="D798"/>
      <c r="E798"/>
      <c r="F798" s="6"/>
      <c r="G798" s="6"/>
      <c r="H798" s="4"/>
      <c r="I798" s="3"/>
      <c r="J798" s="106"/>
      <c r="K798" s="108"/>
      <c r="L798" s="108"/>
      <c r="M798" s="2"/>
      <c r="N798" s="2"/>
      <c r="S798"/>
      <c r="T798"/>
    </row>
    <row r="799" spans="2:20" s="1" customFormat="1">
      <c r="B799"/>
      <c r="C799"/>
      <c r="D799"/>
      <c r="E799"/>
      <c r="F799" s="6"/>
      <c r="G799" s="6"/>
      <c r="H799" s="4"/>
      <c r="I799" s="3"/>
      <c r="J799" s="106"/>
      <c r="K799" s="108"/>
      <c r="L799" s="108"/>
      <c r="M799" s="2"/>
      <c r="N799" s="2"/>
      <c r="S799"/>
      <c r="T799"/>
    </row>
    <row r="800" spans="2:20" s="1" customFormat="1">
      <c r="B800"/>
      <c r="C800"/>
      <c r="D800"/>
      <c r="E800"/>
      <c r="F800" s="6"/>
      <c r="G800" s="6"/>
      <c r="H800" s="4"/>
      <c r="I800" s="3"/>
      <c r="J800" s="106"/>
      <c r="K800" s="108"/>
      <c r="L800" s="108"/>
      <c r="M800" s="2"/>
      <c r="N800" s="2"/>
      <c r="S800"/>
      <c r="T800"/>
    </row>
    <row r="801" spans="2:20" s="1" customFormat="1">
      <c r="B801"/>
      <c r="C801"/>
      <c r="D801"/>
      <c r="E801"/>
      <c r="F801" s="6"/>
      <c r="G801" s="6"/>
      <c r="H801" s="4"/>
      <c r="I801" s="3"/>
      <c r="J801" s="106"/>
      <c r="K801" s="108"/>
      <c r="L801" s="108"/>
      <c r="M801" s="2"/>
      <c r="N801" s="2"/>
      <c r="S801"/>
      <c r="T801"/>
    </row>
    <row r="802" spans="2:20" s="1" customFormat="1">
      <c r="B802"/>
      <c r="C802"/>
      <c r="D802"/>
      <c r="E802"/>
      <c r="F802" s="6"/>
      <c r="G802" s="6"/>
      <c r="H802" s="4"/>
      <c r="I802" s="3"/>
      <c r="J802" s="106"/>
      <c r="K802" s="108"/>
      <c r="L802" s="108"/>
      <c r="M802" s="2"/>
      <c r="N802" s="2"/>
      <c r="S802"/>
      <c r="T802"/>
    </row>
    <row r="803" spans="2:20" s="1" customFormat="1">
      <c r="B803"/>
      <c r="C803"/>
      <c r="D803"/>
      <c r="E803"/>
      <c r="F803" s="6"/>
      <c r="G803" s="6"/>
      <c r="H803" s="4"/>
      <c r="I803" s="3"/>
      <c r="J803" s="106"/>
      <c r="K803" s="108"/>
      <c r="L803" s="108"/>
      <c r="M803" s="2"/>
      <c r="N803" s="2"/>
      <c r="S803"/>
      <c r="T803"/>
    </row>
    <row r="804" spans="2:20" s="1" customFormat="1">
      <c r="B804"/>
      <c r="C804"/>
      <c r="D804"/>
      <c r="E804"/>
      <c r="F804" s="6"/>
      <c r="G804" s="6"/>
      <c r="H804" s="4"/>
      <c r="I804" s="3"/>
      <c r="J804" s="106"/>
      <c r="K804" s="108"/>
      <c r="L804" s="108"/>
      <c r="M804" s="2"/>
      <c r="N804" s="2"/>
      <c r="S804"/>
      <c r="T804"/>
    </row>
    <row r="805" spans="2:20" s="1" customFormat="1">
      <c r="B805"/>
      <c r="C805"/>
      <c r="D805"/>
      <c r="E805"/>
      <c r="F805" s="6"/>
      <c r="G805" s="6"/>
      <c r="H805" s="4"/>
      <c r="I805" s="3"/>
      <c r="J805" s="106"/>
      <c r="K805" s="108"/>
      <c r="L805" s="108"/>
      <c r="M805" s="2"/>
      <c r="N805" s="2"/>
      <c r="S805"/>
      <c r="T805"/>
    </row>
    <row r="806" spans="2:20" s="1" customFormat="1">
      <c r="B806"/>
      <c r="C806"/>
      <c r="D806"/>
      <c r="E806"/>
      <c r="F806" s="6"/>
      <c r="G806" s="6"/>
      <c r="H806" s="4"/>
      <c r="I806" s="3"/>
      <c r="J806" s="106"/>
      <c r="K806" s="108"/>
      <c r="L806" s="108"/>
      <c r="M806" s="2"/>
      <c r="N806" s="2"/>
      <c r="S806"/>
      <c r="T806"/>
    </row>
    <row r="807" spans="2:20" s="1" customFormat="1">
      <c r="B807"/>
      <c r="C807"/>
      <c r="D807"/>
      <c r="E807"/>
      <c r="F807" s="6"/>
      <c r="G807" s="6"/>
      <c r="H807" s="4"/>
      <c r="I807" s="3"/>
      <c r="J807" s="106"/>
      <c r="K807" s="108"/>
      <c r="L807" s="108"/>
      <c r="M807" s="2"/>
      <c r="N807" s="2"/>
      <c r="S807"/>
      <c r="T807"/>
    </row>
    <row r="808" spans="2:20" s="1" customFormat="1">
      <c r="B808"/>
      <c r="C808"/>
      <c r="D808"/>
      <c r="E808"/>
      <c r="F808" s="6"/>
      <c r="G808" s="6"/>
      <c r="H808" s="4"/>
      <c r="I808" s="3"/>
      <c r="J808" s="106"/>
      <c r="K808" s="108"/>
      <c r="L808" s="108"/>
      <c r="M808" s="2"/>
      <c r="N808" s="2"/>
      <c r="S808"/>
      <c r="T808"/>
    </row>
    <row r="809" spans="2:20" s="1" customFormat="1">
      <c r="B809"/>
      <c r="C809"/>
      <c r="D809"/>
      <c r="E809"/>
      <c r="F809" s="6"/>
      <c r="G809" s="6"/>
      <c r="H809" s="4"/>
      <c r="I809" s="3"/>
      <c r="J809" s="106"/>
      <c r="K809" s="108"/>
      <c r="L809" s="108"/>
      <c r="M809" s="2"/>
      <c r="N809" s="2"/>
      <c r="S809"/>
      <c r="T809"/>
    </row>
    <row r="810" spans="2:20" s="1" customFormat="1">
      <c r="B810"/>
      <c r="C810"/>
      <c r="D810"/>
      <c r="E810"/>
      <c r="F810" s="6"/>
      <c r="G810" s="6"/>
      <c r="H810" s="4"/>
      <c r="I810" s="3"/>
      <c r="J810" s="106"/>
      <c r="K810" s="108"/>
      <c r="L810" s="108"/>
      <c r="M810" s="2"/>
      <c r="N810" s="2"/>
      <c r="S810"/>
      <c r="T810"/>
    </row>
    <row r="811" spans="2:20" s="1" customFormat="1">
      <c r="B811"/>
      <c r="C811"/>
      <c r="D811"/>
      <c r="E811"/>
      <c r="F811" s="6"/>
      <c r="G811" s="6"/>
      <c r="H811" s="4"/>
      <c r="I811" s="3"/>
      <c r="J811" s="106"/>
      <c r="K811" s="108"/>
      <c r="L811" s="108"/>
      <c r="M811" s="2"/>
      <c r="N811" s="2"/>
      <c r="S811"/>
      <c r="T811"/>
    </row>
    <row r="812" spans="2:20" s="1" customFormat="1">
      <c r="B812"/>
      <c r="C812"/>
      <c r="D812"/>
      <c r="E812"/>
      <c r="F812" s="6"/>
      <c r="G812" s="6"/>
      <c r="H812" s="4"/>
      <c r="I812" s="3"/>
      <c r="J812" s="106"/>
      <c r="K812" s="108"/>
      <c r="L812" s="108"/>
      <c r="M812" s="2"/>
      <c r="N812" s="2"/>
      <c r="S812"/>
      <c r="T812"/>
    </row>
    <row r="813" spans="2:20" s="1" customFormat="1">
      <c r="B813"/>
      <c r="C813"/>
      <c r="D813"/>
      <c r="E813"/>
      <c r="F813" s="6"/>
      <c r="G813" s="6"/>
      <c r="H813" s="4"/>
      <c r="I813" s="3"/>
      <c r="J813" s="106"/>
      <c r="K813" s="108"/>
      <c r="L813" s="108"/>
      <c r="M813" s="2"/>
      <c r="N813" s="2"/>
      <c r="S813"/>
      <c r="T813"/>
    </row>
    <row r="814" spans="2:20" s="1" customFormat="1">
      <c r="B814"/>
      <c r="C814"/>
      <c r="D814"/>
      <c r="E814"/>
      <c r="F814" s="6"/>
      <c r="G814" s="6"/>
      <c r="H814" s="4"/>
      <c r="I814" s="3"/>
      <c r="J814" s="106"/>
      <c r="K814" s="108"/>
      <c r="L814" s="108"/>
      <c r="M814" s="2"/>
      <c r="N814" s="2"/>
      <c r="S814"/>
      <c r="T814"/>
    </row>
    <row r="815" spans="2:20" s="1" customFormat="1">
      <c r="B815"/>
      <c r="C815"/>
      <c r="D815"/>
      <c r="E815"/>
      <c r="F815" s="6"/>
      <c r="G815" s="6"/>
      <c r="H815" s="4"/>
      <c r="I815" s="3"/>
      <c r="J815" s="106"/>
      <c r="K815" s="108"/>
      <c r="L815" s="108"/>
      <c r="M815" s="2"/>
      <c r="N815" s="2"/>
      <c r="S815"/>
      <c r="T815"/>
    </row>
    <row r="816" spans="2:20" s="1" customFormat="1">
      <c r="B816"/>
      <c r="C816"/>
      <c r="D816"/>
      <c r="E816"/>
      <c r="F816" s="6"/>
      <c r="G816" s="6"/>
      <c r="H816" s="4"/>
      <c r="I816" s="3"/>
      <c r="J816" s="106"/>
      <c r="K816" s="108"/>
      <c r="L816" s="108"/>
      <c r="M816" s="2"/>
      <c r="N816" s="2"/>
      <c r="S816"/>
      <c r="T816"/>
    </row>
    <row r="817" spans="2:20" s="1" customFormat="1">
      <c r="B817"/>
      <c r="C817"/>
      <c r="D817"/>
      <c r="E817"/>
      <c r="F817" s="6"/>
      <c r="G817" s="6"/>
      <c r="H817" s="4"/>
      <c r="I817" s="3"/>
      <c r="J817" s="106"/>
      <c r="K817" s="108"/>
      <c r="L817" s="108"/>
      <c r="M817" s="2"/>
      <c r="N817" s="2"/>
      <c r="S817"/>
      <c r="T817"/>
    </row>
    <row r="818" spans="2:20" s="1" customFormat="1">
      <c r="B818"/>
      <c r="C818"/>
      <c r="D818"/>
      <c r="E818"/>
      <c r="F818" s="6"/>
      <c r="G818" s="6"/>
      <c r="H818" s="4"/>
      <c r="I818" s="3"/>
      <c r="J818" s="106"/>
      <c r="K818" s="108"/>
      <c r="L818" s="108"/>
      <c r="M818" s="2"/>
      <c r="N818" s="2"/>
      <c r="S818"/>
      <c r="T818"/>
    </row>
    <row r="819" spans="2:20" s="1" customFormat="1">
      <c r="B819"/>
      <c r="C819"/>
      <c r="D819"/>
      <c r="E819"/>
      <c r="F819" s="6"/>
      <c r="G819" s="6"/>
      <c r="H819" s="4"/>
      <c r="I819" s="3"/>
      <c r="J819" s="106"/>
      <c r="K819" s="108"/>
      <c r="L819" s="108"/>
      <c r="M819" s="2"/>
      <c r="N819" s="2"/>
      <c r="S819"/>
      <c r="T819"/>
    </row>
    <row r="820" spans="2:20" s="1" customFormat="1">
      <c r="B820"/>
      <c r="C820"/>
      <c r="D820"/>
      <c r="E820"/>
      <c r="F820" s="6"/>
      <c r="G820" s="6"/>
      <c r="H820" s="4"/>
      <c r="I820" s="3"/>
      <c r="J820" s="106"/>
      <c r="K820" s="108"/>
      <c r="L820" s="108"/>
      <c r="M820" s="2"/>
      <c r="N820" s="2"/>
      <c r="S820"/>
      <c r="T820"/>
    </row>
    <row r="821" spans="2:20" s="1" customFormat="1">
      <c r="B821"/>
      <c r="C821"/>
      <c r="D821"/>
      <c r="E821"/>
      <c r="F821" s="6"/>
      <c r="G821" s="6"/>
      <c r="H821" s="4"/>
      <c r="I821" s="3"/>
      <c r="J821" s="106"/>
      <c r="K821" s="108"/>
      <c r="L821" s="108"/>
      <c r="M821" s="2"/>
      <c r="N821" s="2"/>
      <c r="S821"/>
      <c r="T821"/>
    </row>
    <row r="822" spans="2:20" s="1" customFormat="1">
      <c r="B822"/>
      <c r="C822"/>
      <c r="D822"/>
      <c r="E822"/>
      <c r="F822" s="6"/>
      <c r="G822" s="6"/>
      <c r="H822" s="4"/>
      <c r="I822" s="3"/>
      <c r="J822" s="106"/>
      <c r="K822" s="108"/>
      <c r="L822" s="108"/>
      <c r="M822" s="2"/>
      <c r="N822" s="2"/>
      <c r="S822"/>
      <c r="T822"/>
    </row>
    <row r="823" spans="2:20" s="1" customFormat="1">
      <c r="B823"/>
      <c r="C823"/>
      <c r="D823"/>
      <c r="E823"/>
      <c r="F823" s="6"/>
      <c r="G823" s="6"/>
      <c r="H823" s="4"/>
      <c r="I823" s="3"/>
      <c r="J823" s="106"/>
      <c r="K823" s="108"/>
      <c r="L823" s="108"/>
      <c r="M823" s="2"/>
      <c r="N823" s="2"/>
      <c r="S823"/>
      <c r="T823"/>
    </row>
    <row r="824" spans="2:20" s="1" customFormat="1">
      <c r="B824"/>
      <c r="C824"/>
      <c r="D824"/>
      <c r="E824"/>
      <c r="F824" s="6"/>
      <c r="G824" s="6"/>
      <c r="H824" s="4"/>
      <c r="I824" s="3"/>
      <c r="J824" s="106"/>
      <c r="K824" s="108"/>
      <c r="L824" s="108"/>
      <c r="M824" s="2"/>
      <c r="N824" s="2"/>
      <c r="S824"/>
      <c r="T824"/>
    </row>
    <row r="825" spans="2:20" s="1" customFormat="1">
      <c r="B825"/>
      <c r="C825"/>
      <c r="D825"/>
      <c r="E825"/>
      <c r="F825" s="6"/>
      <c r="G825" s="6"/>
      <c r="H825" s="4"/>
      <c r="I825" s="3"/>
      <c r="J825" s="106"/>
      <c r="K825" s="108"/>
      <c r="L825" s="108"/>
      <c r="M825" s="2"/>
      <c r="N825" s="2"/>
      <c r="S825"/>
      <c r="T825"/>
    </row>
    <row r="826" spans="2:20" s="1" customFormat="1">
      <c r="B826"/>
      <c r="C826"/>
      <c r="D826"/>
      <c r="E826"/>
      <c r="F826" s="6"/>
      <c r="G826" s="6"/>
      <c r="H826" s="4"/>
      <c r="I826" s="3"/>
      <c r="J826" s="106"/>
      <c r="K826" s="108"/>
      <c r="L826" s="108"/>
      <c r="M826" s="2"/>
      <c r="N826" s="2"/>
      <c r="S826"/>
      <c r="T826"/>
    </row>
    <row r="827" spans="2:20" s="1" customFormat="1">
      <c r="B827"/>
      <c r="C827"/>
      <c r="D827"/>
      <c r="E827"/>
      <c r="F827" s="6"/>
      <c r="G827" s="6"/>
      <c r="H827" s="4"/>
      <c r="I827" s="3"/>
      <c r="J827" s="106"/>
      <c r="K827" s="108"/>
      <c r="L827" s="108"/>
      <c r="M827" s="2"/>
      <c r="N827" s="2"/>
      <c r="S827"/>
      <c r="T827"/>
    </row>
    <row r="828" spans="2:20" s="1" customFormat="1">
      <c r="B828"/>
      <c r="C828"/>
      <c r="D828"/>
      <c r="E828"/>
      <c r="F828" s="6"/>
      <c r="G828" s="6"/>
      <c r="H828" s="4"/>
      <c r="I828" s="3"/>
      <c r="J828" s="106"/>
      <c r="K828" s="108"/>
      <c r="L828" s="108"/>
      <c r="M828" s="2"/>
      <c r="N828" s="2"/>
      <c r="S828"/>
      <c r="T828"/>
    </row>
    <row r="829" spans="2:20" s="1" customFormat="1">
      <c r="B829"/>
      <c r="C829"/>
      <c r="D829"/>
      <c r="E829"/>
      <c r="F829" s="6"/>
      <c r="G829" s="6"/>
      <c r="H829" s="4"/>
      <c r="I829" s="3"/>
      <c r="J829" s="106"/>
      <c r="K829" s="108"/>
      <c r="L829" s="108"/>
      <c r="M829" s="2"/>
      <c r="N829" s="2"/>
      <c r="S829"/>
      <c r="T829"/>
    </row>
    <row r="830" spans="2:20" s="1" customFormat="1">
      <c r="B830"/>
      <c r="C830"/>
      <c r="D830"/>
      <c r="E830"/>
      <c r="F830" s="6"/>
      <c r="G830" s="6"/>
      <c r="H830" s="4"/>
      <c r="I830" s="3"/>
      <c r="J830" s="106"/>
      <c r="K830" s="108"/>
      <c r="L830" s="108"/>
      <c r="M830" s="2"/>
      <c r="N830" s="2"/>
      <c r="S830"/>
      <c r="T830"/>
    </row>
    <row r="831" spans="2:20" s="1" customFormat="1">
      <c r="B831"/>
      <c r="C831"/>
      <c r="D831"/>
      <c r="E831"/>
      <c r="F831" s="6"/>
      <c r="G831" s="6"/>
      <c r="H831" s="4"/>
      <c r="I831" s="3"/>
      <c r="J831" s="106"/>
      <c r="K831" s="108"/>
      <c r="L831" s="108"/>
      <c r="M831" s="2"/>
      <c r="N831" s="2"/>
      <c r="S831"/>
      <c r="T831"/>
    </row>
    <row r="832" spans="2:20" s="1" customFormat="1">
      <c r="B832"/>
      <c r="C832"/>
      <c r="D832"/>
      <c r="E832"/>
      <c r="F832" s="6"/>
      <c r="G832" s="6"/>
      <c r="H832" s="4"/>
      <c r="I832" s="3"/>
      <c r="J832" s="106"/>
      <c r="K832" s="108"/>
      <c r="L832" s="108"/>
      <c r="M832" s="2"/>
      <c r="N832" s="2"/>
      <c r="S832"/>
      <c r="T832"/>
    </row>
    <row r="833" spans="2:20" s="1" customFormat="1">
      <c r="B833"/>
      <c r="C833"/>
      <c r="D833"/>
      <c r="E833"/>
      <c r="F833" s="6"/>
      <c r="G833" s="6"/>
      <c r="H833" s="4"/>
      <c r="I833" s="3"/>
      <c r="J833" s="106"/>
      <c r="K833" s="108"/>
      <c r="L833" s="108"/>
      <c r="M833" s="2"/>
      <c r="N833" s="2"/>
      <c r="S833"/>
      <c r="T833"/>
    </row>
    <row r="834" spans="2:20" s="1" customFormat="1">
      <c r="B834"/>
      <c r="C834"/>
      <c r="D834"/>
      <c r="E834"/>
      <c r="F834" s="6"/>
      <c r="G834" s="6"/>
      <c r="H834" s="4"/>
      <c r="I834" s="3"/>
      <c r="J834" s="106"/>
      <c r="K834" s="108"/>
      <c r="L834" s="108"/>
      <c r="M834" s="2"/>
      <c r="N834" s="2"/>
      <c r="S834"/>
      <c r="T834"/>
    </row>
    <row r="835" spans="2:20" s="1" customFormat="1">
      <c r="B835"/>
      <c r="C835"/>
      <c r="D835"/>
      <c r="E835"/>
      <c r="F835" s="6"/>
      <c r="G835" s="6"/>
      <c r="H835" s="4"/>
      <c r="I835" s="3"/>
      <c r="J835" s="106"/>
      <c r="K835" s="108"/>
      <c r="L835" s="108"/>
      <c r="M835" s="2"/>
      <c r="N835" s="2"/>
      <c r="S835"/>
      <c r="T835"/>
    </row>
    <row r="836" spans="2:20" s="1" customFormat="1">
      <c r="B836"/>
      <c r="C836"/>
      <c r="D836"/>
      <c r="E836"/>
      <c r="F836" s="6"/>
      <c r="G836" s="6"/>
      <c r="H836" s="4"/>
      <c r="I836" s="3"/>
      <c r="J836" s="106"/>
      <c r="K836" s="108"/>
      <c r="L836" s="108"/>
      <c r="M836" s="2"/>
      <c r="N836" s="2"/>
      <c r="S836"/>
      <c r="T836"/>
    </row>
    <row r="837" spans="2:20" s="1" customFormat="1">
      <c r="B837"/>
      <c r="C837"/>
      <c r="D837"/>
      <c r="E837"/>
      <c r="F837" s="6"/>
      <c r="G837" s="6"/>
      <c r="H837" s="4"/>
      <c r="I837" s="3"/>
      <c r="J837" s="106"/>
      <c r="K837" s="108"/>
      <c r="L837" s="108"/>
      <c r="M837" s="2"/>
      <c r="N837" s="2"/>
      <c r="S837"/>
      <c r="T837"/>
    </row>
    <row r="838" spans="2:20" s="1" customFormat="1">
      <c r="B838"/>
      <c r="C838"/>
      <c r="D838"/>
      <c r="E838"/>
      <c r="F838" s="6"/>
      <c r="G838" s="6"/>
      <c r="H838" s="4"/>
      <c r="I838" s="3"/>
      <c r="J838" s="106"/>
      <c r="K838" s="108"/>
      <c r="L838" s="108"/>
      <c r="M838" s="2"/>
      <c r="N838" s="2"/>
      <c r="S838"/>
      <c r="T838"/>
    </row>
    <row r="839" spans="2:20" s="1" customFormat="1">
      <c r="B839"/>
      <c r="C839"/>
      <c r="D839"/>
      <c r="E839"/>
      <c r="F839" s="6"/>
      <c r="G839" s="6"/>
      <c r="H839" s="4"/>
      <c r="I839" s="3"/>
      <c r="J839" s="106"/>
      <c r="K839" s="108"/>
      <c r="L839" s="108"/>
      <c r="M839" s="2"/>
      <c r="N839" s="2"/>
      <c r="S839"/>
      <c r="T839"/>
    </row>
    <row r="840" spans="2:20" s="1" customFormat="1">
      <c r="B840"/>
      <c r="C840"/>
      <c r="D840"/>
      <c r="E840"/>
      <c r="F840" s="6"/>
      <c r="G840" s="6"/>
      <c r="H840" s="4"/>
      <c r="I840" s="3"/>
      <c r="J840" s="106"/>
      <c r="K840" s="108"/>
      <c r="L840" s="108"/>
      <c r="M840" s="2"/>
      <c r="N840" s="2"/>
      <c r="S840"/>
      <c r="T840"/>
    </row>
    <row r="841" spans="2:20" s="1" customFormat="1">
      <c r="B841"/>
      <c r="C841"/>
      <c r="D841"/>
      <c r="E841"/>
      <c r="F841" s="6"/>
      <c r="G841" s="6"/>
      <c r="H841" s="4"/>
      <c r="I841" s="3"/>
      <c r="J841" s="106"/>
      <c r="K841" s="108"/>
      <c r="L841" s="108"/>
      <c r="M841" s="2"/>
      <c r="N841" s="2"/>
      <c r="S841"/>
      <c r="T841"/>
    </row>
  </sheetData>
  <autoFilter ref="P533:P579" xr:uid="{00000000-0009-0000-0000-000002000000}">
    <filterColumn colId="0">
      <colorFilter dxfId="1"/>
    </filterColumn>
  </autoFilter>
  <mergeCells count="14">
    <mergeCell ref="N577:O577"/>
    <mergeCell ref="M2:N2"/>
    <mergeCell ref="O2:P2"/>
    <mergeCell ref="Q2:R2"/>
    <mergeCell ref="B1:R1"/>
    <mergeCell ref="B2:B3"/>
    <mergeCell ref="D2:D3"/>
    <mergeCell ref="E2:E3"/>
    <mergeCell ref="F2:F3"/>
    <mergeCell ref="I2:J2"/>
    <mergeCell ref="K2:L2"/>
    <mergeCell ref="C2:C3"/>
    <mergeCell ref="G2:G3"/>
    <mergeCell ref="H2:H3"/>
  </mergeCells>
  <pageMargins left="0.59055118110236227" right="0.74803149606299213" top="0.59055118110236227" bottom="0.98425196850393704" header="0.51181102362204722" footer="0.51181102362204722"/>
  <pageSetup paperSize="9" scale="10" fitToHeight="2" orientation="landscape" r:id="rId1"/>
  <rowBreaks count="2" manualBreakCount="2">
    <brk id="116" min="1" max="17" man="1"/>
    <brk id="260" min="1" max="17"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5:D17"/>
  <sheetViews>
    <sheetView view="pageBreakPreview" zoomScale="60" zoomScaleNormal="100" workbookViewId="0">
      <selection activeCell="I18" sqref="I18"/>
    </sheetView>
  </sheetViews>
  <sheetFormatPr defaultColWidth="8.7265625" defaultRowHeight="14"/>
  <cols>
    <col min="1" max="2" width="8.7265625" style="480"/>
    <col min="3" max="3" width="47.453125" style="480" customWidth="1"/>
    <col min="4" max="4" width="21.54296875" style="480" customWidth="1"/>
    <col min="5" max="16384" width="8.7265625" style="480"/>
  </cols>
  <sheetData>
    <row r="5" spans="2:4" ht="25" customHeight="1">
      <c r="B5" s="507" t="s">
        <v>522</v>
      </c>
      <c r="C5" s="507" t="s">
        <v>560</v>
      </c>
      <c r="D5" s="507" t="s">
        <v>590</v>
      </c>
    </row>
    <row r="6" spans="2:4" ht="42" customHeight="1">
      <c r="B6" s="500">
        <v>1</v>
      </c>
      <c r="C6" s="505" t="s">
        <v>809</v>
      </c>
      <c r="D6" s="501">
        <v>12611958</v>
      </c>
    </row>
    <row r="7" spans="2:4" ht="42" customHeight="1">
      <c r="B7" s="500">
        <v>2</v>
      </c>
      <c r="C7" s="505" t="s">
        <v>810</v>
      </c>
      <c r="D7" s="501">
        <v>6240000</v>
      </c>
    </row>
    <row r="8" spans="2:4" ht="42" customHeight="1">
      <c r="B8" s="500">
        <v>3</v>
      </c>
      <c r="C8" s="505" t="s">
        <v>815</v>
      </c>
      <c r="D8" s="501">
        <v>4814994</v>
      </c>
    </row>
    <row r="9" spans="2:4" ht="42" customHeight="1">
      <c r="B9" s="500">
        <v>4</v>
      </c>
      <c r="C9" s="505" t="s">
        <v>811</v>
      </c>
      <c r="D9" s="501">
        <v>9540000</v>
      </c>
    </row>
    <row r="10" spans="2:4" ht="42" customHeight="1">
      <c r="B10" s="500">
        <v>5</v>
      </c>
      <c r="C10" s="505" t="s">
        <v>812</v>
      </c>
      <c r="D10" s="501">
        <v>1046383</v>
      </c>
    </row>
    <row r="11" spans="2:4" ht="42" customHeight="1">
      <c r="B11" s="500">
        <v>6</v>
      </c>
      <c r="C11" s="505" t="s">
        <v>813</v>
      </c>
      <c r="D11" s="501">
        <v>1258716</v>
      </c>
    </row>
    <row r="12" spans="2:4" ht="42" customHeight="1">
      <c r="B12" s="500">
        <v>7</v>
      </c>
      <c r="C12" s="505" t="s">
        <v>814</v>
      </c>
      <c r="D12" s="501">
        <v>615620</v>
      </c>
    </row>
    <row r="13" spans="2:4" ht="42" customHeight="1">
      <c r="B13" s="500">
        <v>8</v>
      </c>
      <c r="C13" s="505" t="s">
        <v>817</v>
      </c>
      <c r="D13" s="501">
        <f>ROUND(556931.025,0)</f>
        <v>556931</v>
      </c>
    </row>
    <row r="14" spans="2:4" ht="148.5" customHeight="1">
      <c r="B14" s="500">
        <v>9</v>
      </c>
      <c r="C14" s="505" t="s">
        <v>816</v>
      </c>
      <c r="D14" s="501">
        <f>ROUND(8689969.16,0)</f>
        <v>8689969</v>
      </c>
    </row>
    <row r="15" spans="2:4" ht="34" customHeight="1">
      <c r="B15" s="502"/>
      <c r="C15" s="506"/>
      <c r="D15" s="503">
        <f>SUM(D6:D14)</f>
        <v>45374571</v>
      </c>
    </row>
    <row r="17" spans="4:4">
      <c r="D17" s="504"/>
    </row>
  </sheetData>
  <pageMargins left="1.0236220472440944" right="0.70866141732283472" top="0.94488188976377963" bottom="0.74803149606299213" header="0.31496062992125984" footer="0.31496062992125984"/>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B1:AG76"/>
  <sheetViews>
    <sheetView view="pageBreakPreview" zoomScale="85" zoomScaleNormal="85" zoomScaleSheetLayoutView="85" workbookViewId="0">
      <pane xSplit="1" ySplit="3" topLeftCell="F59" activePane="bottomRight" state="frozen"/>
      <selection pane="topRight" activeCell="B1" sqref="B1"/>
      <selection pane="bottomLeft" activeCell="A4" sqref="A4"/>
      <selection pane="bottomRight" activeCell="T61" sqref="T61"/>
    </sheetView>
  </sheetViews>
  <sheetFormatPr defaultRowHeight="14.5"/>
  <cols>
    <col min="2" max="2" width="5.7265625" customWidth="1"/>
    <col min="3" max="3" width="5.26953125" customWidth="1"/>
    <col min="4" max="4" width="8.26953125" bestFit="1" customWidth="1"/>
    <col min="5" max="5" width="49.7265625" customWidth="1"/>
    <col min="6" max="6" width="5.81640625" bestFit="1" customWidth="1"/>
    <col min="17" max="17" width="9.1796875" bestFit="1" customWidth="1"/>
    <col min="18" max="18" width="11.26953125" bestFit="1" customWidth="1"/>
    <col min="19" max="19" width="9.1796875" bestFit="1" customWidth="1"/>
    <col min="20" max="20" width="20.26953125" customWidth="1"/>
  </cols>
  <sheetData>
    <row r="1" spans="2:20" ht="23.5" customHeight="1" thickBot="1">
      <c r="B1" s="577" t="s">
        <v>522</v>
      </c>
      <c r="C1" s="577" t="s">
        <v>521</v>
      </c>
      <c r="D1" s="577" t="s">
        <v>520</v>
      </c>
      <c r="E1" s="577" t="s">
        <v>519</v>
      </c>
      <c r="F1" s="577" t="s">
        <v>29</v>
      </c>
      <c r="G1" s="579" t="s">
        <v>27</v>
      </c>
      <c r="H1" s="578" t="s">
        <v>27</v>
      </c>
      <c r="I1" s="578"/>
      <c r="J1" s="578"/>
      <c r="K1" s="578" t="s">
        <v>597</v>
      </c>
      <c r="L1" s="578"/>
      <c r="M1" s="578"/>
      <c r="N1" s="578" t="s">
        <v>598</v>
      </c>
      <c r="O1" s="578"/>
      <c r="P1" s="578"/>
      <c r="Q1" s="578" t="s">
        <v>590</v>
      </c>
      <c r="R1" s="578"/>
      <c r="S1" s="578"/>
      <c r="T1" s="578" t="s">
        <v>599</v>
      </c>
    </row>
    <row r="2" spans="2:20" ht="14.5" customHeight="1" thickBot="1">
      <c r="B2" s="577"/>
      <c r="C2" s="577"/>
      <c r="D2" s="577"/>
      <c r="E2" s="577"/>
      <c r="F2" s="577"/>
      <c r="G2" s="579"/>
      <c r="H2" s="576" t="s">
        <v>600</v>
      </c>
      <c r="I2" s="576" t="s">
        <v>601</v>
      </c>
      <c r="J2" s="576" t="s">
        <v>602</v>
      </c>
      <c r="K2" s="576" t="s">
        <v>603</v>
      </c>
      <c r="L2" s="576" t="s">
        <v>604</v>
      </c>
      <c r="M2" s="576" t="s">
        <v>605</v>
      </c>
      <c r="N2" s="576" t="s">
        <v>606</v>
      </c>
      <c r="O2" s="576" t="s">
        <v>607</v>
      </c>
      <c r="P2" s="576" t="s">
        <v>608</v>
      </c>
      <c r="Q2" s="576" t="s">
        <v>609</v>
      </c>
      <c r="R2" s="576" t="s">
        <v>610</v>
      </c>
      <c r="S2" s="576" t="s">
        <v>611</v>
      </c>
      <c r="T2" s="578"/>
    </row>
    <row r="3" spans="2:20" ht="26.5" customHeight="1" thickBot="1">
      <c r="B3" s="577"/>
      <c r="C3" s="577"/>
      <c r="D3" s="577"/>
      <c r="E3" s="577"/>
      <c r="F3" s="577"/>
      <c r="G3" s="579"/>
      <c r="H3" s="576"/>
      <c r="I3" s="576"/>
      <c r="J3" s="576"/>
      <c r="K3" s="576"/>
      <c r="L3" s="576"/>
      <c r="M3" s="576"/>
      <c r="N3" s="576"/>
      <c r="O3" s="576"/>
      <c r="P3" s="576"/>
      <c r="Q3" s="576"/>
      <c r="R3" s="576"/>
      <c r="S3" s="576"/>
      <c r="T3" s="578"/>
    </row>
    <row r="4" spans="2:20" ht="87">
      <c r="B4" s="47">
        <v>1</v>
      </c>
      <c r="C4" s="47">
        <v>116</v>
      </c>
      <c r="D4" s="47" t="s">
        <v>231</v>
      </c>
      <c r="E4" s="80" t="s">
        <v>230</v>
      </c>
      <c r="F4" s="53" t="s">
        <v>23</v>
      </c>
      <c r="G4" s="55">
        <v>10</v>
      </c>
      <c r="H4" s="54"/>
      <c r="I4" s="54"/>
      <c r="J4" s="54"/>
      <c r="K4" s="54">
        <v>0.4</v>
      </c>
      <c r="L4" s="54">
        <v>0.8</v>
      </c>
      <c r="M4" s="54">
        <v>0.51200000000000001</v>
      </c>
      <c r="N4" s="56">
        <v>44</v>
      </c>
      <c r="O4" s="56">
        <v>75</v>
      </c>
      <c r="P4" s="56">
        <f>60/1000</f>
        <v>0.06</v>
      </c>
      <c r="Q4" s="81">
        <f>H4*K4*N4</f>
        <v>0</v>
      </c>
      <c r="R4" s="81">
        <f>I4*L4*O4</f>
        <v>0</v>
      </c>
      <c r="S4" s="81">
        <f>J4*M4*P4</f>
        <v>0</v>
      </c>
      <c r="T4" s="81">
        <f>SUM(Q4:S4)</f>
        <v>0</v>
      </c>
    </row>
    <row r="5" spans="2:20" ht="87">
      <c r="B5" s="28">
        <v>2</v>
      </c>
      <c r="C5" s="28">
        <v>117</v>
      </c>
      <c r="D5" s="28" t="s">
        <v>229</v>
      </c>
      <c r="E5" s="33" t="s">
        <v>228</v>
      </c>
      <c r="F5" s="29" t="s">
        <v>23</v>
      </c>
      <c r="G5" s="31">
        <v>51.901499999999999</v>
      </c>
      <c r="H5" s="30"/>
      <c r="I5" s="30"/>
      <c r="J5" s="30"/>
      <c r="K5" s="30">
        <v>0.4</v>
      </c>
      <c r="L5" s="30">
        <v>0.8</v>
      </c>
      <c r="M5" s="30">
        <v>0.51200000000000001</v>
      </c>
      <c r="N5" s="32">
        <v>44</v>
      </c>
      <c r="O5" s="32">
        <v>75</v>
      </c>
      <c r="P5" s="32">
        <f t="shared" ref="P5:P59" si="0">60/1000</f>
        <v>0.06</v>
      </c>
      <c r="Q5" s="82">
        <f t="shared" ref="Q5:S59" si="1">H5*K5*N5</f>
        <v>0</v>
      </c>
      <c r="R5" s="82">
        <f t="shared" si="1"/>
        <v>0</v>
      </c>
      <c r="S5" s="82">
        <f t="shared" si="1"/>
        <v>0</v>
      </c>
      <c r="T5" s="82">
        <f t="shared" ref="T5:T59" si="2">SUM(Q5:S5)</f>
        <v>0</v>
      </c>
    </row>
    <row r="6" spans="2:20" ht="87">
      <c r="B6" s="28">
        <v>3</v>
      </c>
      <c r="C6" s="28">
        <v>118</v>
      </c>
      <c r="D6" s="28" t="s">
        <v>227</v>
      </c>
      <c r="E6" s="33" t="s">
        <v>226</v>
      </c>
      <c r="F6" s="29" t="s">
        <v>23</v>
      </c>
      <c r="G6" s="31">
        <v>152.691</v>
      </c>
      <c r="H6" s="30"/>
      <c r="I6" s="30"/>
      <c r="J6" s="30"/>
      <c r="K6" s="30">
        <v>0.4</v>
      </c>
      <c r="L6" s="30">
        <v>0.8</v>
      </c>
      <c r="M6" s="30">
        <v>0.51200000000000001</v>
      </c>
      <c r="N6" s="32">
        <v>44</v>
      </c>
      <c r="O6" s="32">
        <v>75</v>
      </c>
      <c r="P6" s="32">
        <f t="shared" si="0"/>
        <v>0.06</v>
      </c>
      <c r="Q6" s="82">
        <f t="shared" si="1"/>
        <v>0</v>
      </c>
      <c r="R6" s="82">
        <f t="shared" si="1"/>
        <v>0</v>
      </c>
      <c r="S6" s="82">
        <f t="shared" si="1"/>
        <v>0</v>
      </c>
      <c r="T6" s="82">
        <f t="shared" si="2"/>
        <v>0</v>
      </c>
    </row>
    <row r="7" spans="2:20" ht="78" customHeight="1">
      <c r="B7" s="28">
        <v>4</v>
      </c>
      <c r="C7" s="28">
        <v>119</v>
      </c>
      <c r="D7" s="28" t="s">
        <v>225</v>
      </c>
      <c r="E7" s="33" t="s">
        <v>224</v>
      </c>
      <c r="F7" s="29" t="s">
        <v>0</v>
      </c>
      <c r="G7" s="31">
        <v>692.92650000000003</v>
      </c>
      <c r="H7" s="30"/>
      <c r="I7" s="30"/>
      <c r="J7" s="30"/>
      <c r="K7" s="30">
        <v>0.4</v>
      </c>
      <c r="L7" s="30">
        <v>0.8</v>
      </c>
      <c r="M7" s="30">
        <v>0.51200000000000001</v>
      </c>
      <c r="N7" s="32">
        <v>44</v>
      </c>
      <c r="O7" s="32">
        <v>75</v>
      </c>
      <c r="P7" s="32">
        <f t="shared" si="0"/>
        <v>0.06</v>
      </c>
      <c r="Q7" s="82">
        <f t="shared" si="1"/>
        <v>0</v>
      </c>
      <c r="R7" s="82">
        <f t="shared" si="1"/>
        <v>0</v>
      </c>
      <c r="S7" s="82">
        <f t="shared" si="1"/>
        <v>0</v>
      </c>
      <c r="T7" s="82">
        <f t="shared" si="2"/>
        <v>0</v>
      </c>
    </row>
    <row r="8" spans="2:20" ht="87">
      <c r="B8" s="28">
        <v>5</v>
      </c>
      <c r="C8" s="28">
        <v>120</v>
      </c>
      <c r="D8" s="28" t="s">
        <v>223</v>
      </c>
      <c r="E8" s="33" t="s">
        <v>222</v>
      </c>
      <c r="F8" s="29" t="s">
        <v>3</v>
      </c>
      <c r="G8" s="31">
        <v>203</v>
      </c>
      <c r="H8" s="30"/>
      <c r="I8" s="30"/>
      <c r="J8" s="30"/>
      <c r="K8" s="30">
        <v>0.4</v>
      </c>
      <c r="L8" s="30">
        <v>0.8</v>
      </c>
      <c r="M8" s="30">
        <v>0.51200000000000001</v>
      </c>
      <c r="N8" s="32">
        <v>44</v>
      </c>
      <c r="O8" s="32">
        <v>75</v>
      </c>
      <c r="P8" s="32">
        <f t="shared" si="0"/>
        <v>0.06</v>
      </c>
      <c r="Q8" s="82">
        <f t="shared" si="1"/>
        <v>0</v>
      </c>
      <c r="R8" s="82">
        <f t="shared" si="1"/>
        <v>0</v>
      </c>
      <c r="S8" s="82">
        <f t="shared" si="1"/>
        <v>0</v>
      </c>
      <c r="T8" s="82">
        <f t="shared" si="2"/>
        <v>0</v>
      </c>
    </row>
    <row r="9" spans="2:20" ht="43.5">
      <c r="B9" s="28">
        <v>6</v>
      </c>
      <c r="C9" s="28">
        <v>121</v>
      </c>
      <c r="D9" s="28" t="s">
        <v>221</v>
      </c>
      <c r="E9" s="33" t="s">
        <v>220</v>
      </c>
      <c r="F9" s="29" t="s">
        <v>23</v>
      </c>
      <c r="G9" s="31">
        <v>314.76900000000001</v>
      </c>
      <c r="H9" s="30"/>
      <c r="I9" s="30"/>
      <c r="J9" s="30"/>
      <c r="K9" s="30">
        <v>0.4</v>
      </c>
      <c r="L9" s="30">
        <v>0.8</v>
      </c>
      <c r="M9" s="30">
        <v>0.51200000000000001</v>
      </c>
      <c r="N9" s="32">
        <v>44</v>
      </c>
      <c r="O9" s="32">
        <v>75</v>
      </c>
      <c r="P9" s="32">
        <f t="shared" si="0"/>
        <v>0.06</v>
      </c>
      <c r="Q9" s="82">
        <f t="shared" si="1"/>
        <v>0</v>
      </c>
      <c r="R9" s="82">
        <f t="shared" si="1"/>
        <v>0</v>
      </c>
      <c r="S9" s="82">
        <f t="shared" si="1"/>
        <v>0</v>
      </c>
      <c r="T9" s="82">
        <f t="shared" si="2"/>
        <v>0</v>
      </c>
    </row>
    <row r="10" spans="2:20">
      <c r="B10" s="28">
        <v>7</v>
      </c>
      <c r="C10" s="28">
        <v>122</v>
      </c>
      <c r="D10" s="28" t="s">
        <v>219</v>
      </c>
      <c r="E10" s="33" t="s">
        <v>218</v>
      </c>
      <c r="F10" s="29" t="s">
        <v>23</v>
      </c>
      <c r="G10" s="31">
        <v>3.1710000000000003</v>
      </c>
      <c r="H10" s="30">
        <f>(1/4)*G10</f>
        <v>0.79275000000000007</v>
      </c>
      <c r="I10" s="30">
        <f>(1/2)*G10</f>
        <v>1.5855000000000001</v>
      </c>
      <c r="J10" s="30"/>
      <c r="K10" s="30">
        <v>0.4</v>
      </c>
      <c r="L10" s="30">
        <v>0.8</v>
      </c>
      <c r="M10" s="30">
        <v>0.51200000000000001</v>
      </c>
      <c r="N10" s="32">
        <v>44</v>
      </c>
      <c r="O10" s="32">
        <v>75</v>
      </c>
      <c r="P10" s="32">
        <f t="shared" si="0"/>
        <v>0.06</v>
      </c>
      <c r="Q10" s="82">
        <f t="shared" si="1"/>
        <v>13.952400000000003</v>
      </c>
      <c r="R10" s="82">
        <f t="shared" si="1"/>
        <v>95.13000000000001</v>
      </c>
      <c r="S10" s="82">
        <f t="shared" si="1"/>
        <v>0</v>
      </c>
      <c r="T10" s="82">
        <f t="shared" si="2"/>
        <v>109.08240000000001</v>
      </c>
    </row>
    <row r="11" spans="2:20">
      <c r="B11" s="28">
        <v>8</v>
      </c>
      <c r="C11" s="28">
        <v>123</v>
      </c>
      <c r="D11" s="28" t="s">
        <v>217</v>
      </c>
      <c r="E11" s="33" t="s">
        <v>216</v>
      </c>
      <c r="F11" s="29" t="s">
        <v>0</v>
      </c>
      <c r="G11" s="31">
        <v>0</v>
      </c>
      <c r="H11" s="30">
        <f>(1.5/5.5)*G11</f>
        <v>0</v>
      </c>
      <c r="I11" s="30">
        <f>(3/5.5)*G11</f>
        <v>0</v>
      </c>
      <c r="J11" s="30"/>
      <c r="K11" s="30">
        <v>0.4</v>
      </c>
      <c r="L11" s="30">
        <v>0.8</v>
      </c>
      <c r="M11" s="30">
        <v>0.51200000000000001</v>
      </c>
      <c r="N11" s="32">
        <v>44</v>
      </c>
      <c r="O11" s="32">
        <v>75</v>
      </c>
      <c r="P11" s="32">
        <f t="shared" si="0"/>
        <v>0.06</v>
      </c>
      <c r="Q11" s="82">
        <f t="shared" si="1"/>
        <v>0</v>
      </c>
      <c r="R11" s="82">
        <f t="shared" si="1"/>
        <v>0</v>
      </c>
      <c r="S11" s="82">
        <f t="shared" si="1"/>
        <v>0</v>
      </c>
      <c r="T11" s="82">
        <f t="shared" si="2"/>
        <v>0</v>
      </c>
    </row>
    <row r="12" spans="2:20">
      <c r="B12" s="28">
        <v>9</v>
      </c>
      <c r="C12" s="28">
        <v>124</v>
      </c>
      <c r="D12" s="28" t="s">
        <v>215</v>
      </c>
      <c r="E12" s="33" t="s">
        <v>214</v>
      </c>
      <c r="F12" s="29" t="s">
        <v>0</v>
      </c>
      <c r="G12" s="31">
        <v>0</v>
      </c>
      <c r="H12" s="30">
        <f>(1.5/5.5)*G12</f>
        <v>0</v>
      </c>
      <c r="I12" s="30">
        <f>(3/5.5)*G12</f>
        <v>0</v>
      </c>
      <c r="J12" s="30"/>
      <c r="K12" s="30">
        <v>0.4</v>
      </c>
      <c r="L12" s="30">
        <v>0.8</v>
      </c>
      <c r="M12" s="30">
        <v>0.51200000000000001</v>
      </c>
      <c r="N12" s="32">
        <v>44</v>
      </c>
      <c r="O12" s="32">
        <v>75</v>
      </c>
      <c r="P12" s="32">
        <f t="shared" si="0"/>
        <v>0.06</v>
      </c>
      <c r="Q12" s="82">
        <f t="shared" si="1"/>
        <v>0</v>
      </c>
      <c r="R12" s="82">
        <f t="shared" si="1"/>
        <v>0</v>
      </c>
      <c r="S12" s="82">
        <f t="shared" si="1"/>
        <v>0</v>
      </c>
      <c r="T12" s="82">
        <f t="shared" si="2"/>
        <v>0</v>
      </c>
    </row>
    <row r="13" spans="2:20">
      <c r="B13" s="28">
        <v>10</v>
      </c>
      <c r="C13" s="28">
        <v>125</v>
      </c>
      <c r="D13" s="28" t="s">
        <v>213</v>
      </c>
      <c r="E13" s="33" t="s">
        <v>212</v>
      </c>
      <c r="F13" s="29" t="s">
        <v>23</v>
      </c>
      <c r="G13" s="31">
        <v>111.95100000000001</v>
      </c>
      <c r="H13" s="30">
        <v>14.238000000000003</v>
      </c>
      <c r="I13" s="30">
        <v>0</v>
      </c>
      <c r="J13" s="30">
        <v>7945</v>
      </c>
      <c r="K13" s="30">
        <v>0.4</v>
      </c>
      <c r="L13" s="30">
        <v>0.8</v>
      </c>
      <c r="M13" s="30">
        <v>0.51200000000000001</v>
      </c>
      <c r="N13" s="32">
        <v>44</v>
      </c>
      <c r="O13" s="32">
        <v>75</v>
      </c>
      <c r="P13" s="32">
        <f t="shared" si="0"/>
        <v>0.06</v>
      </c>
      <c r="Q13" s="82">
        <f t="shared" si="1"/>
        <v>250.58880000000008</v>
      </c>
      <c r="R13" s="82">
        <f t="shared" si="1"/>
        <v>0</v>
      </c>
      <c r="S13" s="82">
        <f t="shared" si="1"/>
        <v>244.07040000000001</v>
      </c>
      <c r="T13" s="82">
        <f t="shared" si="2"/>
        <v>494.65920000000006</v>
      </c>
    </row>
    <row r="14" spans="2:20" ht="29">
      <c r="B14" s="28">
        <v>11</v>
      </c>
      <c r="C14" s="28">
        <v>126</v>
      </c>
      <c r="D14" s="28" t="s">
        <v>211</v>
      </c>
      <c r="E14" s="33" t="s">
        <v>210</v>
      </c>
      <c r="F14" s="29" t="s">
        <v>0</v>
      </c>
      <c r="G14" s="31">
        <v>404.9325</v>
      </c>
      <c r="H14" s="30">
        <v>4.8</v>
      </c>
      <c r="I14" s="30"/>
      <c r="J14" s="30">
        <v>2874</v>
      </c>
      <c r="K14" s="30">
        <v>0.4</v>
      </c>
      <c r="L14" s="30">
        <v>0.8</v>
      </c>
      <c r="M14" s="30">
        <v>0.51200000000000001</v>
      </c>
      <c r="N14" s="32">
        <v>44</v>
      </c>
      <c r="O14" s="32">
        <v>75</v>
      </c>
      <c r="P14" s="32">
        <f t="shared" si="0"/>
        <v>0.06</v>
      </c>
      <c r="Q14" s="82">
        <f t="shared" si="1"/>
        <v>84.47999999999999</v>
      </c>
      <c r="R14" s="82">
        <f t="shared" si="1"/>
        <v>0</v>
      </c>
      <c r="S14" s="82">
        <f t="shared" si="1"/>
        <v>88.289280000000005</v>
      </c>
      <c r="T14" s="82">
        <f t="shared" si="2"/>
        <v>172.76927999999998</v>
      </c>
    </row>
    <row r="15" spans="2:20" ht="29">
      <c r="B15" s="28">
        <v>12</v>
      </c>
      <c r="C15" s="28">
        <v>127</v>
      </c>
      <c r="D15" s="28" t="s">
        <v>209</v>
      </c>
      <c r="E15" s="33" t="s">
        <v>208</v>
      </c>
      <c r="F15" s="29" t="s">
        <v>23</v>
      </c>
      <c r="G15" s="31">
        <v>0</v>
      </c>
      <c r="H15" s="30"/>
      <c r="I15" s="30"/>
      <c r="J15" s="30"/>
      <c r="K15" s="30">
        <v>0.4</v>
      </c>
      <c r="L15" s="30">
        <v>0.8</v>
      </c>
      <c r="M15" s="30">
        <v>0.51200000000000001</v>
      </c>
      <c r="N15" s="32">
        <v>44</v>
      </c>
      <c r="O15" s="32">
        <v>75</v>
      </c>
      <c r="P15" s="32">
        <f t="shared" si="0"/>
        <v>0.06</v>
      </c>
      <c r="Q15" s="82">
        <f t="shared" si="1"/>
        <v>0</v>
      </c>
      <c r="R15" s="82">
        <f t="shared" si="1"/>
        <v>0</v>
      </c>
      <c r="S15" s="82">
        <f t="shared" si="1"/>
        <v>0</v>
      </c>
      <c r="T15" s="82">
        <f t="shared" si="2"/>
        <v>0</v>
      </c>
    </row>
    <row r="16" spans="2:20" ht="29">
      <c r="B16" s="28">
        <v>13</v>
      </c>
      <c r="C16" s="28">
        <v>128</v>
      </c>
      <c r="D16" s="28" t="s">
        <v>207</v>
      </c>
      <c r="E16" s="33" t="s">
        <v>206</v>
      </c>
      <c r="F16" s="29" t="s">
        <v>23</v>
      </c>
      <c r="G16" s="31">
        <v>16.865100000000002</v>
      </c>
      <c r="H16" s="30">
        <v>5.2703437500000003</v>
      </c>
      <c r="I16" s="30"/>
      <c r="J16" s="30">
        <v>6850</v>
      </c>
      <c r="K16" s="30">
        <v>0.4</v>
      </c>
      <c r="L16" s="30">
        <v>0.8</v>
      </c>
      <c r="M16" s="30">
        <v>0.51200000000000001</v>
      </c>
      <c r="N16" s="32">
        <v>44</v>
      </c>
      <c r="O16" s="32">
        <v>75</v>
      </c>
      <c r="P16" s="32">
        <f t="shared" si="0"/>
        <v>0.06</v>
      </c>
      <c r="Q16" s="82">
        <f t="shared" si="1"/>
        <v>92.758050000000011</v>
      </c>
      <c r="R16" s="82">
        <f t="shared" si="1"/>
        <v>0</v>
      </c>
      <c r="S16" s="82">
        <f t="shared" si="1"/>
        <v>210.43200000000002</v>
      </c>
      <c r="T16" s="82">
        <f t="shared" si="2"/>
        <v>303.19005000000004</v>
      </c>
    </row>
    <row r="17" spans="2:20" ht="29">
      <c r="B17" s="28">
        <v>14</v>
      </c>
      <c r="C17" s="28">
        <v>129</v>
      </c>
      <c r="D17" s="28" t="s">
        <v>205</v>
      </c>
      <c r="E17" s="33" t="s">
        <v>204</v>
      </c>
      <c r="F17" s="29" t="s">
        <v>203</v>
      </c>
      <c r="G17" s="31">
        <v>0.76860000000000006</v>
      </c>
      <c r="H17" s="30"/>
      <c r="I17" s="30"/>
      <c r="J17" s="30"/>
      <c r="K17" s="30">
        <v>0.4</v>
      </c>
      <c r="L17" s="30">
        <v>0.8</v>
      </c>
      <c r="M17" s="30">
        <v>0.51200000000000001</v>
      </c>
      <c r="N17" s="32">
        <v>44</v>
      </c>
      <c r="O17" s="32">
        <v>75</v>
      </c>
      <c r="P17" s="32">
        <f t="shared" si="0"/>
        <v>0.06</v>
      </c>
      <c r="Q17" s="82">
        <f t="shared" si="1"/>
        <v>0</v>
      </c>
      <c r="R17" s="82">
        <f t="shared" si="1"/>
        <v>0</v>
      </c>
      <c r="S17" s="82">
        <f t="shared" si="1"/>
        <v>0</v>
      </c>
      <c r="T17" s="82">
        <f t="shared" si="2"/>
        <v>0</v>
      </c>
    </row>
    <row r="18" spans="2:20" ht="43.5">
      <c r="B18" s="28">
        <v>15</v>
      </c>
      <c r="C18" s="28">
        <v>130</v>
      </c>
      <c r="D18" s="28" t="s">
        <v>202</v>
      </c>
      <c r="E18" s="33" t="s">
        <v>201</v>
      </c>
      <c r="F18" s="29" t="s">
        <v>0</v>
      </c>
      <c r="G18" s="31">
        <v>2148.8040000000001</v>
      </c>
      <c r="H18" s="30">
        <v>28.742402304000006</v>
      </c>
      <c r="I18" s="30"/>
      <c r="J18" s="30"/>
      <c r="K18" s="30">
        <v>0.4</v>
      </c>
      <c r="L18" s="30">
        <v>0.8</v>
      </c>
      <c r="M18" s="30">
        <v>0.51200000000000001</v>
      </c>
      <c r="N18" s="32">
        <v>44</v>
      </c>
      <c r="O18" s="32">
        <v>75</v>
      </c>
      <c r="P18" s="32">
        <f t="shared" si="0"/>
        <v>0.06</v>
      </c>
      <c r="Q18" s="82">
        <f t="shared" si="1"/>
        <v>505.86628055040012</v>
      </c>
      <c r="R18" s="82">
        <f t="shared" si="1"/>
        <v>0</v>
      </c>
      <c r="S18" s="82">
        <f t="shared" si="1"/>
        <v>0</v>
      </c>
      <c r="T18" s="82">
        <f t="shared" si="2"/>
        <v>505.86628055040012</v>
      </c>
    </row>
    <row r="19" spans="2:20" ht="29">
      <c r="B19" s="28">
        <v>16</v>
      </c>
      <c r="C19" s="28">
        <v>131</v>
      </c>
      <c r="D19" s="28" t="s">
        <v>200</v>
      </c>
      <c r="E19" s="33" t="s">
        <v>199</v>
      </c>
      <c r="F19" s="29" t="s">
        <v>0</v>
      </c>
      <c r="G19" s="31">
        <v>43.050000000000004</v>
      </c>
      <c r="H19" s="30"/>
      <c r="I19" s="30"/>
      <c r="J19" s="30"/>
      <c r="K19" s="30">
        <v>0.4</v>
      </c>
      <c r="L19" s="30">
        <v>0.8</v>
      </c>
      <c r="M19" s="30">
        <v>0.51200000000000001</v>
      </c>
      <c r="N19" s="32">
        <v>44</v>
      </c>
      <c r="O19" s="32">
        <v>75</v>
      </c>
      <c r="P19" s="32">
        <f t="shared" si="0"/>
        <v>0.06</v>
      </c>
      <c r="Q19" s="82">
        <f t="shared" si="1"/>
        <v>0</v>
      </c>
      <c r="R19" s="82">
        <f t="shared" si="1"/>
        <v>0</v>
      </c>
      <c r="S19" s="82">
        <f t="shared" si="1"/>
        <v>0</v>
      </c>
      <c r="T19" s="82">
        <f t="shared" si="2"/>
        <v>0</v>
      </c>
    </row>
    <row r="20" spans="2:20" ht="116">
      <c r="B20" s="28">
        <v>17</v>
      </c>
      <c r="C20" s="28">
        <v>222</v>
      </c>
      <c r="D20" s="28" t="s">
        <v>198</v>
      </c>
      <c r="E20" s="33" t="s">
        <v>197</v>
      </c>
      <c r="F20" s="29" t="s">
        <v>0</v>
      </c>
      <c r="G20" s="31">
        <v>1811.5335</v>
      </c>
      <c r="H20" s="30"/>
      <c r="I20" s="30"/>
      <c r="J20" s="30"/>
      <c r="K20" s="30">
        <v>0.4</v>
      </c>
      <c r="L20" s="30">
        <v>0.8</v>
      </c>
      <c r="M20" s="30">
        <v>0.51200000000000001</v>
      </c>
      <c r="N20" s="32">
        <v>44</v>
      </c>
      <c r="O20" s="32">
        <v>75</v>
      </c>
      <c r="P20" s="32">
        <f t="shared" si="0"/>
        <v>0.06</v>
      </c>
      <c r="Q20" s="82">
        <f t="shared" si="1"/>
        <v>0</v>
      </c>
      <c r="R20" s="82">
        <f t="shared" si="1"/>
        <v>0</v>
      </c>
      <c r="S20" s="82">
        <f t="shared" si="1"/>
        <v>0</v>
      </c>
      <c r="T20" s="82">
        <f t="shared" si="2"/>
        <v>0</v>
      </c>
    </row>
    <row r="21" spans="2:20">
      <c r="B21" s="28">
        <v>18</v>
      </c>
      <c r="C21" s="28">
        <v>132</v>
      </c>
      <c r="D21" s="28" t="s">
        <v>196</v>
      </c>
      <c r="E21" s="33" t="s">
        <v>195</v>
      </c>
      <c r="F21" s="29" t="s">
        <v>0</v>
      </c>
      <c r="G21" s="31">
        <v>98.080500000000001</v>
      </c>
      <c r="H21" s="30"/>
      <c r="I21" s="30"/>
      <c r="J21" s="30"/>
      <c r="K21" s="30">
        <v>0.4</v>
      </c>
      <c r="L21" s="30">
        <v>0.8</v>
      </c>
      <c r="M21" s="30">
        <v>0.51200000000000001</v>
      </c>
      <c r="N21" s="32">
        <v>44</v>
      </c>
      <c r="O21" s="32">
        <v>75</v>
      </c>
      <c r="P21" s="32">
        <f t="shared" si="0"/>
        <v>0.06</v>
      </c>
      <c r="Q21" s="82">
        <f t="shared" si="1"/>
        <v>0</v>
      </c>
      <c r="R21" s="82">
        <f t="shared" si="1"/>
        <v>0</v>
      </c>
      <c r="S21" s="82">
        <f t="shared" si="1"/>
        <v>0</v>
      </c>
      <c r="T21" s="82">
        <f t="shared" si="2"/>
        <v>0</v>
      </c>
    </row>
    <row r="22" spans="2:20" ht="29">
      <c r="B22" s="28">
        <v>19</v>
      </c>
      <c r="C22" s="28">
        <v>133</v>
      </c>
      <c r="D22" s="28" t="s">
        <v>194</v>
      </c>
      <c r="E22" s="33" t="s">
        <v>193</v>
      </c>
      <c r="F22" s="29" t="s">
        <v>0</v>
      </c>
      <c r="G22" s="31">
        <v>340</v>
      </c>
      <c r="H22" s="30"/>
      <c r="I22" s="30"/>
      <c r="J22" s="30"/>
      <c r="K22" s="30">
        <v>0.4</v>
      </c>
      <c r="L22" s="30">
        <v>0.8</v>
      </c>
      <c r="M22" s="30">
        <v>0.51200000000000001</v>
      </c>
      <c r="N22" s="32">
        <v>44</v>
      </c>
      <c r="O22" s="32">
        <v>75</v>
      </c>
      <c r="P22" s="32">
        <f t="shared" si="0"/>
        <v>0.06</v>
      </c>
      <c r="Q22" s="82">
        <f t="shared" si="1"/>
        <v>0</v>
      </c>
      <c r="R22" s="82">
        <f t="shared" si="1"/>
        <v>0</v>
      </c>
      <c r="S22" s="82">
        <f t="shared" si="1"/>
        <v>0</v>
      </c>
      <c r="T22" s="82">
        <f t="shared" si="2"/>
        <v>0</v>
      </c>
    </row>
    <row r="23" spans="2:20">
      <c r="B23" s="28">
        <v>20</v>
      </c>
      <c r="C23" s="28">
        <v>134</v>
      </c>
      <c r="D23" s="28" t="s">
        <v>192</v>
      </c>
      <c r="E23" s="33" t="s">
        <v>191</v>
      </c>
      <c r="F23" s="29" t="s">
        <v>0</v>
      </c>
      <c r="G23" s="31">
        <v>270.21750000000003</v>
      </c>
      <c r="H23" s="30"/>
      <c r="I23" s="30"/>
      <c r="J23" s="30"/>
      <c r="K23" s="30">
        <v>0.4</v>
      </c>
      <c r="L23" s="30">
        <v>0.8</v>
      </c>
      <c r="M23" s="30">
        <v>0.51200000000000001</v>
      </c>
      <c r="N23" s="32">
        <v>44</v>
      </c>
      <c r="O23" s="32">
        <v>75</v>
      </c>
      <c r="P23" s="32">
        <f t="shared" si="0"/>
        <v>0.06</v>
      </c>
      <c r="Q23" s="82">
        <f t="shared" si="1"/>
        <v>0</v>
      </c>
      <c r="R23" s="82">
        <f t="shared" si="1"/>
        <v>0</v>
      </c>
      <c r="S23" s="82">
        <f t="shared" si="1"/>
        <v>0</v>
      </c>
      <c r="T23" s="82">
        <f t="shared" si="2"/>
        <v>0</v>
      </c>
    </row>
    <row r="24" spans="2:20" ht="43.5">
      <c r="B24" s="28">
        <v>21</v>
      </c>
      <c r="C24" s="28">
        <v>135</v>
      </c>
      <c r="D24" s="28" t="s">
        <v>190</v>
      </c>
      <c r="E24" s="33" t="s">
        <v>189</v>
      </c>
      <c r="F24" s="29" t="s">
        <v>0</v>
      </c>
      <c r="G24" s="31">
        <v>1372.0140000000001</v>
      </c>
      <c r="H24" s="30"/>
      <c r="I24" s="30"/>
      <c r="J24" s="30"/>
      <c r="K24" s="30">
        <v>0.4</v>
      </c>
      <c r="L24" s="30">
        <v>0.8</v>
      </c>
      <c r="M24" s="30">
        <v>0.51200000000000001</v>
      </c>
      <c r="N24" s="32">
        <v>44</v>
      </c>
      <c r="O24" s="32">
        <v>75</v>
      </c>
      <c r="P24" s="32">
        <f t="shared" si="0"/>
        <v>0.06</v>
      </c>
      <c r="Q24" s="82">
        <f t="shared" si="1"/>
        <v>0</v>
      </c>
      <c r="R24" s="82">
        <f t="shared" si="1"/>
        <v>0</v>
      </c>
      <c r="S24" s="82">
        <f t="shared" si="1"/>
        <v>0</v>
      </c>
      <c r="T24" s="82">
        <f t="shared" si="2"/>
        <v>0</v>
      </c>
    </row>
    <row r="25" spans="2:20">
      <c r="B25" s="28">
        <v>22</v>
      </c>
      <c r="C25" s="28">
        <v>136</v>
      </c>
      <c r="D25" s="28" t="s">
        <v>188</v>
      </c>
      <c r="E25" s="33" t="s">
        <v>187</v>
      </c>
      <c r="F25" s="29" t="s">
        <v>0</v>
      </c>
      <c r="G25" s="31">
        <v>75</v>
      </c>
      <c r="H25" s="30"/>
      <c r="I25" s="30"/>
      <c r="J25" s="30"/>
      <c r="K25" s="30">
        <v>0.4</v>
      </c>
      <c r="L25" s="30">
        <v>0.8</v>
      </c>
      <c r="M25" s="30">
        <v>0.51200000000000001</v>
      </c>
      <c r="N25" s="32">
        <v>44</v>
      </c>
      <c r="O25" s="32">
        <v>75</v>
      </c>
      <c r="P25" s="32">
        <f t="shared" si="0"/>
        <v>0.06</v>
      </c>
      <c r="Q25" s="82">
        <f t="shared" si="1"/>
        <v>0</v>
      </c>
      <c r="R25" s="82">
        <f t="shared" si="1"/>
        <v>0</v>
      </c>
      <c r="S25" s="82">
        <f t="shared" si="1"/>
        <v>0</v>
      </c>
      <c r="T25" s="82">
        <f t="shared" si="2"/>
        <v>0</v>
      </c>
    </row>
    <row r="26" spans="2:20">
      <c r="B26" s="28">
        <v>23</v>
      </c>
      <c r="C26" s="28">
        <v>137</v>
      </c>
      <c r="D26" s="28" t="s">
        <v>186</v>
      </c>
      <c r="E26" s="33" t="s">
        <v>185</v>
      </c>
      <c r="F26" s="29" t="s">
        <v>0</v>
      </c>
      <c r="G26" s="31">
        <v>126.42000000000002</v>
      </c>
      <c r="H26" s="30"/>
      <c r="I26" s="30"/>
      <c r="J26" s="30"/>
      <c r="K26" s="30">
        <v>0.4</v>
      </c>
      <c r="L26" s="30">
        <v>0.8</v>
      </c>
      <c r="M26" s="30">
        <v>0.51200000000000001</v>
      </c>
      <c r="N26" s="32">
        <v>44</v>
      </c>
      <c r="O26" s="32">
        <v>75</v>
      </c>
      <c r="P26" s="32">
        <f t="shared" si="0"/>
        <v>0.06</v>
      </c>
      <c r="Q26" s="82">
        <f t="shared" si="1"/>
        <v>0</v>
      </c>
      <c r="R26" s="82">
        <f t="shared" si="1"/>
        <v>0</v>
      </c>
      <c r="S26" s="82">
        <f t="shared" si="1"/>
        <v>0</v>
      </c>
      <c r="T26" s="82">
        <f t="shared" si="2"/>
        <v>0</v>
      </c>
    </row>
    <row r="27" spans="2:20">
      <c r="B27" s="28">
        <v>24</v>
      </c>
      <c r="C27" s="28">
        <v>138</v>
      </c>
      <c r="D27" s="28" t="s">
        <v>184</v>
      </c>
      <c r="E27" s="33" t="s">
        <v>183</v>
      </c>
      <c r="F27" s="29" t="s">
        <v>0</v>
      </c>
      <c r="G27" s="31">
        <v>0</v>
      </c>
      <c r="H27" s="30"/>
      <c r="I27" s="30"/>
      <c r="J27" s="30"/>
      <c r="K27" s="30">
        <v>0.4</v>
      </c>
      <c r="L27" s="30">
        <v>0.8</v>
      </c>
      <c r="M27" s="30">
        <v>0.51200000000000001</v>
      </c>
      <c r="N27" s="32">
        <v>44</v>
      </c>
      <c r="O27" s="32">
        <v>75</v>
      </c>
      <c r="P27" s="32">
        <f t="shared" si="0"/>
        <v>0.06</v>
      </c>
      <c r="Q27" s="82">
        <f t="shared" si="1"/>
        <v>0</v>
      </c>
      <c r="R27" s="82">
        <f t="shared" si="1"/>
        <v>0</v>
      </c>
      <c r="S27" s="82">
        <f t="shared" si="1"/>
        <v>0</v>
      </c>
      <c r="T27" s="82">
        <f t="shared" si="2"/>
        <v>0</v>
      </c>
    </row>
    <row r="28" spans="2:20">
      <c r="B28" s="28">
        <v>25</v>
      </c>
      <c r="C28" s="28">
        <v>139</v>
      </c>
      <c r="D28" s="28" t="s">
        <v>182</v>
      </c>
      <c r="E28" s="33" t="s">
        <v>181</v>
      </c>
      <c r="F28" s="29" t="s">
        <v>0</v>
      </c>
      <c r="G28" s="31">
        <v>16.516500000000001</v>
      </c>
      <c r="H28" s="30"/>
      <c r="I28" s="30"/>
      <c r="J28" s="30"/>
      <c r="K28" s="30">
        <v>0.4</v>
      </c>
      <c r="L28" s="30">
        <v>0.8</v>
      </c>
      <c r="M28" s="30">
        <v>0.51200000000000001</v>
      </c>
      <c r="N28" s="32">
        <v>44</v>
      </c>
      <c r="O28" s="32">
        <v>75</v>
      </c>
      <c r="P28" s="32">
        <f t="shared" si="0"/>
        <v>0.06</v>
      </c>
      <c r="Q28" s="82">
        <f t="shared" si="1"/>
        <v>0</v>
      </c>
      <c r="R28" s="82">
        <f t="shared" si="1"/>
        <v>0</v>
      </c>
      <c r="S28" s="82">
        <f t="shared" si="1"/>
        <v>0</v>
      </c>
      <c r="T28" s="82">
        <f t="shared" si="2"/>
        <v>0</v>
      </c>
    </row>
    <row r="29" spans="2:20">
      <c r="B29" s="28">
        <v>26</v>
      </c>
      <c r="C29" s="28">
        <v>140</v>
      </c>
      <c r="D29" s="28" t="s">
        <v>180</v>
      </c>
      <c r="E29" s="33" t="s">
        <v>179</v>
      </c>
      <c r="F29" s="29" t="s">
        <v>0</v>
      </c>
      <c r="G29" s="31">
        <v>45.275999999999996</v>
      </c>
      <c r="H29" s="30"/>
      <c r="I29" s="30"/>
      <c r="J29" s="30"/>
      <c r="K29" s="30">
        <v>0.4</v>
      </c>
      <c r="L29" s="30">
        <v>0.8</v>
      </c>
      <c r="M29" s="30">
        <v>0.51200000000000001</v>
      </c>
      <c r="N29" s="32">
        <v>44</v>
      </c>
      <c r="O29" s="32">
        <v>75</v>
      </c>
      <c r="P29" s="32">
        <f t="shared" si="0"/>
        <v>0.06</v>
      </c>
      <c r="Q29" s="82">
        <f t="shared" si="1"/>
        <v>0</v>
      </c>
      <c r="R29" s="82">
        <f t="shared" si="1"/>
        <v>0</v>
      </c>
      <c r="S29" s="82">
        <f t="shared" si="1"/>
        <v>0</v>
      </c>
      <c r="T29" s="82">
        <f t="shared" si="2"/>
        <v>0</v>
      </c>
    </row>
    <row r="30" spans="2:20">
      <c r="B30" s="28">
        <v>27</v>
      </c>
      <c r="C30" s="28">
        <v>141</v>
      </c>
      <c r="D30" s="28" t="s">
        <v>178</v>
      </c>
      <c r="E30" s="33" t="s">
        <v>177</v>
      </c>
      <c r="F30" s="29" t="s">
        <v>0</v>
      </c>
      <c r="G30" s="31">
        <v>126.42000000000002</v>
      </c>
      <c r="H30" s="30"/>
      <c r="I30" s="30"/>
      <c r="J30" s="30"/>
      <c r="K30" s="30">
        <v>0.4</v>
      </c>
      <c r="L30" s="30">
        <v>0.8</v>
      </c>
      <c r="M30" s="30">
        <v>0.51200000000000001</v>
      </c>
      <c r="N30" s="32">
        <v>44</v>
      </c>
      <c r="O30" s="32">
        <v>75</v>
      </c>
      <c r="P30" s="32">
        <f t="shared" si="0"/>
        <v>0.06</v>
      </c>
      <c r="Q30" s="82">
        <f t="shared" si="1"/>
        <v>0</v>
      </c>
      <c r="R30" s="82">
        <f t="shared" si="1"/>
        <v>0</v>
      </c>
      <c r="S30" s="82">
        <f t="shared" si="1"/>
        <v>0</v>
      </c>
      <c r="T30" s="82">
        <f t="shared" si="2"/>
        <v>0</v>
      </c>
    </row>
    <row r="31" spans="2:20" ht="43.5">
      <c r="B31" s="28">
        <v>28</v>
      </c>
      <c r="C31" s="28">
        <v>142</v>
      </c>
      <c r="D31" s="28" t="s">
        <v>176</v>
      </c>
      <c r="E31" s="37" t="s">
        <v>175</v>
      </c>
      <c r="F31" s="29" t="s">
        <v>0</v>
      </c>
      <c r="G31" s="31">
        <v>422</v>
      </c>
      <c r="H31" s="30"/>
      <c r="I31" s="30"/>
      <c r="J31" s="30"/>
      <c r="K31" s="30">
        <v>0.4</v>
      </c>
      <c r="L31" s="30">
        <v>0.8</v>
      </c>
      <c r="M31" s="30">
        <v>0.51200000000000001</v>
      </c>
      <c r="N31" s="32">
        <v>44</v>
      </c>
      <c r="O31" s="32">
        <v>75</v>
      </c>
      <c r="P31" s="32">
        <f t="shared" si="0"/>
        <v>0.06</v>
      </c>
      <c r="Q31" s="82">
        <f t="shared" si="1"/>
        <v>0</v>
      </c>
      <c r="R31" s="82">
        <f t="shared" si="1"/>
        <v>0</v>
      </c>
      <c r="S31" s="82">
        <f t="shared" si="1"/>
        <v>0</v>
      </c>
      <c r="T31" s="82">
        <f t="shared" si="2"/>
        <v>0</v>
      </c>
    </row>
    <row r="32" spans="2:20" ht="29">
      <c r="B32" s="28">
        <v>29</v>
      </c>
      <c r="C32" s="28">
        <v>143</v>
      </c>
      <c r="D32" s="28" t="s">
        <v>174</v>
      </c>
      <c r="E32" s="33" t="s">
        <v>173</v>
      </c>
      <c r="F32" s="29" t="s">
        <v>0</v>
      </c>
      <c r="G32" s="31">
        <v>15.4</v>
      </c>
      <c r="H32" s="30"/>
      <c r="I32" s="30"/>
      <c r="J32" s="30"/>
      <c r="K32" s="30">
        <v>0.4</v>
      </c>
      <c r="L32" s="30">
        <v>0.8</v>
      </c>
      <c r="M32" s="30">
        <v>0.51200000000000001</v>
      </c>
      <c r="N32" s="32">
        <v>44</v>
      </c>
      <c r="O32" s="32">
        <v>75</v>
      </c>
      <c r="P32" s="32">
        <f t="shared" si="0"/>
        <v>0.06</v>
      </c>
      <c r="Q32" s="82">
        <f t="shared" si="1"/>
        <v>0</v>
      </c>
      <c r="R32" s="82">
        <f t="shared" si="1"/>
        <v>0</v>
      </c>
      <c r="S32" s="82">
        <f t="shared" si="1"/>
        <v>0</v>
      </c>
      <c r="T32" s="82">
        <f t="shared" si="2"/>
        <v>0</v>
      </c>
    </row>
    <row r="33" spans="2:33" ht="29">
      <c r="B33" s="28">
        <v>30</v>
      </c>
      <c r="C33" s="28">
        <v>144</v>
      </c>
      <c r="D33" s="28" t="s">
        <v>172</v>
      </c>
      <c r="E33" s="33" t="s">
        <v>171</v>
      </c>
      <c r="F33" s="29" t="s">
        <v>0</v>
      </c>
      <c r="G33" s="31">
        <v>17.2</v>
      </c>
      <c r="H33" s="30"/>
      <c r="I33" s="30"/>
      <c r="J33" s="30"/>
      <c r="K33" s="30">
        <v>0.4</v>
      </c>
      <c r="L33" s="30">
        <v>0.8</v>
      </c>
      <c r="M33" s="30">
        <v>0.51200000000000001</v>
      </c>
      <c r="N33" s="32">
        <v>44</v>
      </c>
      <c r="O33" s="32">
        <v>75</v>
      </c>
      <c r="P33" s="32">
        <f t="shared" si="0"/>
        <v>0.06</v>
      </c>
      <c r="Q33" s="82">
        <f t="shared" si="1"/>
        <v>0</v>
      </c>
      <c r="R33" s="82">
        <f t="shared" si="1"/>
        <v>0</v>
      </c>
      <c r="S33" s="82">
        <f t="shared" si="1"/>
        <v>0</v>
      </c>
      <c r="T33" s="82">
        <f t="shared" si="2"/>
        <v>0</v>
      </c>
    </row>
    <row r="34" spans="2:33">
      <c r="B34" s="28">
        <v>31</v>
      </c>
      <c r="C34" s="28">
        <v>145</v>
      </c>
      <c r="D34" s="28" t="s">
        <v>170</v>
      </c>
      <c r="E34" s="33" t="s">
        <v>169</v>
      </c>
      <c r="F34" s="29" t="s">
        <v>0</v>
      </c>
      <c r="G34" s="31">
        <v>33.3795</v>
      </c>
      <c r="H34" s="30"/>
      <c r="I34" s="30"/>
      <c r="J34" s="30"/>
      <c r="K34" s="30">
        <v>0.4</v>
      </c>
      <c r="L34" s="30">
        <v>0.8</v>
      </c>
      <c r="M34" s="30">
        <v>0.51200000000000001</v>
      </c>
      <c r="N34" s="32">
        <v>44</v>
      </c>
      <c r="O34" s="32">
        <v>75</v>
      </c>
      <c r="P34" s="32">
        <f t="shared" si="0"/>
        <v>0.06</v>
      </c>
      <c r="Q34" s="82">
        <f t="shared" si="1"/>
        <v>0</v>
      </c>
      <c r="R34" s="82">
        <f t="shared" si="1"/>
        <v>0</v>
      </c>
      <c r="S34" s="82">
        <f t="shared" si="1"/>
        <v>0</v>
      </c>
      <c r="T34" s="82">
        <f t="shared" si="2"/>
        <v>0</v>
      </c>
    </row>
    <row r="35" spans="2:33" ht="29">
      <c r="B35" s="28">
        <v>32</v>
      </c>
      <c r="C35" s="28">
        <v>146</v>
      </c>
      <c r="D35" s="28" t="s">
        <v>168</v>
      </c>
      <c r="E35" s="33" t="s">
        <v>167</v>
      </c>
      <c r="F35" s="29" t="s">
        <v>0</v>
      </c>
      <c r="G35" s="31">
        <v>77.650000000000006</v>
      </c>
      <c r="H35" s="30"/>
      <c r="I35" s="30"/>
      <c r="J35" s="30"/>
      <c r="K35" s="30">
        <v>0.4</v>
      </c>
      <c r="L35" s="30">
        <v>0.8</v>
      </c>
      <c r="M35" s="30">
        <v>0.51200000000000001</v>
      </c>
      <c r="N35" s="32">
        <v>44</v>
      </c>
      <c r="O35" s="32">
        <v>75</v>
      </c>
      <c r="P35" s="32">
        <f t="shared" si="0"/>
        <v>0.06</v>
      </c>
      <c r="Q35" s="82">
        <f t="shared" si="1"/>
        <v>0</v>
      </c>
      <c r="R35" s="82">
        <f t="shared" si="1"/>
        <v>0</v>
      </c>
      <c r="S35" s="82">
        <f t="shared" si="1"/>
        <v>0</v>
      </c>
      <c r="T35" s="82">
        <f t="shared" si="2"/>
        <v>0</v>
      </c>
    </row>
    <row r="36" spans="2:33">
      <c r="B36" s="28">
        <v>33</v>
      </c>
      <c r="C36" s="28">
        <v>147</v>
      </c>
      <c r="D36" s="28" t="s">
        <v>166</v>
      </c>
      <c r="E36" s="33" t="s">
        <v>165</v>
      </c>
      <c r="F36" s="29" t="s">
        <v>0</v>
      </c>
      <c r="G36" s="31">
        <v>750</v>
      </c>
      <c r="H36" s="30"/>
      <c r="I36" s="30"/>
      <c r="J36" s="30"/>
      <c r="K36" s="30">
        <v>0.4</v>
      </c>
      <c r="L36" s="30">
        <v>0.8</v>
      </c>
      <c r="M36" s="30">
        <v>0.51200000000000001</v>
      </c>
      <c r="N36" s="32">
        <v>44</v>
      </c>
      <c r="O36" s="32">
        <v>75</v>
      </c>
      <c r="P36" s="32">
        <f t="shared" si="0"/>
        <v>0.06</v>
      </c>
      <c r="Q36" s="82">
        <f t="shared" si="1"/>
        <v>0</v>
      </c>
      <c r="R36" s="82">
        <f t="shared" si="1"/>
        <v>0</v>
      </c>
      <c r="S36" s="82">
        <f t="shared" si="1"/>
        <v>0</v>
      </c>
      <c r="T36" s="82">
        <f t="shared" si="2"/>
        <v>0</v>
      </c>
    </row>
    <row r="37" spans="2:33">
      <c r="B37" s="28">
        <v>34</v>
      </c>
      <c r="C37" s="28">
        <v>148</v>
      </c>
      <c r="D37" s="28" t="s">
        <v>164</v>
      </c>
      <c r="E37" s="33" t="s">
        <v>163</v>
      </c>
      <c r="F37" s="29" t="s">
        <v>0</v>
      </c>
      <c r="G37" s="31">
        <v>664</v>
      </c>
      <c r="H37" s="30"/>
      <c r="I37" s="30"/>
      <c r="J37" s="30"/>
      <c r="K37" s="30">
        <v>0.4</v>
      </c>
      <c r="L37" s="30">
        <v>0.8</v>
      </c>
      <c r="M37" s="30">
        <v>0.51200000000000001</v>
      </c>
      <c r="N37" s="32">
        <v>44</v>
      </c>
      <c r="O37" s="32">
        <v>75</v>
      </c>
      <c r="P37" s="32">
        <f t="shared" si="0"/>
        <v>0.06</v>
      </c>
      <c r="Q37" s="82">
        <f t="shared" si="1"/>
        <v>0</v>
      </c>
      <c r="R37" s="82">
        <f t="shared" si="1"/>
        <v>0</v>
      </c>
      <c r="S37" s="82">
        <f t="shared" si="1"/>
        <v>0</v>
      </c>
      <c r="T37" s="82">
        <f t="shared" si="2"/>
        <v>0</v>
      </c>
    </row>
    <row r="38" spans="2:33" ht="29">
      <c r="B38" s="28">
        <v>35</v>
      </c>
      <c r="C38" s="28">
        <v>149</v>
      </c>
      <c r="D38" s="28" t="s">
        <v>162</v>
      </c>
      <c r="E38" s="33" t="s">
        <v>161</v>
      </c>
      <c r="F38" s="29" t="s">
        <v>0</v>
      </c>
      <c r="G38" s="31">
        <v>0</v>
      </c>
      <c r="H38" s="30"/>
      <c r="I38" s="30"/>
      <c r="J38" s="30"/>
      <c r="K38" s="30">
        <v>0.4</v>
      </c>
      <c r="L38" s="30">
        <v>0.8</v>
      </c>
      <c r="M38" s="30">
        <v>0.51200000000000001</v>
      </c>
      <c r="N38" s="32">
        <v>44</v>
      </c>
      <c r="O38" s="32">
        <v>75</v>
      </c>
      <c r="P38" s="32">
        <f t="shared" si="0"/>
        <v>0.06</v>
      </c>
      <c r="Q38" s="82">
        <f t="shared" si="1"/>
        <v>0</v>
      </c>
      <c r="R38" s="82">
        <f t="shared" si="1"/>
        <v>0</v>
      </c>
      <c r="S38" s="82">
        <f t="shared" si="1"/>
        <v>0</v>
      </c>
      <c r="T38" s="82">
        <f t="shared" si="2"/>
        <v>0</v>
      </c>
    </row>
    <row r="39" spans="2:33">
      <c r="B39" s="28">
        <v>36</v>
      </c>
      <c r="C39" s="28">
        <v>233</v>
      </c>
      <c r="D39" s="28" t="s">
        <v>160</v>
      </c>
      <c r="E39" s="33" t="s">
        <v>159</v>
      </c>
      <c r="F39" s="29" t="s">
        <v>0</v>
      </c>
      <c r="G39" s="31">
        <v>61.01</v>
      </c>
      <c r="H39" s="30"/>
      <c r="I39" s="30"/>
      <c r="J39" s="30"/>
      <c r="K39" s="30">
        <v>0.4</v>
      </c>
      <c r="L39" s="30">
        <v>0.8</v>
      </c>
      <c r="M39" s="30">
        <v>0.51200000000000001</v>
      </c>
      <c r="N39" s="32">
        <v>44</v>
      </c>
      <c r="O39" s="32">
        <v>75</v>
      </c>
      <c r="P39" s="32">
        <f t="shared" si="0"/>
        <v>0.06</v>
      </c>
      <c r="Q39" s="82">
        <f t="shared" si="1"/>
        <v>0</v>
      </c>
      <c r="R39" s="82">
        <f t="shared" si="1"/>
        <v>0</v>
      </c>
      <c r="S39" s="82">
        <f t="shared" si="1"/>
        <v>0</v>
      </c>
      <c r="T39" s="82">
        <f t="shared" si="2"/>
        <v>0</v>
      </c>
    </row>
    <row r="40" spans="2:33" ht="69.650000000000006" customHeight="1">
      <c r="B40" s="28">
        <v>37</v>
      </c>
      <c r="C40" s="28">
        <v>223</v>
      </c>
      <c r="D40" s="28" t="s">
        <v>158</v>
      </c>
      <c r="E40" s="38" t="s">
        <v>157</v>
      </c>
      <c r="F40" s="29" t="s">
        <v>3</v>
      </c>
      <c r="G40" s="31">
        <v>0</v>
      </c>
      <c r="H40" s="30"/>
      <c r="I40" s="30"/>
      <c r="J40" s="30"/>
      <c r="K40" s="30">
        <v>0.4</v>
      </c>
      <c r="L40" s="30">
        <v>0.8</v>
      </c>
      <c r="M40" s="30">
        <v>0.51200000000000001</v>
      </c>
      <c r="N40" s="32">
        <v>44</v>
      </c>
      <c r="O40" s="32">
        <v>75</v>
      </c>
      <c r="P40" s="32">
        <f t="shared" si="0"/>
        <v>0.06</v>
      </c>
      <c r="Q40" s="82">
        <f t="shared" si="1"/>
        <v>0</v>
      </c>
      <c r="R40" s="82">
        <f t="shared" si="1"/>
        <v>0</v>
      </c>
      <c r="S40" s="82">
        <f t="shared" si="1"/>
        <v>0</v>
      </c>
      <c r="T40" s="82">
        <f t="shared" si="2"/>
        <v>0</v>
      </c>
    </row>
    <row r="41" spans="2:33" ht="90" customHeight="1">
      <c r="B41" s="28">
        <v>38</v>
      </c>
      <c r="C41" s="28">
        <v>224</v>
      </c>
      <c r="D41" s="28" t="s">
        <v>156</v>
      </c>
      <c r="E41" s="38" t="s">
        <v>155</v>
      </c>
      <c r="F41" s="29" t="s">
        <v>3</v>
      </c>
      <c r="G41" s="31">
        <v>1132</v>
      </c>
      <c r="H41" s="30"/>
      <c r="I41" s="30"/>
      <c r="J41" s="30"/>
      <c r="K41" s="30">
        <v>0.4</v>
      </c>
      <c r="L41" s="30">
        <v>0.8</v>
      </c>
      <c r="M41" s="30">
        <v>0.51200000000000001</v>
      </c>
      <c r="N41" s="32">
        <v>44</v>
      </c>
      <c r="O41" s="32">
        <v>75</v>
      </c>
      <c r="P41" s="32">
        <f t="shared" si="0"/>
        <v>0.06</v>
      </c>
      <c r="Q41" s="82">
        <f t="shared" si="1"/>
        <v>0</v>
      </c>
      <c r="R41" s="82">
        <f t="shared" si="1"/>
        <v>0</v>
      </c>
      <c r="S41" s="82">
        <f t="shared" si="1"/>
        <v>0</v>
      </c>
      <c r="T41" s="82">
        <f t="shared" si="2"/>
        <v>0</v>
      </c>
    </row>
    <row r="42" spans="2:33" ht="40.15" customHeight="1">
      <c r="B42" s="28">
        <v>39</v>
      </c>
      <c r="C42" s="28">
        <v>234</v>
      </c>
      <c r="D42" s="28" t="s">
        <v>154</v>
      </c>
      <c r="E42" s="38" t="s">
        <v>153</v>
      </c>
      <c r="F42" s="29" t="s">
        <v>152</v>
      </c>
      <c r="G42" s="31">
        <v>6500</v>
      </c>
      <c r="H42" s="30"/>
      <c r="I42" s="30"/>
      <c r="J42" s="30"/>
      <c r="K42" s="30">
        <v>0.4</v>
      </c>
      <c r="L42" s="30">
        <v>0.8</v>
      </c>
      <c r="M42" s="30">
        <v>0.51200000000000001</v>
      </c>
      <c r="N42" s="32">
        <v>44</v>
      </c>
      <c r="O42" s="32">
        <v>75</v>
      </c>
      <c r="P42" s="32">
        <f t="shared" si="0"/>
        <v>0.06</v>
      </c>
      <c r="Q42" s="82">
        <f t="shared" si="1"/>
        <v>0</v>
      </c>
      <c r="R42" s="82">
        <f t="shared" si="1"/>
        <v>0</v>
      </c>
      <c r="S42" s="82">
        <f t="shared" si="1"/>
        <v>0</v>
      </c>
      <c r="T42" s="82">
        <f t="shared" si="2"/>
        <v>0</v>
      </c>
    </row>
    <row r="43" spans="2:33" ht="29">
      <c r="B43" s="28">
        <v>40</v>
      </c>
      <c r="C43" s="28">
        <v>150</v>
      </c>
      <c r="D43" s="28" t="s">
        <v>151</v>
      </c>
      <c r="E43" s="38" t="s">
        <v>150</v>
      </c>
      <c r="F43" s="29" t="s">
        <v>0</v>
      </c>
      <c r="G43" s="31">
        <v>65</v>
      </c>
      <c r="H43" s="30"/>
      <c r="I43" s="30"/>
      <c r="J43" s="30"/>
      <c r="K43" s="30">
        <v>0.4</v>
      </c>
      <c r="L43" s="30">
        <v>0.8</v>
      </c>
      <c r="M43" s="30">
        <v>0.51200000000000001</v>
      </c>
      <c r="N43" s="32">
        <v>44</v>
      </c>
      <c r="O43" s="32">
        <v>75</v>
      </c>
      <c r="P43" s="32">
        <f t="shared" si="0"/>
        <v>0.06</v>
      </c>
      <c r="Q43" s="82">
        <f t="shared" si="1"/>
        <v>0</v>
      </c>
      <c r="R43" s="82">
        <f t="shared" si="1"/>
        <v>0</v>
      </c>
      <c r="S43" s="82">
        <f t="shared" si="1"/>
        <v>0</v>
      </c>
      <c r="T43" s="82">
        <f t="shared" si="2"/>
        <v>0</v>
      </c>
    </row>
    <row r="44" spans="2:33" ht="104.5" customHeight="1">
      <c r="B44" s="28">
        <v>41</v>
      </c>
      <c r="C44" s="43"/>
      <c r="D44" s="43"/>
      <c r="E44" s="39" t="s">
        <v>25</v>
      </c>
      <c r="F44" s="30" t="s">
        <v>0</v>
      </c>
      <c r="G44" s="30">
        <v>262.74</v>
      </c>
      <c r="H44" s="83"/>
      <c r="I44" s="31"/>
      <c r="J44" s="31"/>
      <c r="K44" s="30">
        <v>0.4</v>
      </c>
      <c r="L44" s="30">
        <v>0.8</v>
      </c>
      <c r="M44" s="30">
        <v>0.51200000000000001</v>
      </c>
      <c r="N44" s="32">
        <v>44</v>
      </c>
      <c r="O44" s="32">
        <v>75</v>
      </c>
      <c r="P44" s="32">
        <f t="shared" si="0"/>
        <v>0.06</v>
      </c>
      <c r="Q44" s="82">
        <f t="shared" si="1"/>
        <v>0</v>
      </c>
      <c r="R44" s="82">
        <f t="shared" si="1"/>
        <v>0</v>
      </c>
      <c r="S44" s="82">
        <f t="shared" si="1"/>
        <v>0</v>
      </c>
      <c r="T44" s="82">
        <f t="shared" si="2"/>
        <v>0</v>
      </c>
      <c r="X44" s="84"/>
      <c r="Y44" s="10"/>
      <c r="Z44" s="9"/>
      <c r="AA44" s="7"/>
      <c r="AB44" s="7"/>
      <c r="AC44" s="15"/>
      <c r="AD44" s="85"/>
      <c r="AG44" s="86"/>
    </row>
    <row r="45" spans="2:33" ht="143.5" customHeight="1">
      <c r="B45" s="28">
        <v>42</v>
      </c>
      <c r="C45" s="43"/>
      <c r="D45" s="43"/>
      <c r="E45" s="39" t="s">
        <v>24</v>
      </c>
      <c r="F45" s="28" t="s">
        <v>23</v>
      </c>
      <c r="G45" s="30">
        <v>28.01</v>
      </c>
      <c r="H45" s="83">
        <v>7.0025000000000004</v>
      </c>
      <c r="I45" s="31">
        <v>14.005000000000001</v>
      </c>
      <c r="J45" s="31"/>
      <c r="K45" s="30">
        <v>0.4</v>
      </c>
      <c r="L45" s="30">
        <v>0.8</v>
      </c>
      <c r="M45" s="30">
        <v>0.51200000000000001</v>
      </c>
      <c r="N45" s="32">
        <v>44</v>
      </c>
      <c r="O45" s="32">
        <v>75</v>
      </c>
      <c r="P45" s="32">
        <f t="shared" si="0"/>
        <v>0.06</v>
      </c>
      <c r="Q45" s="82">
        <f t="shared" si="1"/>
        <v>123.244</v>
      </c>
      <c r="R45" s="82">
        <f t="shared" si="1"/>
        <v>840.30000000000007</v>
      </c>
      <c r="S45" s="82">
        <f t="shared" si="1"/>
        <v>0</v>
      </c>
      <c r="T45" s="82">
        <f t="shared" si="2"/>
        <v>963.5440000000001</v>
      </c>
      <c r="X45" s="84"/>
      <c r="Y45" s="10"/>
      <c r="Z45" s="9"/>
      <c r="AA45" s="7"/>
      <c r="AB45" s="7"/>
      <c r="AC45" s="15"/>
      <c r="AD45" s="85"/>
      <c r="AG45" s="86"/>
    </row>
    <row r="46" spans="2:33" ht="120.65" customHeight="1">
      <c r="B46" s="28">
        <v>43</v>
      </c>
      <c r="C46" s="43"/>
      <c r="D46" s="43"/>
      <c r="E46" s="39" t="s">
        <v>22</v>
      </c>
      <c r="F46" s="28" t="s">
        <v>0</v>
      </c>
      <c r="G46" s="30">
        <v>882.44</v>
      </c>
      <c r="H46" s="83"/>
      <c r="I46" s="31"/>
      <c r="J46" s="31"/>
      <c r="K46" s="30">
        <v>0.4</v>
      </c>
      <c r="L46" s="30">
        <v>0.8</v>
      </c>
      <c r="M46" s="30">
        <v>0.51200000000000001</v>
      </c>
      <c r="N46" s="32">
        <v>44</v>
      </c>
      <c r="O46" s="32">
        <v>75</v>
      </c>
      <c r="P46" s="32">
        <f t="shared" si="0"/>
        <v>0.06</v>
      </c>
      <c r="Q46" s="82">
        <f t="shared" si="1"/>
        <v>0</v>
      </c>
      <c r="R46" s="82">
        <f t="shared" si="1"/>
        <v>0</v>
      </c>
      <c r="S46" s="82">
        <f t="shared" si="1"/>
        <v>0</v>
      </c>
      <c r="T46" s="82">
        <f t="shared" si="2"/>
        <v>0</v>
      </c>
      <c r="X46" s="84"/>
      <c r="Y46" s="10"/>
      <c r="Z46" s="9"/>
      <c r="AA46" s="7"/>
      <c r="AB46" s="7"/>
      <c r="AC46" s="15"/>
      <c r="AD46" s="85"/>
      <c r="AG46" s="86"/>
    </row>
    <row r="47" spans="2:33" ht="213" customHeight="1">
      <c r="B47" s="28">
        <v>44</v>
      </c>
      <c r="C47" s="43"/>
      <c r="D47" s="43"/>
      <c r="E47" s="44" t="s">
        <v>15</v>
      </c>
      <c r="F47" s="28" t="s">
        <v>0</v>
      </c>
      <c r="G47" s="30">
        <v>119.38500000000001</v>
      </c>
      <c r="H47" s="83"/>
      <c r="I47" s="31"/>
      <c r="J47" s="31"/>
      <c r="K47" s="30">
        <v>0.4</v>
      </c>
      <c r="L47" s="30">
        <v>0.8</v>
      </c>
      <c r="M47" s="30">
        <v>0.51200000000000001</v>
      </c>
      <c r="N47" s="32">
        <v>44</v>
      </c>
      <c r="O47" s="32">
        <v>75</v>
      </c>
      <c r="P47" s="32">
        <f t="shared" si="0"/>
        <v>0.06</v>
      </c>
      <c r="Q47" s="82">
        <f t="shared" si="1"/>
        <v>0</v>
      </c>
      <c r="R47" s="82">
        <f t="shared" si="1"/>
        <v>0</v>
      </c>
      <c r="S47" s="82">
        <f t="shared" si="1"/>
        <v>0</v>
      </c>
      <c r="T47" s="82">
        <f t="shared" si="2"/>
        <v>0</v>
      </c>
      <c r="U47" s="21"/>
      <c r="V47" s="21"/>
      <c r="X47" s="84"/>
      <c r="Z47" s="9"/>
      <c r="AA47" s="21"/>
      <c r="AC47" s="15"/>
      <c r="AD47" s="85"/>
      <c r="AG47" s="86"/>
    </row>
    <row r="48" spans="2:33" ht="195.65" customHeight="1">
      <c r="B48" s="28">
        <v>45</v>
      </c>
      <c r="C48" s="43"/>
      <c r="D48" s="43"/>
      <c r="E48" s="61" t="s">
        <v>14</v>
      </c>
      <c r="F48" s="28" t="s">
        <v>3</v>
      </c>
      <c r="G48" s="30">
        <v>2</v>
      </c>
      <c r="H48" s="83"/>
      <c r="I48" s="31"/>
      <c r="J48" s="31"/>
      <c r="K48" s="30">
        <v>0.4</v>
      </c>
      <c r="L48" s="30">
        <v>0.8</v>
      </c>
      <c r="M48" s="30">
        <v>0.51200000000000001</v>
      </c>
      <c r="N48" s="32">
        <v>44</v>
      </c>
      <c r="O48" s="32">
        <v>75</v>
      </c>
      <c r="P48" s="32">
        <f t="shared" si="0"/>
        <v>0.06</v>
      </c>
      <c r="Q48" s="82">
        <f t="shared" si="1"/>
        <v>0</v>
      </c>
      <c r="R48" s="82">
        <f t="shared" si="1"/>
        <v>0</v>
      </c>
      <c r="S48" s="82">
        <f t="shared" si="1"/>
        <v>0</v>
      </c>
      <c r="T48" s="82">
        <f t="shared" si="2"/>
        <v>0</v>
      </c>
      <c r="U48" s="21"/>
      <c r="V48" s="21"/>
      <c r="X48" s="84"/>
      <c r="Z48" s="9"/>
      <c r="AA48" s="21"/>
      <c r="AC48" s="15"/>
      <c r="AD48" s="85"/>
      <c r="AG48" s="86"/>
    </row>
    <row r="49" spans="2:33" ht="47.5" customHeight="1">
      <c r="B49" s="28">
        <v>46</v>
      </c>
      <c r="C49" s="43"/>
      <c r="D49" s="43"/>
      <c r="E49" s="39" t="s">
        <v>9</v>
      </c>
      <c r="F49" s="28" t="s">
        <v>0</v>
      </c>
      <c r="G49" s="30">
        <v>16</v>
      </c>
      <c r="H49" s="83"/>
      <c r="I49" s="31"/>
      <c r="J49" s="31"/>
      <c r="K49" s="30">
        <v>0.4</v>
      </c>
      <c r="L49" s="30">
        <v>0.8</v>
      </c>
      <c r="M49" s="30">
        <v>0.51200000000000001</v>
      </c>
      <c r="N49" s="32">
        <v>44</v>
      </c>
      <c r="O49" s="32">
        <v>75</v>
      </c>
      <c r="P49" s="32">
        <f t="shared" si="0"/>
        <v>0.06</v>
      </c>
      <c r="Q49" s="82">
        <f t="shared" si="1"/>
        <v>0</v>
      </c>
      <c r="R49" s="82">
        <f t="shared" si="1"/>
        <v>0</v>
      </c>
      <c r="S49" s="82">
        <f t="shared" si="1"/>
        <v>0</v>
      </c>
      <c r="T49" s="82">
        <f t="shared" si="2"/>
        <v>0</v>
      </c>
      <c r="U49" s="87"/>
      <c r="V49" s="87"/>
      <c r="W49" s="15"/>
      <c r="X49" s="84"/>
      <c r="Y49" s="15"/>
      <c r="Z49" s="15"/>
      <c r="AA49" s="87"/>
      <c r="AB49" s="15"/>
      <c r="AC49" s="15"/>
      <c r="AD49" s="85"/>
      <c r="AG49" s="86"/>
    </row>
    <row r="50" spans="2:33" ht="116">
      <c r="B50" s="28">
        <v>47</v>
      </c>
      <c r="C50" s="43"/>
      <c r="D50" s="43"/>
      <c r="E50" s="97" t="s">
        <v>8</v>
      </c>
      <c r="F50" s="28" t="s">
        <v>3</v>
      </c>
      <c r="G50" s="30">
        <v>1</v>
      </c>
      <c r="H50" s="83"/>
      <c r="I50" s="31"/>
      <c r="J50" s="31"/>
      <c r="K50" s="30">
        <v>0.4</v>
      </c>
      <c r="L50" s="30">
        <v>0.8</v>
      </c>
      <c r="M50" s="30">
        <v>0.51200000000000001</v>
      </c>
      <c r="N50" s="32">
        <v>44</v>
      </c>
      <c r="O50" s="32">
        <v>75</v>
      </c>
      <c r="P50" s="32">
        <f t="shared" si="0"/>
        <v>0.06</v>
      </c>
      <c r="Q50" s="82">
        <f t="shared" si="1"/>
        <v>0</v>
      </c>
      <c r="R50" s="82">
        <f t="shared" si="1"/>
        <v>0</v>
      </c>
      <c r="S50" s="82">
        <f t="shared" si="1"/>
        <v>0</v>
      </c>
      <c r="T50" s="82">
        <f t="shared" si="2"/>
        <v>0</v>
      </c>
      <c r="U50" s="87"/>
      <c r="V50" s="87"/>
      <c r="W50" s="15"/>
      <c r="X50" s="84"/>
      <c r="Y50" s="15"/>
      <c r="Z50" s="15"/>
      <c r="AA50" s="87"/>
      <c r="AB50" s="15"/>
      <c r="AC50" s="15"/>
      <c r="AD50" s="85"/>
      <c r="AG50" s="86"/>
    </row>
    <row r="51" spans="2:33" ht="175.9" customHeight="1">
      <c r="B51" s="28">
        <v>48</v>
      </c>
      <c r="C51" s="43"/>
      <c r="D51" s="43"/>
      <c r="E51" s="44" t="s">
        <v>2</v>
      </c>
      <c r="F51" s="28" t="s">
        <v>0</v>
      </c>
      <c r="G51" s="210">
        <v>297.52</v>
      </c>
      <c r="H51" s="30"/>
      <c r="I51" s="31"/>
      <c r="J51" s="31"/>
      <c r="K51" s="30">
        <v>0.4</v>
      </c>
      <c r="L51" s="30">
        <v>0.8</v>
      </c>
      <c r="M51" s="30">
        <v>0.51200000000000001</v>
      </c>
      <c r="N51" s="32">
        <v>44</v>
      </c>
      <c r="O51" s="32">
        <v>75</v>
      </c>
      <c r="P51" s="32">
        <f t="shared" si="0"/>
        <v>0.06</v>
      </c>
      <c r="Q51" s="82">
        <f t="shared" si="1"/>
        <v>0</v>
      </c>
      <c r="R51" s="82">
        <f t="shared" si="1"/>
        <v>0</v>
      </c>
      <c r="S51" s="82">
        <f t="shared" si="1"/>
        <v>0</v>
      </c>
      <c r="T51" s="82">
        <f t="shared" si="2"/>
        <v>0</v>
      </c>
      <c r="X51" s="84"/>
      <c r="Y51" s="10"/>
      <c r="Z51" s="9"/>
      <c r="AA51" s="7"/>
      <c r="AB51" s="7"/>
      <c r="AC51" s="88"/>
      <c r="AD51" s="85"/>
      <c r="AG51" s="86"/>
    </row>
    <row r="52" spans="2:33" ht="182.5" customHeight="1">
      <c r="B52" s="28">
        <v>49</v>
      </c>
      <c r="C52" s="43"/>
      <c r="D52" s="43"/>
      <c r="E52" s="44" t="s">
        <v>1</v>
      </c>
      <c r="F52" s="28" t="s">
        <v>0</v>
      </c>
      <c r="G52" s="210">
        <v>163.08000000000001</v>
      </c>
      <c r="H52" s="30"/>
      <c r="I52" s="31"/>
      <c r="J52" s="31"/>
      <c r="K52" s="30">
        <v>0.4</v>
      </c>
      <c r="L52" s="30">
        <v>0.8</v>
      </c>
      <c r="M52" s="30">
        <v>0.51200000000000001</v>
      </c>
      <c r="N52" s="32">
        <v>44</v>
      </c>
      <c r="O52" s="32">
        <v>75</v>
      </c>
      <c r="P52" s="32">
        <f t="shared" si="0"/>
        <v>0.06</v>
      </c>
      <c r="Q52" s="82">
        <f t="shared" si="1"/>
        <v>0</v>
      </c>
      <c r="R52" s="82">
        <f t="shared" si="1"/>
        <v>0</v>
      </c>
      <c r="S52" s="82">
        <f t="shared" si="1"/>
        <v>0</v>
      </c>
      <c r="T52" s="82">
        <f t="shared" si="2"/>
        <v>0</v>
      </c>
      <c r="X52" s="84"/>
      <c r="Y52" s="10"/>
      <c r="Z52" s="9"/>
      <c r="AA52" s="7"/>
      <c r="AB52" s="7"/>
      <c r="AC52" s="88"/>
      <c r="AD52" s="85"/>
      <c r="AG52" s="86"/>
    </row>
    <row r="53" spans="2:33" ht="280.89999999999998" customHeight="1">
      <c r="B53" s="28">
        <v>50</v>
      </c>
      <c r="C53" s="43"/>
      <c r="D53" s="43"/>
      <c r="E53" s="66" t="s">
        <v>529</v>
      </c>
      <c r="F53" s="29" t="s">
        <v>0</v>
      </c>
      <c r="G53" s="30">
        <v>110</v>
      </c>
      <c r="H53" s="83"/>
      <c r="I53" s="31"/>
      <c r="J53" s="31"/>
      <c r="K53" s="30">
        <v>0.4</v>
      </c>
      <c r="L53" s="30">
        <v>0.8</v>
      </c>
      <c r="M53" s="30">
        <v>0.51200000000000001</v>
      </c>
      <c r="N53" s="32">
        <v>44</v>
      </c>
      <c r="O53" s="32">
        <v>75</v>
      </c>
      <c r="P53" s="32">
        <f t="shared" si="0"/>
        <v>0.06</v>
      </c>
      <c r="Q53" s="82">
        <f t="shared" si="1"/>
        <v>0</v>
      </c>
      <c r="R53" s="82">
        <f t="shared" si="1"/>
        <v>0</v>
      </c>
      <c r="S53" s="82">
        <f t="shared" si="1"/>
        <v>0</v>
      </c>
      <c r="T53" s="82">
        <f t="shared" si="2"/>
        <v>0</v>
      </c>
      <c r="U53" s="87"/>
      <c r="V53" s="87"/>
      <c r="W53" s="15"/>
      <c r="X53" s="84"/>
      <c r="Y53" s="15"/>
      <c r="Z53" s="15"/>
      <c r="AA53" s="87"/>
      <c r="AB53" s="15"/>
      <c r="AC53" s="15"/>
      <c r="AD53" s="85"/>
      <c r="AG53" s="86"/>
    </row>
    <row r="54" spans="2:33" ht="292.89999999999998" customHeight="1">
      <c r="B54" s="28">
        <v>51</v>
      </c>
      <c r="C54" s="43"/>
      <c r="D54" s="43"/>
      <c r="E54" s="39" t="s">
        <v>530</v>
      </c>
      <c r="F54" s="29" t="s">
        <v>0</v>
      </c>
      <c r="G54" s="30">
        <v>62</v>
      </c>
      <c r="H54" s="83"/>
      <c r="I54" s="31"/>
      <c r="J54" s="31"/>
      <c r="K54" s="30">
        <v>0.4</v>
      </c>
      <c r="L54" s="30">
        <v>0.8</v>
      </c>
      <c r="M54" s="30">
        <v>0.51200000000000001</v>
      </c>
      <c r="N54" s="32">
        <v>44</v>
      </c>
      <c r="O54" s="32">
        <v>75</v>
      </c>
      <c r="P54" s="32">
        <f t="shared" si="0"/>
        <v>0.06</v>
      </c>
      <c r="Q54" s="82">
        <f t="shared" si="1"/>
        <v>0</v>
      </c>
      <c r="R54" s="82">
        <f t="shared" si="1"/>
        <v>0</v>
      </c>
      <c r="S54" s="82">
        <f t="shared" si="1"/>
        <v>0</v>
      </c>
      <c r="T54" s="82">
        <f t="shared" si="2"/>
        <v>0</v>
      </c>
      <c r="U54" s="87"/>
      <c r="V54" s="87"/>
      <c r="W54" s="15"/>
      <c r="X54" s="84"/>
      <c r="Y54" s="15"/>
      <c r="Z54" s="15"/>
      <c r="AA54" s="87"/>
      <c r="AB54" s="15"/>
      <c r="AC54" s="15"/>
      <c r="AD54" s="85"/>
      <c r="AG54" s="86"/>
    </row>
    <row r="55" spans="2:33" ht="39" customHeight="1">
      <c r="B55" s="28">
        <v>52</v>
      </c>
      <c r="C55" s="43"/>
      <c r="D55" s="43"/>
      <c r="E55" s="39" t="s">
        <v>532</v>
      </c>
      <c r="F55" s="29" t="s">
        <v>0</v>
      </c>
      <c r="G55" s="30">
        <v>65</v>
      </c>
      <c r="H55" s="83"/>
      <c r="I55" s="31"/>
      <c r="J55" s="31"/>
      <c r="K55" s="30">
        <v>0.4</v>
      </c>
      <c r="L55" s="30">
        <v>0.8</v>
      </c>
      <c r="M55" s="30">
        <v>0.51200000000000001</v>
      </c>
      <c r="N55" s="32">
        <v>44</v>
      </c>
      <c r="O55" s="32">
        <v>75</v>
      </c>
      <c r="P55" s="32">
        <f t="shared" si="0"/>
        <v>0.06</v>
      </c>
      <c r="Q55" s="82">
        <f t="shared" si="1"/>
        <v>0</v>
      </c>
      <c r="R55" s="82">
        <f t="shared" si="1"/>
        <v>0</v>
      </c>
      <c r="S55" s="82">
        <f t="shared" si="1"/>
        <v>0</v>
      </c>
      <c r="T55" s="82">
        <f t="shared" si="2"/>
        <v>0</v>
      </c>
      <c r="U55" s="87"/>
      <c r="V55" s="87"/>
      <c r="W55" s="15"/>
      <c r="X55" s="84"/>
      <c r="Y55" s="15"/>
      <c r="Z55" s="15"/>
      <c r="AA55" s="87"/>
      <c r="AB55" s="15"/>
      <c r="AC55" s="15"/>
      <c r="AD55" s="85"/>
      <c r="AG55" s="86"/>
    </row>
    <row r="56" spans="2:33" ht="39" customHeight="1">
      <c r="B56" s="28">
        <v>53</v>
      </c>
      <c r="C56" s="43"/>
      <c r="D56" s="43"/>
      <c r="E56" s="39" t="s">
        <v>533</v>
      </c>
      <c r="F56" s="29" t="s">
        <v>99</v>
      </c>
      <c r="G56" s="30">
        <v>40</v>
      </c>
      <c r="H56" s="83"/>
      <c r="I56" s="31"/>
      <c r="J56" s="31"/>
      <c r="K56" s="30">
        <v>0.4</v>
      </c>
      <c r="L56" s="30">
        <v>0.8</v>
      </c>
      <c r="M56" s="30">
        <v>0.51200000000000001</v>
      </c>
      <c r="N56" s="32">
        <v>44</v>
      </c>
      <c r="O56" s="32">
        <v>75</v>
      </c>
      <c r="P56" s="32">
        <f t="shared" si="0"/>
        <v>0.06</v>
      </c>
      <c r="Q56" s="82">
        <f t="shared" si="1"/>
        <v>0</v>
      </c>
      <c r="R56" s="82">
        <f t="shared" si="1"/>
        <v>0</v>
      </c>
      <c r="S56" s="82">
        <f t="shared" si="1"/>
        <v>0</v>
      </c>
      <c r="T56" s="82">
        <f t="shared" si="2"/>
        <v>0</v>
      </c>
      <c r="U56" s="87"/>
      <c r="V56" s="87"/>
      <c r="W56" s="15"/>
      <c r="X56" s="84"/>
      <c r="Y56" s="15"/>
      <c r="Z56" s="15"/>
      <c r="AA56" s="87"/>
      <c r="AB56" s="15"/>
      <c r="AC56" s="15"/>
      <c r="AD56" s="85"/>
      <c r="AG56" s="86"/>
    </row>
    <row r="57" spans="2:33" ht="39" customHeight="1">
      <c r="B57" s="28">
        <v>54</v>
      </c>
      <c r="C57" s="43"/>
      <c r="D57" s="43"/>
      <c r="E57" s="39" t="s">
        <v>527</v>
      </c>
      <c r="F57" s="29" t="s">
        <v>3</v>
      </c>
      <c r="G57" s="30">
        <v>3</v>
      </c>
      <c r="H57" s="83"/>
      <c r="I57" s="31"/>
      <c r="J57" s="31"/>
      <c r="K57" s="30">
        <v>0.4</v>
      </c>
      <c r="L57" s="30">
        <v>0.8</v>
      </c>
      <c r="M57" s="30">
        <v>0.51200000000000001</v>
      </c>
      <c r="N57" s="32">
        <v>44</v>
      </c>
      <c r="O57" s="32">
        <v>75</v>
      </c>
      <c r="P57" s="32">
        <f t="shared" si="0"/>
        <v>0.06</v>
      </c>
      <c r="Q57" s="82">
        <f t="shared" si="1"/>
        <v>0</v>
      </c>
      <c r="R57" s="82">
        <f t="shared" si="1"/>
        <v>0</v>
      </c>
      <c r="S57" s="82">
        <f t="shared" si="1"/>
        <v>0</v>
      </c>
      <c r="T57" s="82">
        <f t="shared" si="2"/>
        <v>0</v>
      </c>
      <c r="U57" s="87"/>
      <c r="V57" s="87"/>
      <c r="W57" s="15"/>
      <c r="X57" s="84"/>
      <c r="Y57" s="15"/>
      <c r="Z57" s="15"/>
      <c r="AA57" s="87"/>
      <c r="AB57" s="15"/>
      <c r="AC57" s="15"/>
      <c r="AD57" s="85"/>
      <c r="AG57" s="86"/>
    </row>
    <row r="58" spans="2:33" ht="227.5" customHeight="1">
      <c r="B58" s="28">
        <v>55</v>
      </c>
      <c r="C58" s="43"/>
      <c r="D58" s="43"/>
      <c r="E58" s="46" t="s">
        <v>526</v>
      </c>
      <c r="F58" s="29" t="s">
        <v>4</v>
      </c>
      <c r="G58" s="30">
        <v>1</v>
      </c>
      <c r="H58" s="83"/>
      <c r="I58" s="31"/>
      <c r="J58" s="31"/>
      <c r="K58" s="30">
        <v>0.4</v>
      </c>
      <c r="L58" s="30">
        <v>0.8</v>
      </c>
      <c r="M58" s="30">
        <v>0.51200000000000001</v>
      </c>
      <c r="N58" s="32">
        <v>44</v>
      </c>
      <c r="O58" s="32">
        <v>75</v>
      </c>
      <c r="P58" s="32">
        <f t="shared" si="0"/>
        <v>0.06</v>
      </c>
      <c r="Q58" s="82">
        <f t="shared" si="1"/>
        <v>0</v>
      </c>
      <c r="R58" s="82">
        <f t="shared" si="1"/>
        <v>0</v>
      </c>
      <c r="S58" s="82">
        <f t="shared" si="1"/>
        <v>0</v>
      </c>
      <c r="T58" s="82">
        <f t="shared" si="2"/>
        <v>0</v>
      </c>
      <c r="U58" s="87"/>
      <c r="V58" s="87"/>
      <c r="W58" s="15"/>
      <c r="X58" s="84"/>
      <c r="Y58" s="15"/>
      <c r="Z58" s="15"/>
      <c r="AA58" s="87"/>
      <c r="AB58" s="15"/>
      <c r="AC58" s="15"/>
      <c r="AD58" s="85"/>
      <c r="AG58" s="86"/>
    </row>
    <row r="59" spans="2:33" ht="231.65" customHeight="1" thickBot="1">
      <c r="B59" s="120">
        <v>56</v>
      </c>
      <c r="C59" s="41"/>
      <c r="D59" s="41"/>
      <c r="E59" s="141" t="s">
        <v>525</v>
      </c>
      <c r="F59" s="122" t="s">
        <v>4</v>
      </c>
      <c r="G59" s="40">
        <v>1</v>
      </c>
      <c r="H59" s="267"/>
      <c r="I59" s="171"/>
      <c r="J59" s="171"/>
      <c r="K59" s="40">
        <v>0.4</v>
      </c>
      <c r="L59" s="40">
        <v>0.8</v>
      </c>
      <c r="M59" s="40">
        <v>0.51200000000000001</v>
      </c>
      <c r="N59" s="268">
        <v>44</v>
      </c>
      <c r="O59" s="268">
        <v>75</v>
      </c>
      <c r="P59" s="268">
        <f t="shared" si="0"/>
        <v>0.06</v>
      </c>
      <c r="Q59" s="269">
        <f t="shared" si="1"/>
        <v>0</v>
      </c>
      <c r="R59" s="269">
        <f t="shared" si="1"/>
        <v>0</v>
      </c>
      <c r="S59" s="269">
        <f t="shared" si="1"/>
        <v>0</v>
      </c>
      <c r="T59" s="269">
        <f t="shared" si="2"/>
        <v>0</v>
      </c>
      <c r="U59" s="87"/>
      <c r="V59" s="87"/>
      <c r="W59" s="15"/>
      <c r="X59" s="84"/>
      <c r="Y59" s="15"/>
      <c r="Z59" s="15"/>
      <c r="AA59" s="87"/>
      <c r="AB59" s="15"/>
      <c r="AC59" s="15"/>
      <c r="AD59" s="85"/>
      <c r="AG59" s="86"/>
    </row>
    <row r="60" spans="2:33" ht="24" customHeight="1" thickBot="1">
      <c r="B60" s="575" t="s">
        <v>612</v>
      </c>
      <c r="C60" s="575"/>
      <c r="D60" s="575"/>
      <c r="E60" s="575"/>
      <c r="F60" s="575"/>
      <c r="G60" s="575"/>
      <c r="H60" s="575"/>
      <c r="I60" s="575"/>
      <c r="J60" s="575"/>
      <c r="K60" s="575"/>
      <c r="L60" s="575"/>
      <c r="M60" s="575"/>
      <c r="N60" s="575"/>
      <c r="O60" s="575"/>
      <c r="P60" s="575"/>
      <c r="Q60" s="575"/>
      <c r="R60" s="575"/>
      <c r="S60" s="575"/>
      <c r="T60" s="89">
        <f>SUM(T4:T59)</f>
        <v>2549.1112105503998</v>
      </c>
    </row>
    <row r="68" spans="7:8">
      <c r="H68">
        <f>404.93</f>
        <v>404.93</v>
      </c>
    </row>
    <row r="69" spans="7:8">
      <c r="H69">
        <f>H68*0.1</f>
        <v>40.493000000000002</v>
      </c>
    </row>
    <row r="70" spans="7:8">
      <c r="H70">
        <f>0.61*0.21*0.11</f>
        <v>1.4090999999999999E-2</v>
      </c>
    </row>
    <row r="71" spans="7:8">
      <c r="H71">
        <f>H69/H70</f>
        <v>2873.6782343339723</v>
      </c>
    </row>
    <row r="72" spans="7:8">
      <c r="H72">
        <f>0.6*0.2*0.1</f>
        <v>1.2E-2</v>
      </c>
    </row>
    <row r="73" spans="7:8">
      <c r="H73">
        <f>H71*H72</f>
        <v>34.484138812007672</v>
      </c>
    </row>
    <row r="74" spans="7:8">
      <c r="H74">
        <f>H69-H73</f>
        <v>6.0088611879923306</v>
      </c>
    </row>
    <row r="75" spans="7:8">
      <c r="H75">
        <f>(1/5)*H74</f>
        <v>1.2017722375984663</v>
      </c>
    </row>
    <row r="76" spans="7:8">
      <c r="G76" t="s">
        <v>794</v>
      </c>
      <c r="H76">
        <f>(4/5)*H74</f>
        <v>4.8070889503938652</v>
      </c>
    </row>
  </sheetData>
  <mergeCells count="24">
    <mergeCell ref="F1:F3"/>
    <mergeCell ref="N1:P1"/>
    <mergeCell ref="Q1:S1"/>
    <mergeCell ref="T1:T3"/>
    <mergeCell ref="S2:S3"/>
    <mergeCell ref="H1:J1"/>
    <mergeCell ref="K1:M1"/>
    <mergeCell ref="G1:G3"/>
    <mergeCell ref="B60:S60"/>
    <mergeCell ref="M2:M3"/>
    <mergeCell ref="N2:N3"/>
    <mergeCell ref="O2:O3"/>
    <mergeCell ref="P2:P3"/>
    <mergeCell ref="Q2:Q3"/>
    <mergeCell ref="R2:R3"/>
    <mergeCell ref="H2:H3"/>
    <mergeCell ref="I2:I3"/>
    <mergeCell ref="J2:J3"/>
    <mergeCell ref="K2:K3"/>
    <mergeCell ref="L2:L3"/>
    <mergeCell ref="B1:B3"/>
    <mergeCell ref="C1:C3"/>
    <mergeCell ref="D1:D3"/>
    <mergeCell ref="E1:E3"/>
  </mergeCells>
  <pageMargins left="0.39370078740157483" right="0.31496062992125984" top="0.55118110236220474" bottom="0.35433070866141736" header="0.31496062992125984" footer="0.31496062992125984"/>
  <pageSetup paperSize="9" scale="65" fitToHeight="6"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N50"/>
  <sheetViews>
    <sheetView topLeftCell="A34" zoomScale="98" zoomScaleNormal="98" workbookViewId="0">
      <selection activeCell="H32" sqref="H32:H33"/>
    </sheetView>
  </sheetViews>
  <sheetFormatPr defaultRowHeight="14.5"/>
  <cols>
    <col min="1" max="1" width="5.26953125" style="15" bestFit="1" customWidth="1"/>
    <col min="2" max="2" width="44.26953125" style="70" customWidth="1"/>
    <col min="3" max="3" width="7.54296875" style="70" customWidth="1"/>
    <col min="4" max="4" width="14.54296875" style="70" bestFit="1" customWidth="1"/>
    <col min="5" max="5" width="14.7265625" style="15" customWidth="1"/>
    <col min="6" max="10" width="14.7265625" style="71" customWidth="1"/>
    <col min="11" max="11" width="20.1796875" customWidth="1"/>
    <col min="12" max="12" width="12.81640625" bestFit="1" customWidth="1"/>
    <col min="13" max="13" width="14.81640625" bestFit="1" customWidth="1"/>
    <col min="14" max="14" width="15.26953125" bestFit="1" customWidth="1"/>
  </cols>
  <sheetData>
    <row r="1" spans="1:13" ht="42.65" customHeight="1" thickBot="1">
      <c r="A1" s="580" t="s">
        <v>595</v>
      </c>
      <c r="B1" s="581"/>
      <c r="C1" s="581"/>
      <c r="D1" s="581"/>
      <c r="E1" s="581"/>
      <c r="F1" s="581"/>
      <c r="G1" s="581"/>
      <c r="H1" s="581"/>
      <c r="I1" s="581"/>
      <c r="J1" s="581"/>
      <c r="K1" s="582"/>
    </row>
    <row r="2" spans="1:13" ht="20.149999999999999" customHeight="1" thickBot="1">
      <c r="A2" s="583" t="s">
        <v>762</v>
      </c>
      <c r="B2" s="584"/>
      <c r="C2" s="584"/>
      <c r="D2" s="584"/>
      <c r="E2" s="584"/>
      <c r="F2" s="584"/>
      <c r="G2" s="584"/>
      <c r="H2" s="584"/>
      <c r="I2" s="584"/>
      <c r="J2" s="584"/>
      <c r="K2" s="585"/>
    </row>
    <row r="3" spans="1:13" ht="59.15" customHeight="1">
      <c r="A3" s="493" t="s">
        <v>522</v>
      </c>
      <c r="B3" s="490" t="s">
        <v>560</v>
      </c>
      <c r="C3" s="490"/>
      <c r="D3" s="490"/>
      <c r="E3" s="490" t="s">
        <v>752</v>
      </c>
      <c r="F3" s="490" t="s">
        <v>753</v>
      </c>
      <c r="G3" s="490" t="s">
        <v>754</v>
      </c>
      <c r="H3" s="490" t="s">
        <v>729</v>
      </c>
      <c r="I3" s="490" t="s">
        <v>513</v>
      </c>
      <c r="J3" s="490" t="s">
        <v>512</v>
      </c>
      <c r="K3" s="490" t="s">
        <v>561</v>
      </c>
    </row>
    <row r="4" spans="1:13" ht="15" thickBot="1">
      <c r="A4" s="491"/>
      <c r="B4" s="491"/>
      <c r="C4" s="491"/>
      <c r="D4" s="491"/>
      <c r="E4" s="419" t="s">
        <v>726</v>
      </c>
      <c r="F4" s="419" t="s">
        <v>726</v>
      </c>
      <c r="G4" s="419" t="s">
        <v>726</v>
      </c>
      <c r="H4" s="419" t="s">
        <v>726</v>
      </c>
      <c r="I4" s="419" t="s">
        <v>726</v>
      </c>
      <c r="J4" s="419" t="s">
        <v>726</v>
      </c>
      <c r="K4" s="491"/>
    </row>
    <row r="5" spans="1:13" s="403" customFormat="1" ht="15" thickBot="1">
      <c r="A5" s="492">
        <v>1</v>
      </c>
      <c r="B5" s="492">
        <v>2</v>
      </c>
      <c r="C5" s="492">
        <v>3</v>
      </c>
      <c r="D5" s="492"/>
      <c r="E5" s="492">
        <v>4</v>
      </c>
      <c r="F5" s="492">
        <v>5</v>
      </c>
      <c r="G5" s="492">
        <v>6</v>
      </c>
      <c r="H5" s="492">
        <v>7</v>
      </c>
      <c r="I5" s="492">
        <v>8</v>
      </c>
      <c r="J5" s="492">
        <v>9</v>
      </c>
      <c r="K5" s="492">
        <v>10</v>
      </c>
    </row>
    <row r="6" spans="1:13" ht="25.15" customHeight="1">
      <c r="A6" s="420">
        <v>1</v>
      </c>
      <c r="B6" s="421" t="s">
        <v>540</v>
      </c>
      <c r="C6" s="420"/>
      <c r="D6" s="420"/>
      <c r="E6" s="422">
        <f>'RE-CS'!AA6</f>
        <v>40701300.799999997</v>
      </c>
      <c r="F6" s="423">
        <f ca="1">'RE-CS'!AB6</f>
        <v>7352080</v>
      </c>
      <c r="G6" s="423">
        <f>'RE-CS'!X6</f>
        <v>48053380.799999997</v>
      </c>
      <c r="H6" s="424">
        <f>'RE-CS'!W6</f>
        <v>43223650.441</v>
      </c>
      <c r="I6" s="424">
        <f>IF(H6&gt;G6,H6-G6,0)</f>
        <v>0</v>
      </c>
      <c r="J6" s="424">
        <f>IF(H6&lt;G6,G6-H6,0)</f>
        <v>4829730.3589999974</v>
      </c>
      <c r="K6" s="425"/>
      <c r="L6" s="21"/>
      <c r="M6" s="90"/>
    </row>
    <row r="7" spans="1:13" ht="25.15" customHeight="1">
      <c r="A7" s="420">
        <v>2</v>
      </c>
      <c r="B7" s="421" t="s">
        <v>536</v>
      </c>
      <c r="C7" s="420"/>
      <c r="D7" s="420"/>
      <c r="E7" s="422">
        <f>'RE-CS'!AA7</f>
        <v>45337380</v>
      </c>
      <c r="F7" s="423">
        <f ca="1">'RE-CS'!AB7</f>
        <v>5440000</v>
      </c>
      <c r="G7" s="423">
        <f>'RE-CS'!X7</f>
        <v>50777380</v>
      </c>
      <c r="H7" s="424">
        <f>'RE-CS'!W7</f>
        <v>49845130</v>
      </c>
      <c r="I7" s="424">
        <f t="shared" ref="I7:I19" si="0">IF(H7&gt;G7,H7-G7,0)</f>
        <v>0</v>
      </c>
      <c r="J7" s="424">
        <f t="shared" ref="J7:J19" si="1">IF(H7&lt;G7,G7-H7,0)</f>
        <v>932250</v>
      </c>
      <c r="K7" s="425"/>
      <c r="L7" s="21"/>
      <c r="M7" s="90"/>
    </row>
    <row r="8" spans="1:13" ht="25.15" customHeight="1">
      <c r="A8" s="420">
        <v>3</v>
      </c>
      <c r="B8" s="421" t="s">
        <v>566</v>
      </c>
      <c r="C8" s="420"/>
      <c r="D8" s="420"/>
      <c r="E8" s="422">
        <f>'RE-CS'!AA8</f>
        <v>2850000</v>
      </c>
      <c r="F8" s="423">
        <f ca="1">'RE-CS'!AB8</f>
        <v>0</v>
      </c>
      <c r="G8" s="423">
        <f>'RE-CS'!X8</f>
        <v>2850000</v>
      </c>
      <c r="H8" s="424">
        <f>'RE-CS'!W8</f>
        <v>3150000</v>
      </c>
      <c r="I8" s="424">
        <f t="shared" si="0"/>
        <v>300000</v>
      </c>
      <c r="J8" s="424">
        <f t="shared" si="1"/>
        <v>0</v>
      </c>
      <c r="K8" s="425"/>
      <c r="M8" s="90"/>
    </row>
    <row r="9" spans="1:13" ht="25.15" customHeight="1">
      <c r="A9" s="420">
        <v>4</v>
      </c>
      <c r="B9" s="421" t="s">
        <v>565</v>
      </c>
      <c r="C9" s="420"/>
      <c r="D9" s="420"/>
      <c r="E9" s="422">
        <f>'RE-CS'!AA9</f>
        <v>3892000</v>
      </c>
      <c r="F9" s="423">
        <f ca="1">'RE-CS'!AB9</f>
        <v>0</v>
      </c>
      <c r="G9" s="423">
        <f>'RE-CS'!X9</f>
        <v>3892000</v>
      </c>
      <c r="H9" s="424">
        <f>'RE-CS'!W9</f>
        <v>4118200</v>
      </c>
      <c r="I9" s="424">
        <f t="shared" si="0"/>
        <v>226200</v>
      </c>
      <c r="J9" s="424">
        <f t="shared" si="1"/>
        <v>0</v>
      </c>
      <c r="K9" s="425"/>
      <c r="M9" s="90"/>
    </row>
    <row r="10" spans="1:13" ht="25.15" customHeight="1">
      <c r="A10" s="426">
        <v>5</v>
      </c>
      <c r="B10" s="427" t="s">
        <v>588</v>
      </c>
      <c r="C10" s="426"/>
      <c r="D10" s="426"/>
      <c r="E10" s="428">
        <f>'RE-CS'!AA10</f>
        <v>46177500</v>
      </c>
      <c r="F10" s="429">
        <f ca="1">'RE-CS'!AB10</f>
        <v>21690000</v>
      </c>
      <c r="G10" s="429">
        <f>'RE-CS'!X10</f>
        <v>67867500</v>
      </c>
      <c r="H10" s="430">
        <f>'RE-CS'!W10</f>
        <v>71887500</v>
      </c>
      <c r="I10" s="430">
        <f t="shared" si="0"/>
        <v>4020000</v>
      </c>
      <c r="J10" s="430">
        <f t="shared" si="1"/>
        <v>0</v>
      </c>
      <c r="K10" s="431"/>
      <c r="M10" s="90"/>
    </row>
    <row r="11" spans="1:13" ht="25.15" customHeight="1">
      <c r="A11" s="420">
        <v>6</v>
      </c>
      <c r="B11" s="421" t="s">
        <v>564</v>
      </c>
      <c r="C11" s="420"/>
      <c r="D11" s="420"/>
      <c r="E11" s="422">
        <f>'RE-CS'!AA11</f>
        <v>21104000</v>
      </c>
      <c r="F11" s="423">
        <f ca="1">'RE-CS'!AB11</f>
        <v>4610000</v>
      </c>
      <c r="G11" s="423">
        <f>'RE-CS'!X11</f>
        <v>25714000</v>
      </c>
      <c r="H11" s="424">
        <f>'RE-CS'!W11</f>
        <v>32960000</v>
      </c>
      <c r="I11" s="424">
        <f t="shared" si="0"/>
        <v>7246000</v>
      </c>
      <c r="J11" s="424">
        <f t="shared" si="1"/>
        <v>0</v>
      </c>
      <c r="K11" s="425"/>
      <c r="M11" s="90"/>
    </row>
    <row r="12" spans="1:13" ht="25.15" customHeight="1">
      <c r="A12" s="420">
        <v>7</v>
      </c>
      <c r="B12" s="421" t="s">
        <v>567</v>
      </c>
      <c r="C12" s="420"/>
      <c r="D12" s="420"/>
      <c r="E12" s="422">
        <f>'RE-CS'!AA12</f>
        <v>611340</v>
      </c>
      <c r="F12" s="423">
        <f ca="1">'RE-CS'!AB12</f>
        <v>0</v>
      </c>
      <c r="G12" s="423">
        <f>'RE-CS'!X12</f>
        <v>611340</v>
      </c>
      <c r="H12" s="424">
        <f>'RE-CS'!W12</f>
        <v>473957.52</v>
      </c>
      <c r="I12" s="424">
        <f t="shared" si="0"/>
        <v>0</v>
      </c>
      <c r="J12" s="424">
        <f t="shared" si="1"/>
        <v>137382.47999999998</v>
      </c>
      <c r="K12" s="425"/>
      <c r="M12" s="90"/>
    </row>
    <row r="13" spans="1:13" ht="25.15" customHeight="1">
      <c r="A13" s="420">
        <v>8</v>
      </c>
      <c r="B13" s="421" t="s">
        <v>568</v>
      </c>
      <c r="C13" s="420"/>
      <c r="D13" s="420"/>
      <c r="E13" s="422">
        <f>'RE-CS'!AA13</f>
        <v>15099700</v>
      </c>
      <c r="F13" s="423">
        <f ca="1">'RE-CS'!AB13</f>
        <v>449900</v>
      </c>
      <c r="G13" s="423">
        <f>'RE-CS'!X13</f>
        <v>15549600</v>
      </c>
      <c r="H13" s="424">
        <f>'RE-CS'!W13</f>
        <v>16967800</v>
      </c>
      <c r="I13" s="424">
        <f t="shared" si="0"/>
        <v>1418200</v>
      </c>
      <c r="J13" s="424">
        <f t="shared" si="1"/>
        <v>0</v>
      </c>
      <c r="K13" s="425"/>
      <c r="M13" s="90"/>
    </row>
    <row r="14" spans="1:13" ht="25.15" customHeight="1">
      <c r="A14" s="420"/>
      <c r="B14" s="432" t="s">
        <v>638</v>
      </c>
      <c r="C14" s="433"/>
      <c r="D14" s="433"/>
      <c r="E14" s="434">
        <f t="shared" ref="E14:J14" si="2">SUM(E6:E13)</f>
        <v>175773220.80000001</v>
      </c>
      <c r="F14" s="434">
        <f t="shared" ca="1" si="2"/>
        <v>39541980</v>
      </c>
      <c r="G14" s="434">
        <f t="shared" si="2"/>
        <v>215315200.80000001</v>
      </c>
      <c r="H14" s="434">
        <f t="shared" si="2"/>
        <v>222626237.961</v>
      </c>
      <c r="I14" s="434">
        <f t="shared" si="2"/>
        <v>13210400</v>
      </c>
      <c r="J14" s="434">
        <f t="shared" si="2"/>
        <v>5899362.8389999978</v>
      </c>
      <c r="K14" s="435" t="s">
        <v>739</v>
      </c>
      <c r="L14" s="90"/>
    </row>
    <row r="15" spans="1:13" ht="25.15" customHeight="1">
      <c r="A15" s="420">
        <v>9</v>
      </c>
      <c r="B15" s="421" t="s">
        <v>562</v>
      </c>
      <c r="C15" s="420"/>
      <c r="D15" s="420"/>
      <c r="E15" s="420"/>
      <c r="F15" s="423"/>
      <c r="G15" s="423">
        <f>'RE-CS'!X14</f>
        <v>0</v>
      </c>
      <c r="H15" s="424">
        <f>'RE-CS'!W14</f>
        <v>27907402.185000002</v>
      </c>
      <c r="I15" s="424">
        <f t="shared" si="0"/>
        <v>27907402.185000002</v>
      </c>
      <c r="J15" s="424">
        <f t="shared" si="1"/>
        <v>0</v>
      </c>
      <c r="K15" s="425"/>
    </row>
    <row r="16" spans="1:13" ht="25.15" customHeight="1">
      <c r="A16" s="420">
        <v>10</v>
      </c>
      <c r="B16" s="421" t="s">
        <v>563</v>
      </c>
      <c r="C16" s="420"/>
      <c r="D16" s="420"/>
      <c r="E16" s="420"/>
      <c r="F16" s="423"/>
      <c r="G16" s="423">
        <f>'RE-CS'!X15</f>
        <v>0</v>
      </c>
      <c r="H16" s="424">
        <f>'RE-CS'!W15</f>
        <v>15613710</v>
      </c>
      <c r="I16" s="424">
        <f t="shared" si="0"/>
        <v>15613710</v>
      </c>
      <c r="J16" s="424">
        <f t="shared" si="1"/>
        <v>0</v>
      </c>
      <c r="K16" s="425"/>
    </row>
    <row r="17" spans="1:14" ht="25.15" customHeight="1">
      <c r="A17" s="420">
        <v>11</v>
      </c>
      <c r="B17" s="421" t="s">
        <v>570</v>
      </c>
      <c r="C17" s="420"/>
      <c r="D17" s="420"/>
      <c r="E17" s="420"/>
      <c r="F17" s="423"/>
      <c r="G17" s="423">
        <f>'RE-CS'!X16</f>
        <v>0</v>
      </c>
      <c r="H17" s="424">
        <f>'RE-CS'!W16</f>
        <v>615620</v>
      </c>
      <c r="I17" s="424">
        <f t="shared" si="0"/>
        <v>615620</v>
      </c>
      <c r="J17" s="424">
        <f t="shared" si="1"/>
        <v>0</v>
      </c>
      <c r="K17" s="425"/>
    </row>
    <row r="18" spans="1:14" ht="25.15" customHeight="1">
      <c r="A18" s="426">
        <v>12</v>
      </c>
      <c r="B18" s="427" t="s">
        <v>589</v>
      </c>
      <c r="C18" s="426"/>
      <c r="D18" s="426"/>
      <c r="E18" s="426"/>
      <c r="F18" s="429"/>
      <c r="G18" s="429">
        <f>'RE-CS'!X17</f>
        <v>0</v>
      </c>
      <c r="H18" s="430">
        <f>'RE-CS'!W17</f>
        <v>191456</v>
      </c>
      <c r="I18" s="430">
        <f t="shared" si="0"/>
        <v>191456</v>
      </c>
      <c r="J18" s="430">
        <f t="shared" si="1"/>
        <v>0</v>
      </c>
      <c r="K18" s="431"/>
    </row>
    <row r="19" spans="1:14" ht="25.15" customHeight="1">
      <c r="A19" s="420">
        <v>13</v>
      </c>
      <c r="B19" s="421" t="s">
        <v>569</v>
      </c>
      <c r="C19" s="420"/>
      <c r="D19" s="420"/>
      <c r="E19" s="420"/>
      <c r="F19" s="423"/>
      <c r="G19" s="423">
        <f>'RE-CS'!X18</f>
        <v>0</v>
      </c>
      <c r="H19" s="424">
        <f>'RE-CS'!W18</f>
        <v>1046383</v>
      </c>
      <c r="I19" s="424">
        <f t="shared" si="0"/>
        <v>1046383</v>
      </c>
      <c r="J19" s="424">
        <f t="shared" si="1"/>
        <v>0</v>
      </c>
      <c r="K19" s="436"/>
    </row>
    <row r="20" spans="1:14" ht="25.15" customHeight="1" thickBot="1">
      <c r="A20" s="437"/>
      <c r="B20" s="438" t="s">
        <v>639</v>
      </c>
      <c r="C20" s="439"/>
      <c r="D20" s="439"/>
      <c r="E20" s="440">
        <f t="shared" ref="E20:J20" si="3">SUM(E15:E19)</f>
        <v>0</v>
      </c>
      <c r="F20" s="441">
        <f t="shared" si="3"/>
        <v>0</v>
      </c>
      <c r="G20" s="441">
        <f t="shared" si="3"/>
        <v>0</v>
      </c>
      <c r="H20" s="441">
        <f t="shared" si="3"/>
        <v>45374571.185000002</v>
      </c>
      <c r="I20" s="441">
        <f t="shared" si="3"/>
        <v>45374571.185000002</v>
      </c>
      <c r="J20" s="441">
        <f t="shared" si="3"/>
        <v>0</v>
      </c>
      <c r="K20" s="442"/>
    </row>
    <row r="21" spans="1:14" ht="25.15" customHeight="1" thickBot="1">
      <c r="A21" s="443"/>
      <c r="B21" s="444" t="s">
        <v>640</v>
      </c>
      <c r="C21" s="445"/>
      <c r="D21" s="445"/>
      <c r="E21" s="446">
        <f>E20+E14</f>
        <v>175773220.80000001</v>
      </c>
      <c r="F21" s="446">
        <f ca="1">F20+F14</f>
        <v>39541980</v>
      </c>
      <c r="G21" s="446">
        <f>G20+G14</f>
        <v>215315200.80000001</v>
      </c>
      <c r="H21" s="446">
        <f>H20+H14</f>
        <v>268000809.146</v>
      </c>
      <c r="I21" s="447">
        <f>IF(H21&gt;G21,H21-G21,0)</f>
        <v>52685608.345999986</v>
      </c>
      <c r="J21" s="424">
        <f>IF(H21&lt;G21,G21-H21,0)</f>
        <v>0</v>
      </c>
      <c r="K21" s="448"/>
      <c r="L21" s="90">
        <f ca="1">H21-F21</f>
        <v>228458829.146</v>
      </c>
      <c r="M21" s="90">
        <f>I21-J21</f>
        <v>52685608.345999986</v>
      </c>
    </row>
    <row r="22" spans="1:14" ht="25.15" customHeight="1">
      <c r="A22" s="420"/>
      <c r="B22" s="421" t="s">
        <v>755</v>
      </c>
      <c r="C22" s="420"/>
      <c r="D22" s="420"/>
      <c r="E22" s="423">
        <f t="shared" ref="E22:J22" si="4">E21/1.18</f>
        <v>148960356.6101695</v>
      </c>
      <c r="F22" s="423">
        <f t="shared" ca="1" si="4"/>
        <v>33510152.542372882</v>
      </c>
      <c r="G22" s="423">
        <f t="shared" si="4"/>
        <v>182470509.15254238</v>
      </c>
      <c r="H22" s="423">
        <f t="shared" si="4"/>
        <v>227119329.78474578</v>
      </c>
      <c r="I22" s="423">
        <f t="shared" si="4"/>
        <v>44648820.632203378</v>
      </c>
      <c r="J22" s="423">
        <f t="shared" si="4"/>
        <v>0</v>
      </c>
      <c r="K22" s="425"/>
      <c r="L22" s="90"/>
      <c r="N22" s="99"/>
    </row>
    <row r="23" spans="1:14" ht="25.15" customHeight="1" thickBot="1">
      <c r="A23" s="449"/>
      <c r="B23" s="450" t="s">
        <v>624</v>
      </c>
      <c r="C23" s="451">
        <v>0.18</v>
      </c>
      <c r="D23" s="451"/>
      <c r="E23" s="452">
        <f t="shared" ref="E23:J23" si="5">$C$23*E22</f>
        <v>26812864.189830508</v>
      </c>
      <c r="F23" s="452">
        <f t="shared" ca="1" si="5"/>
        <v>6031827.4576271186</v>
      </c>
      <c r="G23" s="452">
        <f t="shared" si="5"/>
        <v>32844691.647457629</v>
      </c>
      <c r="H23" s="452">
        <f t="shared" si="5"/>
        <v>40881479.361254238</v>
      </c>
      <c r="I23" s="452">
        <f t="shared" si="5"/>
        <v>8036787.7137966082</v>
      </c>
      <c r="J23" s="452">
        <f t="shared" si="5"/>
        <v>0</v>
      </c>
      <c r="K23" s="453"/>
      <c r="M23" s="90"/>
      <c r="N23" s="99"/>
    </row>
    <row r="24" spans="1:14" ht="25.15" customHeight="1" thickBot="1">
      <c r="A24" s="443"/>
      <c r="B24" s="444" t="s">
        <v>637</v>
      </c>
      <c r="C24" s="445"/>
      <c r="D24" s="445"/>
      <c r="E24" s="454">
        <f t="shared" ref="E24:J24" si="6">SUM(E22:E23)</f>
        <v>175773220.80000001</v>
      </c>
      <c r="F24" s="454">
        <f t="shared" ca="1" si="6"/>
        <v>39541980</v>
      </c>
      <c r="G24" s="454">
        <f t="shared" si="6"/>
        <v>215315200.80000001</v>
      </c>
      <c r="H24" s="454">
        <f t="shared" si="6"/>
        <v>268000809.14600003</v>
      </c>
      <c r="I24" s="454">
        <f t="shared" si="6"/>
        <v>52685608.345999986</v>
      </c>
      <c r="J24" s="454">
        <f t="shared" si="6"/>
        <v>0</v>
      </c>
      <c r="K24" s="448"/>
      <c r="L24" s="402"/>
    </row>
    <row r="25" spans="1:14" ht="25.15" hidden="1" customHeight="1" thickBot="1">
      <c r="A25" s="443"/>
      <c r="B25" s="444"/>
      <c r="C25" s="445"/>
      <c r="D25" s="445"/>
      <c r="E25" s="443"/>
      <c r="F25" s="454"/>
      <c r="G25" s="454"/>
      <c r="H25" s="454"/>
      <c r="I25" s="454"/>
      <c r="J25" s="454"/>
      <c r="K25" s="448"/>
    </row>
    <row r="26" spans="1:14" ht="28.5" thickBot="1">
      <c r="A26" s="455">
        <v>14</v>
      </c>
      <c r="B26" s="456" t="s">
        <v>766</v>
      </c>
      <c r="C26" s="457">
        <v>0.01</v>
      </c>
      <c r="D26" s="458">
        <f>$H$22</f>
        <v>227119329.78474578</v>
      </c>
      <c r="E26" s="455"/>
      <c r="F26" s="459"/>
      <c r="G26" s="459"/>
      <c r="H26" s="459">
        <f>$C$26*H22</f>
        <v>2271193.2978474577</v>
      </c>
      <c r="I26" s="424">
        <f t="shared" ref="I26:I35" si="7">IF((E26+F26)&lt;H26,H26-(F26+E26),0)</f>
        <v>2271193.2978474577</v>
      </c>
      <c r="J26" s="424">
        <f t="shared" ref="J26:J35" si="8">IF((E26+F26)&gt;H26,(E26+F26)-H26,0)</f>
        <v>0</v>
      </c>
      <c r="K26" s="460"/>
    </row>
    <row r="27" spans="1:14" ht="28.9" customHeight="1" thickBot="1">
      <c r="A27" s="420">
        <v>15</v>
      </c>
      <c r="B27" s="421" t="s">
        <v>765</v>
      </c>
      <c r="C27" s="461">
        <v>1E-3</v>
      </c>
      <c r="D27" s="458">
        <f>$H$22</f>
        <v>227119329.78474578</v>
      </c>
      <c r="E27" s="420"/>
      <c r="F27" s="423"/>
      <c r="G27" s="423"/>
      <c r="H27" s="423">
        <f>H26*0.1</f>
        <v>227119.32978474579</v>
      </c>
      <c r="I27" s="424">
        <f t="shared" si="7"/>
        <v>227119.32978474579</v>
      </c>
      <c r="J27" s="424">
        <f t="shared" si="8"/>
        <v>0</v>
      </c>
      <c r="K27" s="462"/>
      <c r="N27" s="21"/>
    </row>
    <row r="28" spans="1:14" ht="28">
      <c r="A28" s="455">
        <v>16</v>
      </c>
      <c r="B28" s="421" t="s">
        <v>641</v>
      </c>
      <c r="C28" s="463"/>
      <c r="D28" s="464">
        <v>2549</v>
      </c>
      <c r="E28" s="420"/>
      <c r="F28" s="423"/>
      <c r="G28" s="423"/>
      <c r="H28" s="423">
        <v>2549</v>
      </c>
      <c r="I28" s="424">
        <f t="shared" si="7"/>
        <v>2549</v>
      </c>
      <c r="J28" s="424">
        <f t="shared" si="8"/>
        <v>0</v>
      </c>
      <c r="K28" s="462"/>
    </row>
    <row r="29" spans="1:14" ht="28.5" thickBot="1">
      <c r="A29" s="420">
        <v>17</v>
      </c>
      <c r="B29" s="421" t="s">
        <v>629</v>
      </c>
      <c r="C29" s="463">
        <v>0.3</v>
      </c>
      <c r="D29" s="464">
        <v>2549</v>
      </c>
      <c r="E29" s="420"/>
      <c r="F29" s="423"/>
      <c r="G29" s="423"/>
      <c r="H29" s="423">
        <f>D29*C29</f>
        <v>764.69999999999993</v>
      </c>
      <c r="I29" s="424">
        <f t="shared" si="7"/>
        <v>764.69999999999993</v>
      </c>
      <c r="J29" s="424">
        <f t="shared" si="8"/>
        <v>0</v>
      </c>
      <c r="K29" s="462"/>
    </row>
    <row r="30" spans="1:14" ht="28">
      <c r="A30" s="455">
        <v>18</v>
      </c>
      <c r="B30" s="421" t="s">
        <v>630</v>
      </c>
      <c r="C30" s="463">
        <v>0.02</v>
      </c>
      <c r="D30" s="464">
        <v>2549</v>
      </c>
      <c r="E30" s="420"/>
      <c r="F30" s="423"/>
      <c r="G30" s="423"/>
      <c r="H30" s="423">
        <f>D30*C30</f>
        <v>50.980000000000004</v>
      </c>
      <c r="I30" s="424">
        <f t="shared" si="7"/>
        <v>50.980000000000004</v>
      </c>
      <c r="J30" s="424">
        <f t="shared" si="8"/>
        <v>0</v>
      </c>
      <c r="K30" s="462"/>
    </row>
    <row r="31" spans="1:14" ht="19.899999999999999" customHeight="1">
      <c r="A31" s="465"/>
      <c r="B31" s="421" t="s">
        <v>737</v>
      </c>
      <c r="C31" s="461">
        <v>1E-4</v>
      </c>
      <c r="D31" s="464"/>
      <c r="E31" s="420"/>
      <c r="F31" s="423"/>
      <c r="G31" s="423"/>
      <c r="H31" s="423">
        <f>$H$22*$C$31</f>
        <v>22711.932978474579</v>
      </c>
      <c r="I31" s="424">
        <f t="shared" si="7"/>
        <v>22711.932978474579</v>
      </c>
      <c r="J31" s="424">
        <f t="shared" si="8"/>
        <v>0</v>
      </c>
      <c r="K31" s="462"/>
    </row>
    <row r="32" spans="1:14" ht="25.15" customHeight="1">
      <c r="A32" s="465"/>
      <c r="B32" s="466" t="s">
        <v>764</v>
      </c>
      <c r="C32" s="463"/>
      <c r="D32" s="463"/>
      <c r="E32" s="464"/>
      <c r="F32" s="423"/>
      <c r="G32" s="423"/>
      <c r="H32" s="467">
        <f>SUM(H26:H31)</f>
        <v>2524389.2406106782</v>
      </c>
      <c r="I32" s="468"/>
      <c r="J32" s="468"/>
      <c r="K32" s="462"/>
    </row>
    <row r="33" spans="1:13" ht="25.15" customHeight="1">
      <c r="A33" s="420">
        <v>19</v>
      </c>
      <c r="B33" s="421" t="s">
        <v>628</v>
      </c>
      <c r="C33" s="463">
        <v>0.18</v>
      </c>
      <c r="D33" s="464">
        <f>H32</f>
        <v>2524389.2406106782</v>
      </c>
      <c r="E33" s="420"/>
      <c r="F33" s="423"/>
      <c r="G33" s="423"/>
      <c r="H33" s="423">
        <f>D33*C33</f>
        <v>454390.06330992206</v>
      </c>
      <c r="I33" s="424">
        <f t="shared" si="7"/>
        <v>454390.06330992206</v>
      </c>
      <c r="J33" s="424">
        <f t="shared" si="8"/>
        <v>0</v>
      </c>
      <c r="K33" s="462"/>
    </row>
    <row r="34" spans="1:13" ht="28.5" thickBot="1">
      <c r="A34" s="420">
        <v>21</v>
      </c>
      <c r="B34" s="421" t="s">
        <v>767</v>
      </c>
      <c r="C34" s="463">
        <v>0.04</v>
      </c>
      <c r="D34" s="464">
        <f>H21</f>
        <v>268000809.146</v>
      </c>
      <c r="E34" s="420"/>
      <c r="F34" s="423"/>
      <c r="G34" s="423"/>
      <c r="H34" s="423">
        <f>C34*D34</f>
        <v>10720032.365840001</v>
      </c>
      <c r="I34" s="424">
        <f t="shared" si="7"/>
        <v>10720032.365840001</v>
      </c>
      <c r="J34" s="424">
        <f t="shared" si="8"/>
        <v>0</v>
      </c>
      <c r="K34" s="462"/>
      <c r="L34" s="90"/>
      <c r="M34" s="337">
        <f>266457259-70510206</f>
        <v>195947053</v>
      </c>
    </row>
    <row r="35" spans="1:13" ht="30" customHeight="1" thickBot="1">
      <c r="A35" s="455">
        <v>22</v>
      </c>
      <c r="B35" s="469" t="s">
        <v>625</v>
      </c>
      <c r="C35" s="470">
        <v>5.0000000000000001E-3</v>
      </c>
      <c r="D35" s="464">
        <f>D34</f>
        <v>268000809.146</v>
      </c>
      <c r="E35" s="471"/>
      <c r="F35" s="472">
        <v>0</v>
      </c>
      <c r="G35" s="472"/>
      <c r="H35" s="423">
        <f>C35*D35</f>
        <v>1340004.0457300001</v>
      </c>
      <c r="I35" s="424">
        <f t="shared" si="7"/>
        <v>1340004.0457300001</v>
      </c>
      <c r="J35" s="424">
        <f t="shared" si="8"/>
        <v>0</v>
      </c>
      <c r="K35" s="473"/>
    </row>
    <row r="36" spans="1:13" ht="25.15" customHeight="1" thickBot="1">
      <c r="A36" s="443"/>
      <c r="B36" s="474" t="s">
        <v>613</v>
      </c>
      <c r="C36" s="445"/>
      <c r="D36" s="445"/>
      <c r="E36" s="445"/>
      <c r="F36" s="472">
        <v>0</v>
      </c>
      <c r="G36" s="472">
        <v>0</v>
      </c>
      <c r="H36" s="454">
        <f>SUM(H33:H35)+H32</f>
        <v>15038815.715490602</v>
      </c>
      <c r="I36" s="454">
        <f>SUM(I26:I35)</f>
        <v>15038815.715490602</v>
      </c>
      <c r="J36" s="454">
        <f>SUM(J26:J35)</f>
        <v>0</v>
      </c>
      <c r="K36" s="475"/>
    </row>
    <row r="37" spans="1:13" ht="25.15" customHeight="1" thickBot="1">
      <c r="A37" s="443"/>
      <c r="B37" s="474" t="s">
        <v>596</v>
      </c>
      <c r="C37" s="445"/>
      <c r="D37" s="445"/>
      <c r="E37" s="454">
        <f t="shared" ref="E37:J37" si="9">E36+E24</f>
        <v>175773220.80000001</v>
      </c>
      <c r="F37" s="454">
        <f t="shared" ca="1" si="9"/>
        <v>39541980</v>
      </c>
      <c r="G37" s="454">
        <f t="shared" si="9"/>
        <v>215315200.80000001</v>
      </c>
      <c r="H37" s="454">
        <f t="shared" si="9"/>
        <v>283039624.86149061</v>
      </c>
      <c r="I37" s="454">
        <f t="shared" si="9"/>
        <v>67724424.061490595</v>
      </c>
      <c r="J37" s="454">
        <f t="shared" si="9"/>
        <v>0</v>
      </c>
      <c r="K37" s="475"/>
    </row>
    <row r="38" spans="1:13" ht="25.15" customHeight="1">
      <c r="A38" s="476"/>
      <c r="B38" s="477"/>
      <c r="C38" s="476"/>
      <c r="D38" s="476"/>
      <c r="E38" s="476"/>
      <c r="F38" s="478" t="s">
        <v>732</v>
      </c>
      <c r="G38" s="478"/>
      <c r="H38" s="479">
        <f ca="1">E24+F24</f>
        <v>215315200.80000001</v>
      </c>
      <c r="I38" s="478" t="s">
        <v>513</v>
      </c>
      <c r="J38" s="479">
        <f>I37</f>
        <v>67724424.061490595</v>
      </c>
      <c r="K38" s="480"/>
    </row>
    <row r="39" spans="1:13" ht="25.15" customHeight="1">
      <c r="A39" s="476"/>
      <c r="B39" s="481"/>
      <c r="C39" s="482"/>
      <c r="D39" s="482"/>
      <c r="E39" s="482"/>
      <c r="F39" s="483" t="s">
        <v>614</v>
      </c>
      <c r="G39" s="478"/>
      <c r="H39" s="479">
        <f>H37</f>
        <v>283039624.86149061</v>
      </c>
      <c r="I39" s="478" t="s">
        <v>512</v>
      </c>
      <c r="J39" s="479">
        <f>J37</f>
        <v>0</v>
      </c>
      <c r="K39" s="480"/>
    </row>
    <row r="40" spans="1:13" ht="25.15" customHeight="1" thickBot="1">
      <c r="A40" s="476"/>
      <c r="B40" s="477"/>
      <c r="C40" s="484"/>
      <c r="D40" s="484"/>
      <c r="E40" s="485"/>
      <c r="F40" s="486" t="s">
        <v>615</v>
      </c>
      <c r="G40" s="487"/>
      <c r="H40" s="488">
        <f ca="1">H39-H38</f>
        <v>67724424.061490595</v>
      </c>
      <c r="I40" s="487" t="s">
        <v>615</v>
      </c>
      <c r="J40" s="489">
        <f>J38-J39</f>
        <v>67724424.061490595</v>
      </c>
      <c r="K40" s="480"/>
    </row>
    <row r="41" spans="1:13" ht="15" thickTop="1">
      <c r="A41" s="476"/>
      <c r="B41" s="477"/>
      <c r="C41" s="477"/>
      <c r="D41" s="477"/>
      <c r="E41" s="476"/>
      <c r="F41" s="478"/>
      <c r="G41" s="478"/>
      <c r="H41" s="478"/>
      <c r="I41" s="478"/>
      <c r="J41" s="478"/>
      <c r="K41" s="480"/>
    </row>
    <row r="42" spans="1:13">
      <c r="A42" s="476"/>
      <c r="B42" s="477"/>
      <c r="C42" s="477"/>
      <c r="D42" s="477"/>
      <c r="E42" s="476"/>
      <c r="F42" s="478"/>
      <c r="G42" s="478"/>
      <c r="H42" s="478"/>
      <c r="I42" s="478"/>
      <c r="J42" s="478"/>
      <c r="K42" s="480"/>
    </row>
    <row r="43" spans="1:13">
      <c r="A43" s="476"/>
      <c r="B43" s="477"/>
      <c r="C43" s="477"/>
      <c r="D43" s="477"/>
      <c r="E43" s="476"/>
      <c r="F43" s="478"/>
      <c r="G43" s="478"/>
      <c r="H43" s="478"/>
      <c r="I43" s="478"/>
      <c r="J43" s="478"/>
      <c r="K43" s="480"/>
    </row>
    <row r="44" spans="1:13">
      <c r="A44" s="476"/>
      <c r="B44" s="477"/>
      <c r="C44" s="477"/>
      <c r="D44" s="477"/>
      <c r="E44" s="476"/>
      <c r="F44" s="478"/>
      <c r="G44" s="478"/>
      <c r="H44" s="478"/>
      <c r="I44" s="478"/>
      <c r="J44" s="478"/>
      <c r="K44" s="480"/>
    </row>
    <row r="45" spans="1:13">
      <c r="A45" s="476"/>
      <c r="B45" s="477"/>
      <c r="C45" s="477"/>
      <c r="D45" s="477"/>
      <c r="E45" s="476"/>
      <c r="F45" s="478"/>
      <c r="G45" s="478"/>
      <c r="H45" s="478"/>
      <c r="I45" s="478"/>
      <c r="J45" s="478"/>
      <c r="K45" s="480"/>
    </row>
    <row r="46" spans="1:13">
      <c r="A46" s="476"/>
      <c r="B46" s="477"/>
      <c r="C46" s="477"/>
      <c r="D46" s="477"/>
      <c r="E46" s="476"/>
      <c r="F46" s="478"/>
      <c r="G46" s="478"/>
      <c r="H46" s="478"/>
      <c r="I46" s="478"/>
      <c r="J46" s="478"/>
      <c r="K46" s="480"/>
    </row>
    <row r="47" spans="1:13">
      <c r="A47" s="476"/>
      <c r="B47" s="477"/>
      <c r="C47" s="477"/>
      <c r="D47" s="477"/>
      <c r="E47" s="476"/>
      <c r="F47" s="478"/>
      <c r="G47" s="478"/>
      <c r="H47" s="478"/>
      <c r="I47" s="478"/>
      <c r="J47" s="478"/>
      <c r="K47" s="480"/>
    </row>
    <row r="48" spans="1:13">
      <c r="A48" s="476"/>
      <c r="B48" s="477"/>
      <c r="C48" s="477"/>
      <c r="D48" s="477"/>
      <c r="E48" s="476"/>
      <c r="F48" s="478"/>
      <c r="G48" s="478"/>
      <c r="H48" s="478"/>
      <c r="I48" s="478"/>
      <c r="J48" s="478"/>
      <c r="K48" s="480"/>
    </row>
    <row r="49" spans="1:10">
      <c r="A49" s="476"/>
      <c r="B49" s="477" t="s">
        <v>793</v>
      </c>
      <c r="C49" s="477"/>
      <c r="D49" s="477"/>
      <c r="F49" s="477" t="s">
        <v>791</v>
      </c>
      <c r="G49" s="477"/>
      <c r="I49" s="478"/>
      <c r="J49" s="477" t="s">
        <v>792</v>
      </c>
    </row>
    <row r="50" spans="1:10">
      <c r="A50" s="476"/>
      <c r="B50" s="477" t="s">
        <v>758</v>
      </c>
      <c r="D50" s="477"/>
      <c r="F50" s="477" t="s">
        <v>760</v>
      </c>
      <c r="H50" s="478"/>
      <c r="I50" s="478"/>
      <c r="J50" s="477" t="s">
        <v>761</v>
      </c>
    </row>
  </sheetData>
  <mergeCells count="2">
    <mergeCell ref="A1:K1"/>
    <mergeCell ref="A2:K2"/>
  </mergeCells>
  <pageMargins left="0.51181102362204722" right="0.31496062992125984" top="0.62992125984251968" bottom="0.15748031496062992" header="0.31496062992125984" footer="0.31496062992125984"/>
  <pageSetup paperSize="9" scale="76" fitToHeight="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C34"/>
  <sheetViews>
    <sheetView view="pageBreakPreview" zoomScale="96" zoomScaleSheetLayoutView="96" workbookViewId="0">
      <selection activeCell="A34" sqref="A34"/>
    </sheetView>
  </sheetViews>
  <sheetFormatPr defaultRowHeight="14.5"/>
  <cols>
    <col min="1" max="1" width="6.7265625" customWidth="1"/>
    <col min="2" max="2" width="55.26953125" customWidth="1"/>
    <col min="3" max="3" width="26.26953125" customWidth="1"/>
    <col min="6" max="6" width="12" bestFit="1" customWidth="1"/>
  </cols>
  <sheetData>
    <row r="1" spans="1:3" ht="64.150000000000006" customHeight="1">
      <c r="A1" s="562" t="s">
        <v>595</v>
      </c>
      <c r="B1" s="562"/>
      <c r="C1" s="562"/>
    </row>
    <row r="2" spans="1:3" ht="21" customHeight="1">
      <c r="A2" s="563" t="s">
        <v>643</v>
      </c>
      <c r="B2" s="563"/>
      <c r="C2" s="563"/>
    </row>
    <row r="3" spans="1:3" ht="19.899999999999999" customHeight="1">
      <c r="A3" s="329" t="s">
        <v>522</v>
      </c>
      <c r="B3" s="329"/>
      <c r="C3" s="329" t="s">
        <v>26</v>
      </c>
    </row>
    <row r="4" spans="1:3" s="70" customFormat="1" ht="18" customHeight="1">
      <c r="A4" s="328">
        <v>1</v>
      </c>
      <c r="B4" s="39" t="s">
        <v>540</v>
      </c>
      <c r="C4" s="330">
        <f>'GA (2)'!H6</f>
        <v>43223650.441</v>
      </c>
    </row>
    <row r="5" spans="1:3" s="70" customFormat="1" ht="18" customHeight="1">
      <c r="A5" s="328">
        <v>2</v>
      </c>
      <c r="B5" s="39" t="s">
        <v>536</v>
      </c>
      <c r="C5" s="330">
        <f>'GA (2)'!H7</f>
        <v>49845130</v>
      </c>
    </row>
    <row r="6" spans="1:3" ht="18" customHeight="1">
      <c r="A6" s="328">
        <v>3</v>
      </c>
      <c r="B6" s="39" t="s">
        <v>566</v>
      </c>
      <c r="C6" s="330">
        <f>'GA (2)'!H8</f>
        <v>3150000</v>
      </c>
    </row>
    <row r="7" spans="1:3" ht="18" customHeight="1">
      <c r="A7" s="328">
        <v>4</v>
      </c>
      <c r="B7" s="39" t="s">
        <v>565</v>
      </c>
      <c r="C7" s="330">
        <f>'GA (2)'!H9</f>
        <v>4118200</v>
      </c>
    </row>
    <row r="8" spans="1:3" ht="18" customHeight="1">
      <c r="A8" s="328">
        <v>5</v>
      </c>
      <c r="B8" s="301" t="s">
        <v>588</v>
      </c>
      <c r="C8" s="398">
        <f>'GA (2)'!H10</f>
        <v>71887500</v>
      </c>
    </row>
    <row r="9" spans="1:3" ht="18" customHeight="1">
      <c r="A9" s="328">
        <v>6</v>
      </c>
      <c r="B9" s="39" t="s">
        <v>564</v>
      </c>
      <c r="C9" s="330">
        <f>'GA (2)'!H11</f>
        <v>32960000</v>
      </c>
    </row>
    <row r="10" spans="1:3" ht="18" customHeight="1">
      <c r="A10" s="328">
        <v>7</v>
      </c>
      <c r="B10" s="39" t="s">
        <v>567</v>
      </c>
      <c r="C10" s="330">
        <f>'GA (2)'!H12</f>
        <v>473957.52</v>
      </c>
    </row>
    <row r="11" spans="1:3" ht="18" customHeight="1">
      <c r="A11" s="328">
        <v>8</v>
      </c>
      <c r="B11" s="39" t="s">
        <v>568</v>
      </c>
      <c r="C11" s="330">
        <f>'GA (2)'!H13</f>
        <v>16967800</v>
      </c>
    </row>
    <row r="12" spans="1:3" ht="18" customHeight="1">
      <c r="A12" s="328">
        <v>9</v>
      </c>
      <c r="B12" s="302" t="s">
        <v>638</v>
      </c>
      <c r="C12" s="397">
        <f>'GA (2)'!H14</f>
        <v>222626237.961</v>
      </c>
    </row>
    <row r="13" spans="1:3" ht="18" customHeight="1">
      <c r="A13" s="328">
        <v>10</v>
      </c>
      <c r="B13" s="39" t="s">
        <v>562</v>
      </c>
      <c r="C13" s="330">
        <f>'GA (2)'!H15</f>
        <v>27907402.185000002</v>
      </c>
    </row>
    <row r="14" spans="1:3" ht="18" customHeight="1">
      <c r="A14" s="328">
        <v>11</v>
      </c>
      <c r="B14" s="39" t="s">
        <v>563</v>
      </c>
      <c r="C14" s="330">
        <f>'GA (2)'!H16</f>
        <v>15613710</v>
      </c>
    </row>
    <row r="15" spans="1:3" ht="18" customHeight="1">
      <c r="A15" s="328">
        <v>12</v>
      </c>
      <c r="B15" s="39" t="s">
        <v>570</v>
      </c>
      <c r="C15" s="330">
        <f>'GA (2)'!H17</f>
        <v>615620</v>
      </c>
    </row>
    <row r="16" spans="1:3" ht="18" customHeight="1">
      <c r="A16" s="328">
        <v>13</v>
      </c>
      <c r="B16" s="301" t="s">
        <v>589</v>
      </c>
      <c r="C16" s="398">
        <f>'GA (2)'!H18</f>
        <v>191456</v>
      </c>
    </row>
    <row r="17" spans="1:3" ht="18" customHeight="1">
      <c r="A17" s="328">
        <v>14</v>
      </c>
      <c r="B17" s="39" t="s">
        <v>569</v>
      </c>
      <c r="C17" s="330">
        <f>'GA (2)'!H19</f>
        <v>1046383</v>
      </c>
    </row>
    <row r="18" spans="1:3" ht="18" customHeight="1" thickBot="1">
      <c r="A18" s="328">
        <v>15</v>
      </c>
      <c r="B18" s="303" t="s">
        <v>639</v>
      </c>
      <c r="C18" s="397">
        <f>'GA (2)'!H20</f>
        <v>45374571.185000002</v>
      </c>
    </row>
    <row r="19" spans="1:3" ht="18" customHeight="1" thickBot="1">
      <c r="A19" s="328">
        <v>16</v>
      </c>
      <c r="B19" s="304" t="s">
        <v>640</v>
      </c>
      <c r="C19" s="397">
        <f>'GA (2)'!H21</f>
        <v>268000809.146</v>
      </c>
    </row>
    <row r="20" spans="1:3" ht="18" customHeight="1">
      <c r="A20" s="328">
        <v>17</v>
      </c>
      <c r="B20" s="39" t="s">
        <v>755</v>
      </c>
      <c r="C20" s="330">
        <f>'GA (2)'!H22</f>
        <v>227119329.78474578</v>
      </c>
    </row>
    <row r="21" spans="1:3" ht="18" customHeight="1" thickBot="1">
      <c r="A21" s="328">
        <v>18</v>
      </c>
      <c r="B21" s="282" t="s">
        <v>624</v>
      </c>
      <c r="C21" s="330">
        <f>'GA (2)'!H23</f>
        <v>40881479.361254238</v>
      </c>
    </row>
    <row r="22" spans="1:3" ht="18" customHeight="1" thickBot="1">
      <c r="A22" s="328">
        <v>19</v>
      </c>
      <c r="B22" s="304" t="s">
        <v>637</v>
      </c>
      <c r="C22" s="397">
        <f>'GA (2)'!H24</f>
        <v>268000809.14600003</v>
      </c>
    </row>
    <row r="23" spans="1:3" ht="18" customHeight="1">
      <c r="A23" s="328">
        <v>21</v>
      </c>
      <c r="B23" s="300" t="s">
        <v>626</v>
      </c>
      <c r="C23" s="330">
        <f>'GA (2)'!H26</f>
        <v>2271193.2978474577</v>
      </c>
    </row>
    <row r="24" spans="1:3" ht="18" customHeight="1">
      <c r="A24" s="328">
        <v>22</v>
      </c>
      <c r="B24" s="39" t="s">
        <v>627</v>
      </c>
      <c r="C24" s="330">
        <f>'GA (2)'!H27</f>
        <v>227119.32978474579</v>
      </c>
    </row>
    <row r="25" spans="1:3" ht="18" customHeight="1">
      <c r="A25" s="328">
        <v>23</v>
      </c>
      <c r="B25" s="39" t="s">
        <v>641</v>
      </c>
      <c r="C25" s="330">
        <f>'GA (2)'!H28</f>
        <v>2549</v>
      </c>
    </row>
    <row r="26" spans="1:3" ht="18" customHeight="1">
      <c r="A26" s="328">
        <v>24</v>
      </c>
      <c r="B26" s="39" t="s">
        <v>629</v>
      </c>
      <c r="C26" s="330">
        <f>'GA (2)'!H29</f>
        <v>764.69999999999993</v>
      </c>
    </row>
    <row r="27" spans="1:3" ht="18" customHeight="1">
      <c r="A27" s="328">
        <v>25</v>
      </c>
      <c r="B27" s="39" t="s">
        <v>630</v>
      </c>
      <c r="C27" s="330">
        <f>'GA (2)'!H30</f>
        <v>50.980000000000004</v>
      </c>
    </row>
    <row r="28" spans="1:3" ht="18" customHeight="1">
      <c r="A28" s="328">
        <v>26</v>
      </c>
      <c r="B28" s="39" t="s">
        <v>737</v>
      </c>
      <c r="C28" s="330">
        <f>'GA (2)'!H31</f>
        <v>22711.932978474579</v>
      </c>
    </row>
    <row r="29" spans="1:3" ht="18" customHeight="1">
      <c r="A29" s="328">
        <v>27</v>
      </c>
      <c r="B29" s="314" t="s">
        <v>642</v>
      </c>
      <c r="C29" s="330">
        <f>'GA (2)'!H32</f>
        <v>2524389.2406106782</v>
      </c>
    </row>
    <row r="30" spans="1:3" ht="18" customHeight="1">
      <c r="A30" s="328">
        <v>28</v>
      </c>
      <c r="B30" s="39" t="s">
        <v>628</v>
      </c>
      <c r="C30" s="330">
        <f>'GA (2)'!H33</f>
        <v>454390.06330992206</v>
      </c>
    </row>
    <row r="31" spans="1:3" ht="31.9" customHeight="1">
      <c r="A31" s="328">
        <v>29</v>
      </c>
      <c r="B31" s="39" t="s">
        <v>632</v>
      </c>
      <c r="C31" s="330">
        <f>'GA (2)'!H34</f>
        <v>10720032.365840001</v>
      </c>
    </row>
    <row r="32" spans="1:3" ht="18" customHeight="1" thickBot="1">
      <c r="A32" s="328">
        <v>30</v>
      </c>
      <c r="B32" s="141" t="s">
        <v>625</v>
      </c>
      <c r="C32" s="330">
        <f>'GA (2)'!H35</f>
        <v>1340004.0457300001</v>
      </c>
    </row>
    <row r="33" spans="1:3" ht="18" customHeight="1" thickBot="1">
      <c r="A33" s="328">
        <v>31</v>
      </c>
      <c r="B33" s="76" t="s">
        <v>613</v>
      </c>
      <c r="C33" s="397">
        <f>'GA (2)'!H36</f>
        <v>15038815.715490602</v>
      </c>
    </row>
    <row r="34" spans="1:3" ht="18" customHeight="1" thickBot="1">
      <c r="A34" s="328"/>
      <c r="B34" s="76" t="s">
        <v>596</v>
      </c>
      <c r="C34" s="399">
        <f>'GA (2)'!H37</f>
        <v>283039624.86149061</v>
      </c>
    </row>
  </sheetData>
  <mergeCells count="2">
    <mergeCell ref="A1:C1"/>
    <mergeCell ref="A2:C2"/>
  </mergeCells>
  <pageMargins left="0.70866141732283472" right="0.39370078740157483" top="0.98425196850393704" bottom="0.98425196850393704" header="0.51181102362204722" footer="0.51181102362204722"/>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AB821"/>
  <sheetViews>
    <sheetView view="pageBreakPreview" zoomScale="87" zoomScaleNormal="87" zoomScaleSheetLayoutView="87" workbookViewId="0">
      <pane xSplit="6" ySplit="4" topLeftCell="G515" activePane="bottomRight" state="frozen"/>
      <selection pane="topRight" activeCell="F1" sqref="F1"/>
      <selection pane="bottomLeft" activeCell="A5" sqref="A5"/>
      <selection pane="bottomRight" activeCell="F517" sqref="F517"/>
    </sheetView>
  </sheetViews>
  <sheetFormatPr defaultRowHeight="14.5"/>
  <cols>
    <col min="1" max="1" width="4.26953125" customWidth="1"/>
    <col min="2" max="2" width="6" bestFit="1" customWidth="1"/>
    <col min="3" max="3" width="7.54296875" customWidth="1"/>
    <col min="4" max="4" width="5.7265625" bestFit="1" customWidth="1"/>
    <col min="5" max="5" width="8.7265625" bestFit="1" customWidth="1"/>
    <col min="6" max="6" width="57.453125" style="6" customWidth="1"/>
    <col min="7" max="7" width="5.81640625" style="5" bestFit="1" customWidth="1"/>
    <col min="8" max="8" width="14.7265625" style="4" bestFit="1" customWidth="1"/>
    <col min="9" max="9" width="6.81640625" style="3" bestFit="1" customWidth="1"/>
    <col min="10" max="10" width="14.453125" style="106" bestFit="1" customWidth="1"/>
    <col min="11" max="11" width="5" style="108" bestFit="1" customWidth="1"/>
    <col min="12" max="12" width="14.1796875" style="108" bestFit="1" customWidth="1"/>
    <col min="13" max="13" width="6.81640625" style="2" bestFit="1" customWidth="1"/>
    <col min="14" max="14" width="14.453125" style="2" bestFit="1" customWidth="1"/>
    <col min="15" max="15" width="9.7265625" style="1" bestFit="1" customWidth="1"/>
    <col min="16" max="16" width="17.54296875" style="1" bestFit="1" customWidth="1"/>
    <col min="19" max="19" width="26.1796875" customWidth="1"/>
    <col min="21" max="21" width="32" customWidth="1"/>
    <col min="22" max="22" width="27.81640625" customWidth="1"/>
    <col min="23" max="23" width="23.1796875" customWidth="1"/>
    <col min="24" max="24" width="23" customWidth="1"/>
    <col min="25" max="25" width="25.7265625" customWidth="1"/>
    <col min="26" max="26" width="28.1796875" customWidth="1"/>
  </cols>
  <sheetData>
    <row r="1" spans="1:28" ht="27" thickTop="1" thickBot="1">
      <c r="B1" s="586" t="s">
        <v>757</v>
      </c>
      <c r="C1" s="587"/>
      <c r="D1" s="588"/>
      <c r="E1" s="588"/>
      <c r="F1" s="588"/>
      <c r="G1" s="588"/>
      <c r="H1" s="588"/>
      <c r="I1" s="588"/>
      <c r="J1" s="588"/>
      <c r="K1" s="588"/>
      <c r="L1" s="588"/>
      <c r="M1" s="588"/>
      <c r="N1" s="588"/>
      <c r="O1" s="588"/>
      <c r="P1" s="588"/>
    </row>
    <row r="2" spans="1:28" s="24" customFormat="1" ht="32.5" customHeight="1">
      <c r="A2" s="48"/>
      <c r="B2" s="570" t="s">
        <v>522</v>
      </c>
      <c r="C2" s="573" t="s">
        <v>645</v>
      </c>
      <c r="D2" s="565" t="s">
        <v>521</v>
      </c>
      <c r="E2" s="565" t="s">
        <v>520</v>
      </c>
      <c r="F2" s="565" t="s">
        <v>519</v>
      </c>
      <c r="G2" s="26"/>
      <c r="H2" s="149"/>
      <c r="I2" s="565" t="s">
        <v>518</v>
      </c>
      <c r="J2" s="565"/>
      <c r="K2" s="565" t="s">
        <v>517</v>
      </c>
      <c r="L2" s="565"/>
      <c r="M2" s="565" t="s">
        <v>516</v>
      </c>
      <c r="N2" s="565"/>
      <c r="O2" s="565" t="s">
        <v>515</v>
      </c>
      <c r="P2" s="565"/>
      <c r="Q2" s="350"/>
    </row>
    <row r="3" spans="1:28" s="24" customFormat="1" ht="16" thickBot="1">
      <c r="A3" s="49"/>
      <c r="B3" s="571"/>
      <c r="C3" s="574"/>
      <c r="D3" s="572"/>
      <c r="E3" s="572"/>
      <c r="F3" s="572"/>
      <c r="G3" s="27" t="s">
        <v>29</v>
      </c>
      <c r="H3" s="150" t="s">
        <v>28</v>
      </c>
      <c r="I3" s="27" t="s">
        <v>27</v>
      </c>
      <c r="J3" s="27" t="s">
        <v>26</v>
      </c>
      <c r="K3" s="27" t="s">
        <v>27</v>
      </c>
      <c r="L3" s="27" t="s">
        <v>26</v>
      </c>
      <c r="M3" s="27" t="s">
        <v>27</v>
      </c>
      <c r="N3" s="27" t="s">
        <v>26</v>
      </c>
      <c r="O3" s="27" t="s">
        <v>27</v>
      </c>
      <c r="P3" s="27" t="s">
        <v>26</v>
      </c>
      <c r="Q3" s="350"/>
    </row>
    <row r="4" spans="1:28" s="23" customFormat="1" ht="24" customHeight="1">
      <c r="A4"/>
      <c r="B4" s="63">
        <v>1</v>
      </c>
      <c r="C4" s="306"/>
      <c r="D4" s="64">
        <v>2</v>
      </c>
      <c r="E4" s="65">
        <v>3</v>
      </c>
      <c r="F4" s="64">
        <v>4</v>
      </c>
      <c r="G4" s="64">
        <v>5</v>
      </c>
      <c r="H4" s="152">
        <v>6</v>
      </c>
      <c r="I4" s="65">
        <v>7</v>
      </c>
      <c r="J4" s="65">
        <v>8</v>
      </c>
      <c r="K4" s="64">
        <v>9</v>
      </c>
      <c r="L4" s="65">
        <v>10</v>
      </c>
      <c r="M4" s="64">
        <v>11</v>
      </c>
      <c r="N4" s="65">
        <v>12</v>
      </c>
      <c r="O4" s="65">
        <v>13</v>
      </c>
      <c r="P4" s="65">
        <v>14</v>
      </c>
      <c r="Q4" s="351"/>
    </row>
    <row r="5" spans="1:28" s="23" customFormat="1" ht="24" customHeight="1" thickBot="1">
      <c r="A5"/>
      <c r="B5" s="115"/>
      <c r="C5" s="307"/>
      <c r="D5" s="116"/>
      <c r="E5" s="117"/>
      <c r="F5" s="118" t="s">
        <v>534</v>
      </c>
      <c r="G5" s="116"/>
      <c r="H5" s="154"/>
      <c r="I5" s="117"/>
      <c r="J5" s="117"/>
      <c r="K5" s="116"/>
      <c r="L5" s="117"/>
      <c r="M5" s="116"/>
      <c r="N5" s="117"/>
      <c r="O5" s="117"/>
      <c r="P5" s="117"/>
      <c r="Q5" s="352"/>
      <c r="U5" s="23" t="s">
        <v>591</v>
      </c>
      <c r="V5" s="23" t="s">
        <v>592</v>
      </c>
      <c r="W5" s="23" t="s">
        <v>593</v>
      </c>
      <c r="X5" s="23" t="s">
        <v>594</v>
      </c>
      <c r="Y5" s="23" t="s">
        <v>633</v>
      </c>
      <c r="Z5" s="23" t="s">
        <v>636</v>
      </c>
    </row>
    <row r="6" spans="1:28" s="23" customFormat="1" ht="29.5" thickBot="1">
      <c r="A6" s="50"/>
      <c r="B6" s="356">
        <v>1</v>
      </c>
      <c r="C6" s="47">
        <v>1</v>
      </c>
      <c r="D6" s="47">
        <v>1</v>
      </c>
      <c r="E6" s="47" t="s">
        <v>511</v>
      </c>
      <c r="F6" s="52" t="s">
        <v>510</v>
      </c>
      <c r="G6" s="53" t="s">
        <v>0</v>
      </c>
      <c r="H6" s="156">
        <v>15010</v>
      </c>
      <c r="I6" s="47">
        <f>'RE-CS'!I6</f>
        <v>400</v>
      </c>
      <c r="J6" s="157">
        <f>H6*I6</f>
        <v>6004000</v>
      </c>
      <c r="K6" s="54">
        <v>350</v>
      </c>
      <c r="L6" s="158">
        <f>K6*H6</f>
        <v>5253500</v>
      </c>
      <c r="M6" s="159">
        <f>$I6+$K6</f>
        <v>750</v>
      </c>
      <c r="N6" s="160">
        <f>M6*H6</f>
        <v>11257500</v>
      </c>
      <c r="O6" s="55">
        <v>491.9486</v>
      </c>
      <c r="P6" s="158">
        <f>O6*H6</f>
        <v>7384148.4859999996</v>
      </c>
      <c r="Q6" s="353" t="s">
        <v>554</v>
      </c>
      <c r="R6" s="112" t="s">
        <v>554</v>
      </c>
      <c r="S6" s="68" t="s">
        <v>577</v>
      </c>
      <c r="T6" s="67">
        <v>1</v>
      </c>
      <c r="U6" s="69">
        <f t="shared" ref="U6:U18" si="0">SUMIF($Q$6:$Q$553,R6,$P$6:$P$553)</f>
        <v>43223650.441</v>
      </c>
      <c r="V6" s="69">
        <f t="shared" ref="V6:V18" si="1">SUMIF($Q$6:$Q$553,R6,$N$6:$N$553)</f>
        <v>48053380.799999997</v>
      </c>
      <c r="W6" s="69" t="e">
        <f>SUMIF($Q$6:$Q$553,R6,#REF!)</f>
        <v>#REF!</v>
      </c>
      <c r="X6" s="69" t="e">
        <f>SUMIF($Q$6:$Q$507,R6,#REF!)</f>
        <v>#REF!</v>
      </c>
      <c r="Y6" s="284">
        <f t="shared" ref="Y6:Y18" si="2">SUMIF($Q$6:$Q$553,R6,$J$6:$J$554)</f>
        <v>40701300.799999997</v>
      </c>
      <c r="Z6" s="284">
        <f t="shared" ref="Z6:Z18" ca="1" si="3">SUMIF($Q$6:$Q$553,R6,$L$6:$L$550)</f>
        <v>7352080</v>
      </c>
      <c r="AB6" s="305"/>
    </row>
    <row r="7" spans="1:28" s="23" customFormat="1" ht="21">
      <c r="A7" s="94"/>
      <c r="B7" s="257"/>
      <c r="C7" s="43"/>
      <c r="D7" s="57"/>
      <c r="E7" s="57"/>
      <c r="F7" s="57"/>
      <c r="G7" s="57"/>
      <c r="H7" s="57"/>
      <c r="I7" s="47"/>
      <c r="J7" s="57"/>
      <c r="K7" s="57"/>
      <c r="L7" s="57"/>
      <c r="M7" s="161"/>
      <c r="N7" s="57"/>
      <c r="O7" s="58"/>
      <c r="P7" s="57"/>
      <c r="Q7" s="354"/>
      <c r="R7" s="112" t="s">
        <v>551</v>
      </c>
      <c r="S7" s="68" t="s">
        <v>579</v>
      </c>
      <c r="T7" s="67">
        <v>3</v>
      </c>
      <c r="U7" s="69">
        <f t="shared" si="0"/>
        <v>49845130</v>
      </c>
      <c r="V7" s="69">
        <f t="shared" si="1"/>
        <v>50777380</v>
      </c>
      <c r="W7" s="69" t="e">
        <f>SUMIF($Q$6:$Q$553,R7,#REF!)</f>
        <v>#REF!</v>
      </c>
      <c r="X7" s="69" t="e">
        <f>SUMIF($Q$6:$Q$507,R7,#REF!)</f>
        <v>#REF!</v>
      </c>
      <c r="Y7" s="284">
        <f t="shared" si="2"/>
        <v>45337380</v>
      </c>
      <c r="Z7" s="284">
        <f t="shared" ca="1" si="3"/>
        <v>5440000</v>
      </c>
      <c r="AB7" s="305"/>
    </row>
    <row r="8" spans="1:28" s="23" customFormat="1" ht="29">
      <c r="A8" s="51"/>
      <c r="B8" s="359">
        <v>2</v>
      </c>
      <c r="C8" s="28">
        <v>1</v>
      </c>
      <c r="D8" s="28">
        <v>199</v>
      </c>
      <c r="E8" s="28" t="s">
        <v>509</v>
      </c>
      <c r="F8" s="33" t="s">
        <v>508</v>
      </c>
      <c r="G8" s="29" t="s">
        <v>0</v>
      </c>
      <c r="H8" s="163">
        <v>15010</v>
      </c>
      <c r="I8" s="28">
        <f>200+185</f>
        <v>385</v>
      </c>
      <c r="J8" s="164">
        <f>H8*I8</f>
        <v>5778850</v>
      </c>
      <c r="K8" s="30">
        <v>78</v>
      </c>
      <c r="L8" s="162">
        <f>K8*H8</f>
        <v>1170780</v>
      </c>
      <c r="M8" s="161">
        <f t="shared" ref="M8:M68" si="4">$I8+$K8</f>
        <v>463</v>
      </c>
      <c r="N8" s="165">
        <f>M8*H8</f>
        <v>6949630</v>
      </c>
      <c r="O8" s="31">
        <v>263.16500000000002</v>
      </c>
      <c r="P8" s="162">
        <f>O8*H8</f>
        <v>3950106.6500000004</v>
      </c>
      <c r="Q8" s="354" t="s">
        <v>554</v>
      </c>
      <c r="R8" s="112" t="s">
        <v>538</v>
      </c>
      <c r="S8" s="68"/>
      <c r="T8" s="67">
        <v>5</v>
      </c>
      <c r="U8" s="69">
        <f t="shared" si="0"/>
        <v>3150000</v>
      </c>
      <c r="V8" s="69">
        <f t="shared" si="1"/>
        <v>2850000</v>
      </c>
      <c r="W8" s="69" t="e">
        <f>SUMIF($Q$6:$Q$553,R8,#REF!)</f>
        <v>#REF!</v>
      </c>
      <c r="X8" s="69" t="e">
        <f>SUMIF($Q$6:$Q$507,R8,#REF!)</f>
        <v>#REF!</v>
      </c>
      <c r="Y8" s="284">
        <f t="shared" si="2"/>
        <v>2850000</v>
      </c>
      <c r="Z8" s="284">
        <f t="shared" ca="1" si="3"/>
        <v>0</v>
      </c>
      <c r="AB8" s="305"/>
    </row>
    <row r="9" spans="1:28" s="23" customFormat="1" ht="21">
      <c r="A9" s="51"/>
      <c r="B9" s="360"/>
      <c r="C9" s="58"/>
      <c r="D9" s="58"/>
      <c r="E9" s="58"/>
      <c r="F9" s="58"/>
      <c r="G9" s="58"/>
      <c r="H9" s="58"/>
      <c r="I9" s="58"/>
      <c r="J9" s="58"/>
      <c r="K9" s="58"/>
      <c r="L9" s="58"/>
      <c r="M9" s="161"/>
      <c r="N9" s="58"/>
      <c r="O9" s="58"/>
      <c r="P9" s="58"/>
      <c r="Q9" s="354"/>
      <c r="R9" s="113" t="s">
        <v>553</v>
      </c>
      <c r="S9" s="68" t="s">
        <v>584</v>
      </c>
      <c r="T9" s="67">
        <v>7</v>
      </c>
      <c r="U9" s="69">
        <f t="shared" si="0"/>
        <v>4118200</v>
      </c>
      <c r="V9" s="69">
        <f t="shared" si="1"/>
        <v>3892000</v>
      </c>
      <c r="W9" s="69" t="e">
        <f>SUMIF($Q$6:$Q$553,R9,#REF!)</f>
        <v>#REF!</v>
      </c>
      <c r="X9" s="69" t="e">
        <f>SUMIF($Q$6:$Q$507,R9,#REF!)</f>
        <v>#REF!</v>
      </c>
      <c r="Y9" s="284">
        <f t="shared" si="2"/>
        <v>3892000</v>
      </c>
      <c r="Z9" s="284">
        <f t="shared" ca="1" si="3"/>
        <v>0</v>
      </c>
      <c r="AB9" s="305"/>
    </row>
    <row r="10" spans="1:28" s="23" customFormat="1" ht="15.5">
      <c r="A10" s="51"/>
      <c r="B10" s="359">
        <v>3</v>
      </c>
      <c r="C10" s="28">
        <v>1.5</v>
      </c>
      <c r="D10" s="28">
        <v>2</v>
      </c>
      <c r="E10" s="28" t="s">
        <v>507</v>
      </c>
      <c r="F10" s="33" t="s">
        <v>506</v>
      </c>
      <c r="G10" s="29" t="s">
        <v>3</v>
      </c>
      <c r="H10" s="163">
        <v>295000</v>
      </c>
      <c r="I10" s="28">
        <v>2</v>
      </c>
      <c r="J10" s="164">
        <f>H10*I10</f>
        <v>590000</v>
      </c>
      <c r="K10" s="30">
        <v>1</v>
      </c>
      <c r="L10" s="162">
        <f>K10*H10</f>
        <v>295000</v>
      </c>
      <c r="M10" s="161">
        <f t="shared" si="4"/>
        <v>3</v>
      </c>
      <c r="N10" s="165">
        <f>M10*H10</f>
        <v>885000</v>
      </c>
      <c r="O10" s="31">
        <v>0</v>
      </c>
      <c r="P10" s="162">
        <f>O10*H10</f>
        <v>0</v>
      </c>
      <c r="Q10" s="354" t="s">
        <v>571</v>
      </c>
      <c r="R10" s="112" t="s">
        <v>571</v>
      </c>
      <c r="S10" s="68" t="s">
        <v>582</v>
      </c>
      <c r="T10" s="67">
        <v>8</v>
      </c>
      <c r="U10" s="69">
        <f t="shared" si="0"/>
        <v>72882500</v>
      </c>
      <c r="V10" s="69">
        <f t="shared" si="1"/>
        <v>67867500</v>
      </c>
      <c r="W10" s="69" t="e">
        <f>SUMIF($Q$6:$Q$553,R10,#REF!)</f>
        <v>#REF!</v>
      </c>
      <c r="X10" s="69" t="e">
        <f>SUMIF($Q$6:$Q$507,R10,#REF!)</f>
        <v>#REF!</v>
      </c>
      <c r="Y10" s="284">
        <f t="shared" si="2"/>
        <v>46177500</v>
      </c>
      <c r="Z10" s="284">
        <f t="shared" ca="1" si="3"/>
        <v>21690000</v>
      </c>
    </row>
    <row r="11" spans="1:28" s="23" customFormat="1" ht="21">
      <c r="A11" s="51"/>
      <c r="B11" s="360"/>
      <c r="C11" s="58"/>
      <c r="D11" s="58"/>
      <c r="E11" s="58"/>
      <c r="F11" s="58"/>
      <c r="G11" s="58"/>
      <c r="H11" s="58"/>
      <c r="I11" s="58"/>
      <c r="J11" s="58"/>
      <c r="K11" s="58"/>
      <c r="L11" s="58"/>
      <c r="M11" s="161"/>
      <c r="N11" s="58"/>
      <c r="O11" s="58"/>
      <c r="P11" s="58"/>
      <c r="Q11" s="354"/>
      <c r="R11" s="113" t="s">
        <v>552</v>
      </c>
      <c r="S11" s="68" t="s">
        <v>587</v>
      </c>
      <c r="T11" s="67">
        <v>10</v>
      </c>
      <c r="U11" s="69">
        <f t="shared" si="0"/>
        <v>32960000</v>
      </c>
      <c r="V11" s="69">
        <f t="shared" si="1"/>
        <v>25714000</v>
      </c>
      <c r="W11" s="69" t="e">
        <f>SUMIF($Q$6:$Q$553,R11,#REF!)</f>
        <v>#REF!</v>
      </c>
      <c r="X11" s="69" t="e">
        <f>SUMIF($Q$6:$Q$507,R11,#REF!)</f>
        <v>#REF!</v>
      </c>
      <c r="Y11" s="284">
        <f t="shared" si="2"/>
        <v>21104000</v>
      </c>
      <c r="Z11" s="284">
        <f t="shared" ca="1" si="3"/>
        <v>4610000</v>
      </c>
    </row>
    <row r="12" spans="1:28" s="23" customFormat="1" ht="15.5">
      <c r="A12" s="51"/>
      <c r="B12" s="359">
        <v>4</v>
      </c>
      <c r="C12" s="28">
        <v>2.1</v>
      </c>
      <c r="D12" s="28">
        <v>3</v>
      </c>
      <c r="E12" s="28" t="s">
        <v>505</v>
      </c>
      <c r="F12" s="33" t="s">
        <v>504</v>
      </c>
      <c r="G12" s="29" t="s">
        <v>0</v>
      </c>
      <c r="H12" s="163">
        <v>4035</v>
      </c>
      <c r="I12" s="28">
        <v>160</v>
      </c>
      <c r="J12" s="164">
        <f>H12*I12</f>
        <v>645600</v>
      </c>
      <c r="K12" s="30">
        <v>80</v>
      </c>
      <c r="L12" s="162">
        <f>K12*H12</f>
        <v>322800</v>
      </c>
      <c r="M12" s="161">
        <f t="shared" si="4"/>
        <v>240</v>
      </c>
      <c r="N12" s="165">
        <f>M12*H12</f>
        <v>968400</v>
      </c>
      <c r="O12" s="31">
        <v>217.78020000000001</v>
      </c>
      <c r="P12" s="162">
        <f>O12*H12</f>
        <v>878743.10700000008</v>
      </c>
      <c r="Q12" s="354" t="s">
        <v>554</v>
      </c>
      <c r="R12" s="113" t="s">
        <v>555</v>
      </c>
      <c r="S12" s="68" t="s">
        <v>585</v>
      </c>
      <c r="T12" s="67">
        <v>11</v>
      </c>
      <c r="U12" s="69">
        <f t="shared" si="0"/>
        <v>499157.52</v>
      </c>
      <c r="V12" s="69">
        <f t="shared" si="1"/>
        <v>611340</v>
      </c>
      <c r="W12" s="69" t="e">
        <f>SUMIF($Q$6:$Q$553,R12,#REF!)</f>
        <v>#REF!</v>
      </c>
      <c r="X12" s="69" t="e">
        <f>SUMIF($Q$6:$Q$507,R12,#REF!)</f>
        <v>#REF!</v>
      </c>
      <c r="Y12" s="284">
        <f t="shared" si="2"/>
        <v>611340</v>
      </c>
      <c r="Z12" s="284">
        <f t="shared" ca="1" si="3"/>
        <v>0</v>
      </c>
    </row>
    <row r="13" spans="1:28" s="23" customFormat="1" ht="21">
      <c r="A13" s="51"/>
      <c r="B13" s="360"/>
      <c r="C13" s="58"/>
      <c r="D13" s="58"/>
      <c r="E13" s="58"/>
      <c r="F13" s="58"/>
      <c r="G13" s="58"/>
      <c r="H13" s="58"/>
      <c r="I13" s="58"/>
      <c r="J13" s="58"/>
      <c r="K13" s="58"/>
      <c r="L13" s="58"/>
      <c r="M13" s="161"/>
      <c r="N13" s="58"/>
      <c r="O13" s="58"/>
      <c r="P13" s="58"/>
      <c r="Q13" s="354"/>
      <c r="R13" s="112" t="s">
        <v>557</v>
      </c>
      <c r="S13" s="68" t="s">
        <v>556</v>
      </c>
      <c r="T13" s="67">
        <v>12</v>
      </c>
      <c r="U13" s="69">
        <f t="shared" si="0"/>
        <v>16967800</v>
      </c>
      <c r="V13" s="69">
        <f t="shared" si="1"/>
        <v>15549600</v>
      </c>
      <c r="W13" s="69" t="e">
        <f>SUMIF($Q$6:$Q$553,R13,#REF!)</f>
        <v>#REF!</v>
      </c>
      <c r="X13" s="69" t="e">
        <f>SUMIF($Q$6:$Q$507,R13,#REF!)</f>
        <v>#REF!</v>
      </c>
      <c r="Y13" s="284">
        <f t="shared" si="2"/>
        <v>15099700</v>
      </c>
      <c r="Z13" s="284">
        <f t="shared" ca="1" si="3"/>
        <v>449900</v>
      </c>
    </row>
    <row r="14" spans="1:28" s="23" customFormat="1" ht="15.5">
      <c r="A14" s="51"/>
      <c r="B14" s="359">
        <v>5</v>
      </c>
      <c r="C14" s="28">
        <v>2.2000000000000002</v>
      </c>
      <c r="D14" s="28">
        <v>4</v>
      </c>
      <c r="E14" s="28" t="s">
        <v>503</v>
      </c>
      <c r="F14" s="33" t="s">
        <v>502</v>
      </c>
      <c r="G14" s="29" t="s">
        <v>0</v>
      </c>
      <c r="H14" s="163">
        <v>3750</v>
      </c>
      <c r="I14" s="28">
        <v>175</v>
      </c>
      <c r="J14" s="164">
        <f>H14*I14</f>
        <v>656250</v>
      </c>
      <c r="K14" s="30">
        <v>50</v>
      </c>
      <c r="L14" s="162">
        <f>K14*H14</f>
        <v>187500</v>
      </c>
      <c r="M14" s="161">
        <f t="shared" si="4"/>
        <v>225</v>
      </c>
      <c r="N14" s="165">
        <f>M14*H14</f>
        <v>843750</v>
      </c>
      <c r="O14" s="31">
        <v>87.032940000000011</v>
      </c>
      <c r="P14" s="162">
        <f>O14*H14</f>
        <v>326373.52500000002</v>
      </c>
      <c r="Q14" s="354" t="s">
        <v>554</v>
      </c>
      <c r="R14" s="112" t="s">
        <v>572</v>
      </c>
      <c r="S14" s="68" t="s">
        <v>578</v>
      </c>
      <c r="T14" s="67">
        <v>2</v>
      </c>
      <c r="U14" s="69">
        <f t="shared" si="0"/>
        <v>27907402.185000002</v>
      </c>
      <c r="V14" s="69">
        <f t="shared" si="1"/>
        <v>0</v>
      </c>
      <c r="W14" s="69" t="e">
        <f>SUMIF($Q$6:$Q$553,R14,#REF!)</f>
        <v>#REF!</v>
      </c>
      <c r="X14" s="69" t="e">
        <f>SUMIF($Q$6:$Q$507,R14,#REF!)</f>
        <v>#REF!</v>
      </c>
      <c r="Y14" s="284">
        <f t="shared" si="2"/>
        <v>0</v>
      </c>
      <c r="Z14" s="284">
        <f t="shared" ca="1" si="3"/>
        <v>0</v>
      </c>
    </row>
    <row r="15" spans="1:28" s="23" customFormat="1" ht="21" customHeight="1">
      <c r="A15" s="51"/>
      <c r="B15" s="359"/>
      <c r="C15" s="28"/>
      <c r="D15" s="28"/>
      <c r="E15" s="28"/>
      <c r="F15" s="33"/>
      <c r="G15" s="29"/>
      <c r="H15" s="163"/>
      <c r="I15" s="28"/>
      <c r="J15" s="164"/>
      <c r="K15" s="30"/>
      <c r="L15" s="162"/>
      <c r="M15" s="161"/>
      <c r="N15" s="165"/>
      <c r="O15" s="31"/>
      <c r="P15" s="162"/>
      <c r="Q15" s="354"/>
      <c r="R15" s="112" t="s">
        <v>573</v>
      </c>
      <c r="S15" s="68" t="s">
        <v>580</v>
      </c>
      <c r="T15" s="67">
        <v>4</v>
      </c>
      <c r="U15" s="69">
        <f t="shared" si="0"/>
        <v>15613710</v>
      </c>
      <c r="V15" s="69">
        <f t="shared" si="1"/>
        <v>0</v>
      </c>
      <c r="W15" s="69" t="e">
        <f>SUMIF($Q$6:$Q$553,R15,#REF!)</f>
        <v>#REF!</v>
      </c>
      <c r="X15" s="69" t="e">
        <f>SUMIF($Q$6:$Q$507,R15,#REF!)</f>
        <v>#REF!</v>
      </c>
      <c r="Y15" s="284">
        <f t="shared" si="2"/>
        <v>0</v>
      </c>
      <c r="Z15" s="284">
        <f t="shared" ca="1" si="3"/>
        <v>0</v>
      </c>
    </row>
    <row r="16" spans="1:28" s="23" customFormat="1" ht="15.5">
      <c r="A16" s="51"/>
      <c r="B16" s="359">
        <v>6</v>
      </c>
      <c r="C16" s="28">
        <v>3</v>
      </c>
      <c r="D16" s="28">
        <v>5</v>
      </c>
      <c r="E16" s="28" t="s">
        <v>501</v>
      </c>
      <c r="F16" s="33" t="s">
        <v>432</v>
      </c>
      <c r="G16" s="29" t="s">
        <v>3</v>
      </c>
      <c r="H16" s="163">
        <v>465000</v>
      </c>
      <c r="I16" s="28">
        <v>4</v>
      </c>
      <c r="J16" s="164">
        <f>H16*I16</f>
        <v>1860000</v>
      </c>
      <c r="K16" s="30">
        <v>2</v>
      </c>
      <c r="L16" s="162">
        <f>K16*H16</f>
        <v>930000</v>
      </c>
      <c r="M16" s="161">
        <f t="shared" si="4"/>
        <v>6</v>
      </c>
      <c r="N16" s="165">
        <f>M16*H16</f>
        <v>2790000</v>
      </c>
      <c r="O16" s="31">
        <v>6</v>
      </c>
      <c r="P16" s="162">
        <f>O16*H16</f>
        <v>2790000</v>
      </c>
      <c r="Q16" s="354" t="s">
        <v>552</v>
      </c>
      <c r="R16" s="112" t="s">
        <v>574</v>
      </c>
      <c r="S16" s="68" t="s">
        <v>581</v>
      </c>
      <c r="T16" s="67">
        <v>6</v>
      </c>
      <c r="U16" s="69">
        <f t="shared" si="0"/>
        <v>615620</v>
      </c>
      <c r="V16" s="69">
        <f t="shared" si="1"/>
        <v>0</v>
      </c>
      <c r="W16" s="69" t="e">
        <f>SUMIF($Q$6:$Q$553,R16,#REF!)</f>
        <v>#REF!</v>
      </c>
      <c r="X16" s="69" t="e">
        <f>SUMIF($Q$6:$Q$507,R16,#REF!)</f>
        <v>#REF!</v>
      </c>
      <c r="Y16" s="284">
        <f t="shared" si="2"/>
        <v>0</v>
      </c>
      <c r="Z16" s="284">
        <f t="shared" ca="1" si="3"/>
        <v>0</v>
      </c>
    </row>
    <row r="17" spans="1:26" s="23" customFormat="1" ht="21">
      <c r="A17" s="51"/>
      <c r="B17" s="360"/>
      <c r="C17" s="58"/>
      <c r="D17" s="58"/>
      <c r="E17" s="58"/>
      <c r="F17" s="58"/>
      <c r="G17" s="58"/>
      <c r="H17" s="58"/>
      <c r="I17" s="58"/>
      <c r="J17" s="58"/>
      <c r="K17" s="58"/>
      <c r="L17" s="58"/>
      <c r="M17" s="161"/>
      <c r="N17" s="58"/>
      <c r="O17" s="58"/>
      <c r="P17" s="58"/>
      <c r="Q17" s="354"/>
      <c r="R17" s="112" t="s">
        <v>576</v>
      </c>
      <c r="S17" s="68" t="s">
        <v>583</v>
      </c>
      <c r="T17" s="67">
        <v>9</v>
      </c>
      <c r="U17" s="69">
        <f t="shared" si="0"/>
        <v>191456</v>
      </c>
      <c r="V17" s="69">
        <f t="shared" si="1"/>
        <v>0</v>
      </c>
      <c r="W17" s="69" t="e">
        <f>SUMIF($Q$6:$Q$553,R17,#REF!)</f>
        <v>#REF!</v>
      </c>
      <c r="X17" s="69" t="e">
        <f>SUMIF($Q$6:$Q$507,R17,#REF!)</f>
        <v>#REF!</v>
      </c>
      <c r="Y17" s="284">
        <f t="shared" si="2"/>
        <v>0</v>
      </c>
      <c r="Z17" s="284">
        <f t="shared" ca="1" si="3"/>
        <v>0</v>
      </c>
    </row>
    <row r="18" spans="1:26" s="23" customFormat="1" ht="15.5">
      <c r="A18" s="51"/>
      <c r="B18" s="359">
        <v>7</v>
      </c>
      <c r="C18" s="28">
        <v>3.1</v>
      </c>
      <c r="D18" s="28">
        <v>6</v>
      </c>
      <c r="E18" s="28" t="s">
        <v>500</v>
      </c>
      <c r="F18" s="33" t="s">
        <v>430</v>
      </c>
      <c r="G18" s="29" t="s">
        <v>3</v>
      </c>
      <c r="H18" s="163">
        <v>1495000</v>
      </c>
      <c r="I18" s="28">
        <v>4</v>
      </c>
      <c r="J18" s="164">
        <f>H18*I18</f>
        <v>5980000</v>
      </c>
      <c r="K18" s="30">
        <v>2</v>
      </c>
      <c r="L18" s="162">
        <f>K18*H18</f>
        <v>2990000</v>
      </c>
      <c r="M18" s="161">
        <f t="shared" si="4"/>
        <v>6</v>
      </c>
      <c r="N18" s="165">
        <f>M18*H18</f>
        <v>8970000</v>
      </c>
      <c r="O18" s="31">
        <v>6</v>
      </c>
      <c r="P18" s="162">
        <f>O18*H18</f>
        <v>8970000</v>
      </c>
      <c r="Q18" s="354" t="s">
        <v>552</v>
      </c>
      <c r="R18" s="112" t="s">
        <v>575</v>
      </c>
      <c r="S18" s="68" t="s">
        <v>586</v>
      </c>
      <c r="T18" s="67">
        <v>13</v>
      </c>
      <c r="U18" s="69">
        <f t="shared" si="0"/>
        <v>1046383</v>
      </c>
      <c r="V18" s="69">
        <f t="shared" si="1"/>
        <v>0</v>
      </c>
      <c r="W18" s="69" t="e">
        <f>SUMIF($Q$6:$Q$553,R18,#REF!)</f>
        <v>#REF!</v>
      </c>
      <c r="X18" s="69" t="e">
        <f>SUMIF($Q$6:$Q$507,R18,#REF!)</f>
        <v>#REF!</v>
      </c>
      <c r="Y18" s="284">
        <f t="shared" si="2"/>
        <v>0</v>
      </c>
      <c r="Z18" s="284">
        <f t="shared" ca="1" si="3"/>
        <v>0</v>
      </c>
    </row>
    <row r="19" spans="1:26" s="23" customFormat="1" ht="21">
      <c r="A19" s="51"/>
      <c r="B19" s="360"/>
      <c r="C19" s="58"/>
      <c r="D19" s="58"/>
      <c r="E19" s="58"/>
      <c r="F19" s="58"/>
      <c r="G19" s="58"/>
      <c r="H19" s="58"/>
      <c r="I19" s="58"/>
      <c r="J19" s="58"/>
      <c r="K19" s="58"/>
      <c r="L19" s="58"/>
      <c r="M19" s="161"/>
      <c r="N19" s="58"/>
      <c r="O19" s="58"/>
      <c r="P19" s="58"/>
      <c r="Q19" s="354"/>
    </row>
    <row r="20" spans="1:26" s="23" customFormat="1" ht="15.5">
      <c r="A20" s="51"/>
      <c r="B20" s="359">
        <v>8</v>
      </c>
      <c r="C20" s="28">
        <v>3.2</v>
      </c>
      <c r="D20" s="28">
        <v>7</v>
      </c>
      <c r="E20" s="28" t="s">
        <v>499</v>
      </c>
      <c r="F20" s="33" t="s">
        <v>426</v>
      </c>
      <c r="G20" s="29" t="s">
        <v>3</v>
      </c>
      <c r="H20" s="163">
        <v>345000</v>
      </c>
      <c r="I20" s="28">
        <v>4</v>
      </c>
      <c r="J20" s="164">
        <f>H20*I20</f>
        <v>1380000</v>
      </c>
      <c r="K20" s="30">
        <v>2</v>
      </c>
      <c r="L20" s="162">
        <f>K20*H20</f>
        <v>690000</v>
      </c>
      <c r="M20" s="161">
        <f t="shared" si="4"/>
        <v>6</v>
      </c>
      <c r="N20" s="165">
        <f>M20*H20</f>
        <v>2070000</v>
      </c>
      <c r="O20" s="31">
        <v>6</v>
      </c>
      <c r="P20" s="162">
        <f>O20*H20</f>
        <v>2070000</v>
      </c>
      <c r="Q20" s="354" t="s">
        <v>552</v>
      </c>
    </row>
    <row r="21" spans="1:26" s="23" customFormat="1" ht="21">
      <c r="A21" s="51"/>
      <c r="B21" s="360"/>
      <c r="C21" s="58"/>
      <c r="D21" s="58"/>
      <c r="E21" s="58"/>
      <c r="F21" s="60" t="s">
        <v>543</v>
      </c>
      <c r="G21" s="58"/>
      <c r="H21" s="163">
        <v>345000</v>
      </c>
      <c r="I21" s="58"/>
      <c r="J21" s="58"/>
      <c r="K21" s="58"/>
      <c r="L21" s="58"/>
      <c r="M21" s="161"/>
      <c r="N21" s="165"/>
      <c r="O21" s="30">
        <v>4</v>
      </c>
      <c r="P21" s="162">
        <f>O21*H21</f>
        <v>1380000</v>
      </c>
      <c r="Q21" s="354" t="s">
        <v>552</v>
      </c>
    </row>
    <row r="22" spans="1:26" s="23" customFormat="1" ht="15.5">
      <c r="A22" s="51"/>
      <c r="B22" s="359">
        <v>9</v>
      </c>
      <c r="C22" s="28">
        <v>4</v>
      </c>
      <c r="D22" s="28">
        <v>8</v>
      </c>
      <c r="E22" s="28" t="s">
        <v>498</v>
      </c>
      <c r="F22" s="33" t="s">
        <v>424</v>
      </c>
      <c r="G22" s="29" t="s">
        <v>3</v>
      </c>
      <c r="H22" s="163">
        <v>22500</v>
      </c>
      <c r="I22" s="28">
        <v>4</v>
      </c>
      <c r="J22" s="164">
        <f>H22*I22</f>
        <v>90000</v>
      </c>
      <c r="K22" s="30">
        <v>2</v>
      </c>
      <c r="L22" s="162">
        <f>K22*H22</f>
        <v>45000</v>
      </c>
      <c r="M22" s="161">
        <f t="shared" si="4"/>
        <v>6</v>
      </c>
      <c r="N22" s="165">
        <f>M22*H22</f>
        <v>135000</v>
      </c>
      <c r="O22" s="31">
        <v>6</v>
      </c>
      <c r="P22" s="162">
        <f>O22*H22</f>
        <v>135000</v>
      </c>
      <c r="Q22" s="354" t="s">
        <v>571</v>
      </c>
      <c r="R22" s="114"/>
    </row>
    <row r="23" spans="1:26" s="23" customFormat="1" ht="21">
      <c r="A23" s="51"/>
      <c r="B23" s="360"/>
      <c r="C23" s="58"/>
      <c r="D23" s="58"/>
      <c r="E23" s="58"/>
      <c r="F23" s="58"/>
      <c r="G23" s="58"/>
      <c r="H23" s="58"/>
      <c r="I23" s="58"/>
      <c r="J23" s="58"/>
      <c r="K23" s="58"/>
      <c r="L23" s="58"/>
      <c r="M23" s="161"/>
      <c r="N23" s="58"/>
      <c r="O23" s="58"/>
      <c r="P23" s="58"/>
      <c r="Q23" s="354"/>
      <c r="R23" s="114"/>
    </row>
    <row r="24" spans="1:26" s="23" customFormat="1" ht="15.5">
      <c r="A24" s="51"/>
      <c r="B24" s="359">
        <v>10</v>
      </c>
      <c r="C24" s="28">
        <v>5.0999999999999996</v>
      </c>
      <c r="D24" s="28">
        <v>9</v>
      </c>
      <c r="E24" s="28" t="s">
        <v>497</v>
      </c>
      <c r="F24" s="33" t="s">
        <v>496</v>
      </c>
      <c r="G24" s="29" t="s">
        <v>3</v>
      </c>
      <c r="H24" s="163">
        <v>1195000</v>
      </c>
      <c r="I24" s="28">
        <v>4</v>
      </c>
      <c r="J24" s="164">
        <f>H24*I24</f>
        <v>4780000</v>
      </c>
      <c r="K24" s="30">
        <v>2</v>
      </c>
      <c r="L24" s="162">
        <f>K24*H24</f>
        <v>2390000</v>
      </c>
      <c r="M24" s="161">
        <f t="shared" si="4"/>
        <v>6</v>
      </c>
      <c r="N24" s="165">
        <f>M24*H24</f>
        <v>7170000</v>
      </c>
      <c r="O24" s="31">
        <v>6</v>
      </c>
      <c r="P24" s="162">
        <f>O24*H24</f>
        <v>7170000</v>
      </c>
      <c r="Q24" s="354" t="s">
        <v>571</v>
      </c>
      <c r="R24" s="114"/>
    </row>
    <row r="25" spans="1:26" s="23" customFormat="1" ht="21">
      <c r="A25" s="51"/>
      <c r="B25" s="360"/>
      <c r="C25" s="58"/>
      <c r="D25" s="58"/>
      <c r="E25" s="58"/>
      <c r="F25" s="58"/>
      <c r="G25" s="58"/>
      <c r="H25" s="58"/>
      <c r="I25" s="58"/>
      <c r="J25" s="58"/>
      <c r="K25" s="58"/>
      <c r="L25" s="58"/>
      <c r="M25" s="161"/>
      <c r="N25" s="58"/>
      <c r="O25" s="58"/>
      <c r="P25" s="58"/>
      <c r="Q25" s="354"/>
      <c r="R25" s="114"/>
    </row>
    <row r="26" spans="1:26" s="23" customFormat="1" ht="15.5">
      <c r="A26" s="51"/>
      <c r="B26" s="359">
        <v>11</v>
      </c>
      <c r="C26" s="28">
        <v>5.2</v>
      </c>
      <c r="D26" s="28">
        <v>10</v>
      </c>
      <c r="E26" s="28" t="s">
        <v>495</v>
      </c>
      <c r="F26" s="33" t="s">
        <v>494</v>
      </c>
      <c r="G26" s="29" t="s">
        <v>3</v>
      </c>
      <c r="H26" s="163">
        <v>4750000</v>
      </c>
      <c r="I26" s="28">
        <v>2</v>
      </c>
      <c r="J26" s="164">
        <f>H26*I26</f>
        <v>9500000</v>
      </c>
      <c r="K26" s="30"/>
      <c r="L26" s="162">
        <f>K26*H26</f>
        <v>0</v>
      </c>
      <c r="M26" s="161">
        <f t="shared" si="4"/>
        <v>2</v>
      </c>
      <c r="N26" s="165">
        <f>M26*H26</f>
        <v>9500000</v>
      </c>
      <c r="O26" s="31">
        <v>2</v>
      </c>
      <c r="P26" s="162">
        <f>O26*H26</f>
        <v>9500000</v>
      </c>
      <c r="Q26" s="354" t="s">
        <v>571</v>
      </c>
      <c r="R26" s="114"/>
    </row>
    <row r="27" spans="1:26" s="23" customFormat="1" ht="21">
      <c r="A27" s="51"/>
      <c r="B27" s="360"/>
      <c r="C27" s="58"/>
      <c r="D27" s="58"/>
      <c r="E27" s="58"/>
      <c r="F27" s="60" t="s">
        <v>543</v>
      </c>
      <c r="G27" s="58"/>
      <c r="H27" s="163">
        <v>4750000</v>
      </c>
      <c r="I27" s="58"/>
      <c r="J27" s="58"/>
      <c r="K27" s="58"/>
      <c r="L27" s="58"/>
      <c r="M27" s="161"/>
      <c r="N27" s="165"/>
      <c r="O27" s="30">
        <v>2</v>
      </c>
      <c r="P27" s="162">
        <f>O27*H27</f>
        <v>9500000</v>
      </c>
      <c r="Q27" s="354" t="s">
        <v>571</v>
      </c>
      <c r="R27" s="114"/>
    </row>
    <row r="28" spans="1:26" s="23" customFormat="1" ht="15.5">
      <c r="A28" s="51"/>
      <c r="B28" s="359">
        <v>12</v>
      </c>
      <c r="C28" s="28">
        <v>5.3</v>
      </c>
      <c r="D28" s="28">
        <v>11</v>
      </c>
      <c r="E28" s="28" t="s">
        <v>493</v>
      </c>
      <c r="F28" s="33" t="s">
        <v>492</v>
      </c>
      <c r="G28" s="29" t="s">
        <v>3</v>
      </c>
      <c r="H28" s="163">
        <v>3550000</v>
      </c>
      <c r="I28" s="28">
        <v>2</v>
      </c>
      <c r="J28" s="164">
        <f>H28*I28</f>
        <v>7100000</v>
      </c>
      <c r="K28" s="30">
        <v>2</v>
      </c>
      <c r="L28" s="162">
        <f>K28*H28</f>
        <v>7100000</v>
      </c>
      <c r="M28" s="161">
        <f t="shared" si="4"/>
        <v>4</v>
      </c>
      <c r="N28" s="165">
        <f>M28*H28</f>
        <v>14200000</v>
      </c>
      <c r="O28" s="31">
        <v>2</v>
      </c>
      <c r="P28" s="162">
        <f>O28*H28</f>
        <v>7100000</v>
      </c>
      <c r="Q28" s="354" t="s">
        <v>571</v>
      </c>
      <c r="R28" s="114"/>
    </row>
    <row r="29" spans="1:26" s="23" customFormat="1" ht="21">
      <c r="A29" s="51"/>
      <c r="B29" s="360"/>
      <c r="C29" s="58"/>
      <c r="D29" s="58"/>
      <c r="E29" s="58"/>
      <c r="F29" s="58"/>
      <c r="G29" s="58"/>
      <c r="H29" s="58"/>
      <c r="I29" s="58"/>
      <c r="J29" s="58"/>
      <c r="K29" s="58"/>
      <c r="L29" s="58"/>
      <c r="M29" s="161"/>
      <c r="N29" s="58"/>
      <c r="O29" s="58"/>
      <c r="P29" s="58"/>
      <c r="Q29" s="354"/>
      <c r="R29" s="114"/>
    </row>
    <row r="30" spans="1:26" s="23" customFormat="1" ht="15.5">
      <c r="A30" s="51"/>
      <c r="B30" s="359">
        <v>13</v>
      </c>
      <c r="C30" s="28">
        <v>5.4</v>
      </c>
      <c r="D30" s="28">
        <v>12</v>
      </c>
      <c r="E30" s="28" t="s">
        <v>491</v>
      </c>
      <c r="F30" s="33" t="s">
        <v>490</v>
      </c>
      <c r="G30" s="29" t="s">
        <v>3</v>
      </c>
      <c r="H30" s="163">
        <v>995000</v>
      </c>
      <c r="I30" s="28">
        <v>2</v>
      </c>
      <c r="J30" s="164">
        <f>H30*I30</f>
        <v>1990000</v>
      </c>
      <c r="K30" s="30">
        <v>1</v>
      </c>
      <c r="L30" s="162">
        <f>K30*H30</f>
        <v>995000</v>
      </c>
      <c r="M30" s="161">
        <f t="shared" si="4"/>
        <v>3</v>
      </c>
      <c r="N30" s="165">
        <f>M30*H30</f>
        <v>2985000</v>
      </c>
      <c r="O30" s="31">
        <v>3</v>
      </c>
      <c r="P30" s="162">
        <f>O30*H30</f>
        <v>2985000</v>
      </c>
      <c r="Q30" s="354" t="s">
        <v>571</v>
      </c>
      <c r="R30" s="114"/>
    </row>
    <row r="31" spans="1:26" s="23" customFormat="1" ht="21">
      <c r="A31" s="51"/>
      <c r="B31" s="360"/>
      <c r="C31" s="58"/>
      <c r="D31" s="58"/>
      <c r="E31" s="58"/>
      <c r="F31" s="60" t="s">
        <v>543</v>
      </c>
      <c r="G31" s="58"/>
      <c r="H31" s="58"/>
      <c r="I31" s="58"/>
      <c r="J31" s="58"/>
      <c r="K31" s="58"/>
      <c r="L31" s="58"/>
      <c r="M31" s="161"/>
      <c r="N31" s="58"/>
      <c r="O31" s="30">
        <v>1</v>
      </c>
      <c r="P31" s="162">
        <f>H30*O31</f>
        <v>995000</v>
      </c>
      <c r="Q31" s="354" t="s">
        <v>571</v>
      </c>
      <c r="R31" s="114"/>
    </row>
    <row r="32" spans="1:26" s="23" customFormat="1" ht="15.5">
      <c r="A32" s="51"/>
      <c r="B32" s="359">
        <v>14</v>
      </c>
      <c r="C32" s="28">
        <v>91</v>
      </c>
      <c r="D32" s="28">
        <v>13</v>
      </c>
      <c r="E32" s="28" t="s">
        <v>489</v>
      </c>
      <c r="F32" s="33" t="s">
        <v>416</v>
      </c>
      <c r="G32" s="29" t="s">
        <v>3</v>
      </c>
      <c r="H32" s="163">
        <v>22500</v>
      </c>
      <c r="I32" s="28">
        <v>4</v>
      </c>
      <c r="J32" s="164">
        <f>H32*I32</f>
        <v>90000</v>
      </c>
      <c r="K32" s="30">
        <v>2</v>
      </c>
      <c r="L32" s="162">
        <f>K32*H32</f>
        <v>45000</v>
      </c>
      <c r="M32" s="161">
        <f t="shared" si="4"/>
        <v>6</v>
      </c>
      <c r="N32" s="165">
        <f>M32*H32</f>
        <v>135000</v>
      </c>
      <c r="O32" s="31">
        <v>6</v>
      </c>
      <c r="P32" s="162">
        <f>O32*H32</f>
        <v>135000</v>
      </c>
      <c r="Q32" s="354" t="s">
        <v>551</v>
      </c>
      <c r="R32" s="114"/>
    </row>
    <row r="33" spans="1:18" s="23" customFormat="1" ht="21">
      <c r="A33" s="51"/>
      <c r="B33" s="360"/>
      <c r="C33" s="58"/>
      <c r="D33" s="58"/>
      <c r="E33" s="58"/>
      <c r="F33" s="58"/>
      <c r="G33" s="58"/>
      <c r="H33" s="58"/>
      <c r="I33" s="58"/>
      <c r="J33" s="58"/>
      <c r="K33" s="58"/>
      <c r="L33" s="58"/>
      <c r="M33" s="161"/>
      <c r="N33" s="58"/>
      <c r="O33" s="58"/>
      <c r="P33" s="58"/>
      <c r="Q33" s="354"/>
      <c r="R33" s="114"/>
    </row>
    <row r="34" spans="1:18" s="23" customFormat="1" ht="15.5">
      <c r="A34" s="51"/>
      <c r="B34" s="359">
        <v>15</v>
      </c>
      <c r="C34" s="28">
        <v>6</v>
      </c>
      <c r="D34" s="28">
        <v>14</v>
      </c>
      <c r="E34" s="28" t="s">
        <v>488</v>
      </c>
      <c r="F34" s="33" t="s">
        <v>487</v>
      </c>
      <c r="G34" s="29" t="s">
        <v>3</v>
      </c>
      <c r="H34" s="163">
        <v>18750</v>
      </c>
      <c r="I34" s="28">
        <v>62</v>
      </c>
      <c r="J34" s="164">
        <f>H34*I34</f>
        <v>1162500</v>
      </c>
      <c r="K34" s="30">
        <v>40</v>
      </c>
      <c r="L34" s="162">
        <f>K34*H34</f>
        <v>750000</v>
      </c>
      <c r="M34" s="161">
        <f t="shared" si="4"/>
        <v>102</v>
      </c>
      <c r="N34" s="165">
        <f>M34*H34</f>
        <v>1912500</v>
      </c>
      <c r="O34" s="31">
        <v>102</v>
      </c>
      <c r="P34" s="162">
        <f t="shared" ref="P34:P40" si="5">O34*H34</f>
        <v>1912500</v>
      </c>
      <c r="Q34" s="354" t="s">
        <v>551</v>
      </c>
      <c r="R34" s="114"/>
    </row>
    <row r="35" spans="1:18" s="23" customFormat="1" ht="21">
      <c r="A35" s="51"/>
      <c r="B35" s="360"/>
      <c r="C35" s="58"/>
      <c r="D35" s="58"/>
      <c r="E35" s="58"/>
      <c r="F35" s="60" t="s">
        <v>543</v>
      </c>
      <c r="G35" s="58"/>
      <c r="H35" s="163">
        <v>18750</v>
      </c>
      <c r="I35" s="58"/>
      <c r="J35" s="58"/>
      <c r="K35" s="58"/>
      <c r="L35" s="58"/>
      <c r="M35" s="161"/>
      <c r="N35" s="165"/>
      <c r="O35" s="30">
        <v>5</v>
      </c>
      <c r="P35" s="162">
        <f t="shared" si="5"/>
        <v>93750</v>
      </c>
      <c r="Q35" s="354" t="s">
        <v>551</v>
      </c>
      <c r="R35" s="114"/>
    </row>
    <row r="36" spans="1:18" s="23" customFormat="1" ht="15.5">
      <c r="A36" s="51"/>
      <c r="B36" s="359">
        <v>16</v>
      </c>
      <c r="C36" s="28">
        <v>7</v>
      </c>
      <c r="D36" s="28">
        <v>239</v>
      </c>
      <c r="E36" s="28" t="s">
        <v>486</v>
      </c>
      <c r="F36" s="33" t="s">
        <v>485</v>
      </c>
      <c r="G36" s="29" t="s">
        <v>3</v>
      </c>
      <c r="H36" s="163">
        <v>115000</v>
      </c>
      <c r="I36" s="28">
        <v>7</v>
      </c>
      <c r="J36" s="164">
        <f>H36*I36</f>
        <v>805000</v>
      </c>
      <c r="K36" s="30">
        <v>2</v>
      </c>
      <c r="L36" s="162">
        <f>K36*H36</f>
        <v>230000</v>
      </c>
      <c r="M36" s="161">
        <f t="shared" si="4"/>
        <v>9</v>
      </c>
      <c r="N36" s="165">
        <f>M36*H36</f>
        <v>1035000</v>
      </c>
      <c r="O36" s="31">
        <v>9</v>
      </c>
      <c r="P36" s="162">
        <f t="shared" si="5"/>
        <v>1035000</v>
      </c>
      <c r="Q36" s="354" t="s">
        <v>571</v>
      </c>
      <c r="R36" s="114"/>
    </row>
    <row r="37" spans="1:18" s="23" customFormat="1" ht="21">
      <c r="A37" s="51"/>
      <c r="B37" s="360"/>
      <c r="C37" s="58"/>
      <c r="D37" s="58"/>
      <c r="E37" s="58"/>
      <c r="F37" s="60" t="s">
        <v>543</v>
      </c>
      <c r="G37" s="58"/>
      <c r="H37" s="163">
        <v>115000</v>
      </c>
      <c r="I37" s="58"/>
      <c r="J37" s="58"/>
      <c r="K37" s="58"/>
      <c r="L37" s="58"/>
      <c r="M37" s="161"/>
      <c r="N37" s="165"/>
      <c r="O37" s="30">
        <v>5</v>
      </c>
      <c r="P37" s="162">
        <f t="shared" si="5"/>
        <v>575000</v>
      </c>
      <c r="Q37" s="354" t="s">
        <v>571</v>
      </c>
      <c r="R37" s="114"/>
    </row>
    <row r="38" spans="1:18" s="23" customFormat="1" ht="15.5">
      <c r="A38" s="51"/>
      <c r="B38" s="359">
        <v>17</v>
      </c>
      <c r="C38" s="28">
        <v>8</v>
      </c>
      <c r="D38" s="28">
        <v>15</v>
      </c>
      <c r="E38" s="28" t="s">
        <v>484</v>
      </c>
      <c r="F38" s="33" t="s">
        <v>422</v>
      </c>
      <c r="G38" s="29" t="s">
        <v>3</v>
      </c>
      <c r="H38" s="163">
        <v>115000</v>
      </c>
      <c r="I38" s="28">
        <v>4</v>
      </c>
      <c r="J38" s="164">
        <f>H38*I38</f>
        <v>460000</v>
      </c>
      <c r="K38" s="30">
        <v>2</v>
      </c>
      <c r="L38" s="162">
        <f>K38*H38</f>
        <v>230000</v>
      </c>
      <c r="M38" s="161">
        <f t="shared" si="4"/>
        <v>6</v>
      </c>
      <c r="N38" s="165">
        <f>M38*H38</f>
        <v>690000</v>
      </c>
      <c r="O38" s="31">
        <v>6</v>
      </c>
      <c r="P38" s="162">
        <f t="shared" si="5"/>
        <v>690000</v>
      </c>
      <c r="Q38" s="354" t="s">
        <v>554</v>
      </c>
      <c r="R38" s="114"/>
    </row>
    <row r="39" spans="1:18" s="23" customFormat="1" ht="21">
      <c r="A39" s="51"/>
      <c r="B39" s="360"/>
      <c r="C39" s="58"/>
      <c r="D39" s="58"/>
      <c r="E39" s="58"/>
      <c r="F39" s="60" t="s">
        <v>543</v>
      </c>
      <c r="G39" s="58"/>
      <c r="H39" s="163">
        <v>115000</v>
      </c>
      <c r="I39" s="58"/>
      <c r="J39" s="58"/>
      <c r="K39" s="58"/>
      <c r="L39" s="58"/>
      <c r="M39" s="161"/>
      <c r="N39" s="165"/>
      <c r="O39" s="30">
        <v>3</v>
      </c>
      <c r="P39" s="162">
        <f t="shared" si="5"/>
        <v>345000</v>
      </c>
      <c r="Q39" s="354" t="s">
        <v>554</v>
      </c>
      <c r="R39" s="114"/>
    </row>
    <row r="40" spans="1:18" s="23" customFormat="1" ht="29">
      <c r="A40" s="51"/>
      <c r="B40" s="359">
        <v>18</v>
      </c>
      <c r="C40" s="28">
        <v>8</v>
      </c>
      <c r="D40" s="28">
        <v>240</v>
      </c>
      <c r="E40" s="28" t="s">
        <v>483</v>
      </c>
      <c r="F40" s="33" t="s">
        <v>482</v>
      </c>
      <c r="G40" s="29" t="s">
        <v>3</v>
      </c>
      <c r="H40" s="163">
        <v>525000</v>
      </c>
      <c r="I40" s="28">
        <v>2</v>
      </c>
      <c r="J40" s="164">
        <f>H40*I40</f>
        <v>1050000</v>
      </c>
      <c r="K40" s="30"/>
      <c r="L40" s="162">
        <f>K40*H40</f>
        <v>0</v>
      </c>
      <c r="M40" s="161">
        <f t="shared" si="4"/>
        <v>2</v>
      </c>
      <c r="N40" s="165">
        <f>M40*H40</f>
        <v>1050000</v>
      </c>
      <c r="O40" s="31">
        <v>2</v>
      </c>
      <c r="P40" s="162">
        <f t="shared" si="5"/>
        <v>1050000</v>
      </c>
      <c r="Q40" s="354" t="s">
        <v>554</v>
      </c>
      <c r="R40" s="114"/>
    </row>
    <row r="41" spans="1:18" s="23" customFormat="1" ht="21">
      <c r="A41" s="51"/>
      <c r="B41" s="360"/>
      <c r="C41" s="58"/>
      <c r="D41" s="58"/>
      <c r="E41" s="58"/>
      <c r="F41" s="58"/>
      <c r="G41" s="58"/>
      <c r="H41" s="58"/>
      <c r="I41" s="58"/>
      <c r="J41" s="58"/>
      <c r="K41" s="58"/>
      <c r="L41" s="58"/>
      <c r="M41" s="161"/>
      <c r="N41" s="58"/>
      <c r="O41" s="58"/>
      <c r="P41" s="58"/>
      <c r="Q41" s="354"/>
      <c r="R41" s="114"/>
    </row>
    <row r="42" spans="1:18" s="23" customFormat="1" ht="15.5">
      <c r="A42" s="51"/>
      <c r="B42" s="359">
        <v>19</v>
      </c>
      <c r="C42" s="28">
        <v>10</v>
      </c>
      <c r="D42" s="28">
        <v>16</v>
      </c>
      <c r="E42" s="28" t="s">
        <v>481</v>
      </c>
      <c r="F42" s="33" t="s">
        <v>480</v>
      </c>
      <c r="G42" s="29" t="s">
        <v>3</v>
      </c>
      <c r="H42" s="163">
        <v>75000</v>
      </c>
      <c r="I42" s="28">
        <v>4</v>
      </c>
      <c r="J42" s="164">
        <f>H42*I42</f>
        <v>300000</v>
      </c>
      <c r="K42" s="30">
        <v>2</v>
      </c>
      <c r="L42" s="162">
        <f>K42*H42</f>
        <v>150000</v>
      </c>
      <c r="M42" s="161">
        <f t="shared" si="4"/>
        <v>6</v>
      </c>
      <c r="N42" s="165">
        <f>M42*H42</f>
        <v>450000</v>
      </c>
      <c r="O42" s="31">
        <v>6</v>
      </c>
      <c r="P42" s="162">
        <f>O42*H42</f>
        <v>450000</v>
      </c>
      <c r="Q42" s="354" t="s">
        <v>554</v>
      </c>
      <c r="R42" s="114"/>
    </row>
    <row r="43" spans="1:18" s="23" customFormat="1" ht="21">
      <c r="A43" s="51"/>
      <c r="B43" s="360"/>
      <c r="C43" s="58"/>
      <c r="D43" s="58"/>
      <c r="E43" s="58"/>
      <c r="F43" s="58"/>
      <c r="G43" s="58"/>
      <c r="H43" s="58"/>
      <c r="I43" s="58"/>
      <c r="J43" s="58"/>
      <c r="K43" s="58"/>
      <c r="L43" s="58"/>
      <c r="M43" s="161"/>
      <c r="N43" s="58"/>
      <c r="O43" s="58"/>
      <c r="P43" s="58"/>
      <c r="Q43" s="354"/>
      <c r="R43" s="114"/>
    </row>
    <row r="44" spans="1:18" s="23" customFormat="1" ht="15.5">
      <c r="A44" s="51"/>
      <c r="B44" s="359">
        <v>20</v>
      </c>
      <c r="C44" s="28">
        <v>11</v>
      </c>
      <c r="D44" s="28">
        <v>17</v>
      </c>
      <c r="E44" s="28" t="s">
        <v>479</v>
      </c>
      <c r="F44" s="33" t="s">
        <v>478</v>
      </c>
      <c r="G44" s="29" t="s">
        <v>3</v>
      </c>
      <c r="H44" s="163">
        <v>18750</v>
      </c>
      <c r="I44" s="28">
        <v>4</v>
      </c>
      <c r="J44" s="164">
        <f>H44*I44</f>
        <v>75000</v>
      </c>
      <c r="K44" s="30">
        <v>2</v>
      </c>
      <c r="L44" s="162">
        <f>K44*H44</f>
        <v>37500</v>
      </c>
      <c r="M44" s="161">
        <f t="shared" si="4"/>
        <v>6</v>
      </c>
      <c r="N44" s="165">
        <f>M44*H44</f>
        <v>112500</v>
      </c>
      <c r="O44" s="31">
        <v>6</v>
      </c>
      <c r="P44" s="162">
        <f>O44*H44</f>
        <v>112500</v>
      </c>
      <c r="Q44" s="354" t="s">
        <v>554</v>
      </c>
      <c r="R44" s="114"/>
    </row>
    <row r="45" spans="1:18" s="23" customFormat="1" ht="21">
      <c r="A45" s="51"/>
      <c r="B45" s="360"/>
      <c r="C45" s="58"/>
      <c r="D45" s="58"/>
      <c r="E45" s="58"/>
      <c r="F45" s="58"/>
      <c r="G45" s="58"/>
      <c r="H45" s="58"/>
      <c r="I45" s="58"/>
      <c r="J45" s="58"/>
      <c r="K45" s="58"/>
      <c r="L45" s="58"/>
      <c r="M45" s="161"/>
      <c r="N45" s="58"/>
      <c r="O45" s="58"/>
      <c r="P45" s="58"/>
      <c r="Q45" s="354"/>
      <c r="R45" s="114"/>
    </row>
    <row r="46" spans="1:18" s="23" customFormat="1" ht="15.5">
      <c r="A46" s="51"/>
      <c r="B46" s="359">
        <v>21</v>
      </c>
      <c r="C46" s="28">
        <v>12</v>
      </c>
      <c r="D46" s="28">
        <v>18</v>
      </c>
      <c r="E46" s="28" t="s">
        <v>477</v>
      </c>
      <c r="F46" s="33" t="s">
        <v>476</v>
      </c>
      <c r="G46" s="29" t="s">
        <v>3</v>
      </c>
      <c r="H46" s="163">
        <v>37500</v>
      </c>
      <c r="I46" s="28">
        <v>4</v>
      </c>
      <c r="J46" s="164">
        <f>H46*I46</f>
        <v>150000</v>
      </c>
      <c r="K46" s="30">
        <v>2</v>
      </c>
      <c r="L46" s="162">
        <f>K46*H46</f>
        <v>75000</v>
      </c>
      <c r="M46" s="161">
        <f t="shared" si="4"/>
        <v>6</v>
      </c>
      <c r="N46" s="165">
        <f>M46*H46</f>
        <v>225000</v>
      </c>
      <c r="O46" s="31">
        <v>6</v>
      </c>
      <c r="P46" s="162">
        <f>O46*H46</f>
        <v>225000</v>
      </c>
      <c r="Q46" s="354" t="s">
        <v>571</v>
      </c>
      <c r="R46" s="114"/>
    </row>
    <row r="47" spans="1:18" s="23" customFormat="1" ht="21">
      <c r="A47" s="51"/>
      <c r="B47" s="360"/>
      <c r="C47" s="58"/>
      <c r="D47" s="58"/>
      <c r="E47" s="58"/>
      <c r="F47" s="58"/>
      <c r="G47" s="58"/>
      <c r="H47" s="58"/>
      <c r="I47" s="58"/>
      <c r="J47" s="58"/>
      <c r="K47" s="58"/>
      <c r="L47" s="58"/>
      <c r="M47" s="161"/>
      <c r="N47" s="58"/>
      <c r="O47" s="58"/>
      <c r="P47" s="58"/>
      <c r="Q47" s="354"/>
      <c r="R47" s="114"/>
    </row>
    <row r="48" spans="1:18" s="23" customFormat="1" ht="15.5">
      <c r="A48" s="51"/>
      <c r="B48" s="359">
        <v>22</v>
      </c>
      <c r="C48" s="28">
        <v>13</v>
      </c>
      <c r="D48" s="28">
        <v>19</v>
      </c>
      <c r="E48" s="28" t="s">
        <v>475</v>
      </c>
      <c r="F48" s="33" t="s">
        <v>474</v>
      </c>
      <c r="G48" s="29" t="s">
        <v>3</v>
      </c>
      <c r="H48" s="163">
        <v>385000</v>
      </c>
      <c r="I48" s="28">
        <v>4</v>
      </c>
      <c r="J48" s="164">
        <f>H48*I48</f>
        <v>1540000</v>
      </c>
      <c r="K48" s="30">
        <v>2</v>
      </c>
      <c r="L48" s="162">
        <f>K48*H48</f>
        <v>770000</v>
      </c>
      <c r="M48" s="161">
        <f t="shared" si="4"/>
        <v>6</v>
      </c>
      <c r="N48" s="165">
        <f>M48*H48</f>
        <v>2310000</v>
      </c>
      <c r="O48" s="31">
        <v>6</v>
      </c>
      <c r="P48" s="162">
        <f>O48*H48</f>
        <v>2310000</v>
      </c>
      <c r="Q48" s="354" t="s">
        <v>571</v>
      </c>
      <c r="R48" s="114"/>
    </row>
    <row r="49" spans="1:18" s="23" customFormat="1" ht="21">
      <c r="A49" s="51"/>
      <c r="B49" s="360"/>
      <c r="C49" s="58"/>
      <c r="D49" s="58"/>
      <c r="E49" s="58"/>
      <c r="F49" s="60" t="s">
        <v>543</v>
      </c>
      <c r="G49" s="58"/>
      <c r="H49" s="163">
        <v>385000</v>
      </c>
      <c r="I49" s="58"/>
      <c r="J49" s="58"/>
      <c r="K49" s="58"/>
      <c r="L49" s="58"/>
      <c r="M49" s="161"/>
      <c r="N49" s="165"/>
      <c r="O49" s="30">
        <v>3</v>
      </c>
      <c r="P49" s="162">
        <f>O49*H49</f>
        <v>1155000</v>
      </c>
      <c r="Q49" s="354" t="s">
        <v>571</v>
      </c>
      <c r="R49" s="114"/>
    </row>
    <row r="50" spans="1:18" s="23" customFormat="1" ht="15.5">
      <c r="A50" s="51"/>
      <c r="B50" s="359">
        <v>23</v>
      </c>
      <c r="C50" s="28">
        <v>14</v>
      </c>
      <c r="D50" s="28">
        <v>20</v>
      </c>
      <c r="E50" s="28" t="s">
        <v>473</v>
      </c>
      <c r="F50" s="33" t="s">
        <v>472</v>
      </c>
      <c r="G50" s="29" t="s">
        <v>3</v>
      </c>
      <c r="H50" s="163">
        <v>368750</v>
      </c>
      <c r="I50" s="28">
        <v>2</v>
      </c>
      <c r="J50" s="164">
        <f>H50*I50</f>
        <v>737500</v>
      </c>
      <c r="K50" s="30"/>
      <c r="L50" s="162">
        <f>K50*H50</f>
        <v>0</v>
      </c>
      <c r="M50" s="161">
        <f t="shared" si="4"/>
        <v>2</v>
      </c>
      <c r="N50" s="165">
        <f>M50*H50</f>
        <v>737500</v>
      </c>
      <c r="O50" s="31">
        <v>2</v>
      </c>
      <c r="P50" s="162">
        <f>O50*H50</f>
        <v>737500</v>
      </c>
      <c r="Q50" s="354" t="s">
        <v>571</v>
      </c>
      <c r="R50" s="114"/>
    </row>
    <row r="51" spans="1:18" s="23" customFormat="1" ht="21">
      <c r="A51" s="51"/>
      <c r="B51" s="360"/>
      <c r="C51" s="58"/>
      <c r="D51" s="58"/>
      <c r="E51" s="58"/>
      <c r="F51" s="60" t="s">
        <v>543</v>
      </c>
      <c r="G51" s="58"/>
      <c r="H51" s="163">
        <v>368750</v>
      </c>
      <c r="I51" s="58"/>
      <c r="J51" s="58"/>
      <c r="K51" s="58"/>
      <c r="L51" s="58"/>
      <c r="M51" s="161"/>
      <c r="N51" s="165"/>
      <c r="O51" s="30">
        <v>2</v>
      </c>
      <c r="P51" s="162">
        <f>O51*H51</f>
        <v>737500</v>
      </c>
      <c r="Q51" s="354" t="s">
        <v>571</v>
      </c>
      <c r="R51" s="114"/>
    </row>
    <row r="52" spans="1:18" s="23" customFormat="1" ht="15.5">
      <c r="A52" s="51"/>
      <c r="B52" s="359">
        <v>24</v>
      </c>
      <c r="C52" s="28">
        <v>16</v>
      </c>
      <c r="D52" s="28">
        <v>21</v>
      </c>
      <c r="E52" s="28" t="s">
        <v>471</v>
      </c>
      <c r="F52" s="33" t="s">
        <v>470</v>
      </c>
      <c r="G52" s="29" t="s">
        <v>3</v>
      </c>
      <c r="H52" s="163">
        <v>8000000</v>
      </c>
      <c r="I52" s="28">
        <v>1</v>
      </c>
      <c r="J52" s="164">
        <f>H52*I52</f>
        <v>8000000</v>
      </c>
      <c r="K52" s="30"/>
      <c r="L52" s="162">
        <f>K52*H52</f>
        <v>0</v>
      </c>
      <c r="M52" s="161">
        <f t="shared" si="4"/>
        <v>1</v>
      </c>
      <c r="N52" s="165">
        <f>M52*H52</f>
        <v>8000000</v>
      </c>
      <c r="O52" s="31">
        <v>1</v>
      </c>
      <c r="P52" s="162">
        <f>O52*H52</f>
        <v>8000000</v>
      </c>
      <c r="Q52" s="354" t="s">
        <v>571</v>
      </c>
      <c r="R52" s="114"/>
    </row>
    <row r="53" spans="1:18" s="23" customFormat="1" ht="21">
      <c r="A53" s="51"/>
      <c r="B53" s="360"/>
      <c r="C53" s="58"/>
      <c r="D53" s="58"/>
      <c r="E53" s="58"/>
      <c r="F53" s="58"/>
      <c r="G53" s="58"/>
      <c r="H53" s="58"/>
      <c r="I53" s="58"/>
      <c r="J53" s="58"/>
      <c r="K53" s="58"/>
      <c r="L53" s="58"/>
      <c r="M53" s="161"/>
      <c r="N53" s="58"/>
      <c r="O53" s="58"/>
      <c r="P53" s="58"/>
      <c r="Q53" s="354"/>
      <c r="R53" s="114"/>
    </row>
    <row r="54" spans="1:18" s="23" customFormat="1" ht="15.5">
      <c r="A54" s="51"/>
      <c r="B54" s="359">
        <v>25</v>
      </c>
      <c r="C54" s="28">
        <v>16.100000000000001</v>
      </c>
      <c r="D54" s="28">
        <v>22</v>
      </c>
      <c r="E54" s="28" t="s">
        <v>469</v>
      </c>
      <c r="F54" s="33" t="s">
        <v>468</v>
      </c>
      <c r="G54" s="29" t="s">
        <v>3</v>
      </c>
      <c r="H54" s="163">
        <v>1295000</v>
      </c>
      <c r="I54" s="28">
        <v>4</v>
      </c>
      <c r="J54" s="164">
        <f>H54*I54</f>
        <v>5180000</v>
      </c>
      <c r="K54" s="30">
        <v>2</v>
      </c>
      <c r="L54" s="162">
        <f>K54*H54</f>
        <v>2590000</v>
      </c>
      <c r="M54" s="161">
        <f t="shared" si="4"/>
        <v>6</v>
      </c>
      <c r="N54" s="165">
        <f>M54*H54</f>
        <v>7770000</v>
      </c>
      <c r="O54" s="31">
        <v>6</v>
      </c>
      <c r="P54" s="162">
        <f>O54*H54</f>
        <v>7770000</v>
      </c>
      <c r="Q54" s="354" t="s">
        <v>571</v>
      </c>
      <c r="R54" s="114"/>
    </row>
    <row r="55" spans="1:18" s="23" customFormat="1" ht="21">
      <c r="A55" s="51"/>
      <c r="B55" s="360"/>
      <c r="C55" s="58"/>
      <c r="D55" s="58"/>
      <c r="E55" s="58"/>
      <c r="F55" s="58"/>
      <c r="G55" s="58"/>
      <c r="H55" s="58"/>
      <c r="I55" s="58"/>
      <c r="J55" s="58"/>
      <c r="K55" s="58"/>
      <c r="L55" s="58"/>
      <c r="M55" s="161"/>
      <c r="N55" s="58"/>
      <c r="O55" s="58"/>
      <c r="P55" s="58"/>
      <c r="Q55" s="354"/>
      <c r="R55" s="114"/>
    </row>
    <row r="56" spans="1:18" s="23" customFormat="1" ht="15.5">
      <c r="A56" s="51"/>
      <c r="B56" s="359">
        <v>26</v>
      </c>
      <c r="C56" s="28">
        <v>16.2</v>
      </c>
      <c r="D56" s="28">
        <v>23</v>
      </c>
      <c r="E56" s="28" t="s">
        <v>467</v>
      </c>
      <c r="F56" s="33" t="s">
        <v>466</v>
      </c>
      <c r="G56" s="29" t="s">
        <v>3</v>
      </c>
      <c r="H56" s="163">
        <v>495000.00000000006</v>
      </c>
      <c r="I56" s="28">
        <v>2</v>
      </c>
      <c r="J56" s="164">
        <f>H56*I56</f>
        <v>990000.00000000012</v>
      </c>
      <c r="K56" s="30"/>
      <c r="L56" s="162">
        <f>K56*H56</f>
        <v>0</v>
      </c>
      <c r="M56" s="161">
        <f t="shared" si="4"/>
        <v>2</v>
      </c>
      <c r="N56" s="165">
        <f>M56*H56</f>
        <v>990000.00000000012</v>
      </c>
      <c r="O56" s="31">
        <v>2</v>
      </c>
      <c r="P56" s="162">
        <f>O56*H56</f>
        <v>990000.00000000012</v>
      </c>
      <c r="Q56" s="354" t="s">
        <v>571</v>
      </c>
      <c r="R56" s="114"/>
    </row>
    <row r="57" spans="1:18" s="23" customFormat="1" ht="21">
      <c r="A57" s="51"/>
      <c r="B57" s="360"/>
      <c r="C57" s="58"/>
      <c r="D57" s="58"/>
      <c r="E57" s="58"/>
      <c r="F57" s="58"/>
      <c r="G57" s="58"/>
      <c r="H57" s="58"/>
      <c r="I57" s="58"/>
      <c r="J57" s="58"/>
      <c r="K57" s="58"/>
      <c r="L57" s="58"/>
      <c r="M57" s="161"/>
      <c r="N57" s="58"/>
      <c r="O57" s="58"/>
      <c r="P57" s="58"/>
      <c r="Q57" s="354"/>
      <c r="R57" s="114"/>
    </row>
    <row r="58" spans="1:18" s="23" customFormat="1" ht="29">
      <c r="A58" s="51"/>
      <c r="B58" s="359">
        <v>27</v>
      </c>
      <c r="C58" s="28" t="s">
        <v>646</v>
      </c>
      <c r="D58" s="28">
        <v>24</v>
      </c>
      <c r="E58" s="28" t="s">
        <v>465</v>
      </c>
      <c r="F58" s="33" t="s">
        <v>464</v>
      </c>
      <c r="G58" s="29" t="s">
        <v>4</v>
      </c>
      <c r="H58" s="163">
        <v>997500</v>
      </c>
      <c r="I58" s="28">
        <v>4</v>
      </c>
      <c r="J58" s="164">
        <f>H58*I58</f>
        <v>3990000</v>
      </c>
      <c r="K58" s="30">
        <v>2</v>
      </c>
      <c r="L58" s="162">
        <f>K58*H58</f>
        <v>1995000</v>
      </c>
      <c r="M58" s="161">
        <f t="shared" si="4"/>
        <v>6</v>
      </c>
      <c r="N58" s="165">
        <f>M58*H58</f>
        <v>5985000</v>
      </c>
      <c r="O58" s="31">
        <v>6</v>
      </c>
      <c r="P58" s="162">
        <f>O58*H58</f>
        <v>5985000</v>
      </c>
      <c r="Q58" s="354" t="s">
        <v>551</v>
      </c>
      <c r="R58" s="114"/>
    </row>
    <row r="59" spans="1:18" s="23" customFormat="1" ht="21">
      <c r="A59" s="51"/>
      <c r="B59" s="360"/>
      <c r="C59" s="58"/>
      <c r="D59" s="58"/>
      <c r="E59" s="58"/>
      <c r="F59" s="58"/>
      <c r="G59" s="58"/>
      <c r="H59" s="58"/>
      <c r="I59" s="58"/>
      <c r="J59" s="58"/>
      <c r="K59" s="58"/>
      <c r="L59" s="58"/>
      <c r="M59" s="161"/>
      <c r="N59" s="58"/>
      <c r="O59" s="58"/>
      <c r="P59" s="58"/>
      <c r="Q59" s="354"/>
      <c r="R59" s="114"/>
    </row>
    <row r="60" spans="1:18" s="23" customFormat="1" ht="15.5">
      <c r="A60" s="51"/>
      <c r="B60" s="359">
        <v>28</v>
      </c>
      <c r="C60" s="28">
        <v>16.5</v>
      </c>
      <c r="D60" s="28">
        <v>25</v>
      </c>
      <c r="E60" s="28" t="s">
        <v>463</v>
      </c>
      <c r="F60" s="33" t="s">
        <v>462</v>
      </c>
      <c r="G60" s="29" t="s">
        <v>3</v>
      </c>
      <c r="H60" s="163">
        <v>255000</v>
      </c>
      <c r="I60" s="28">
        <v>1</v>
      </c>
      <c r="J60" s="164">
        <f>H60*I60</f>
        <v>255000</v>
      </c>
      <c r="K60" s="30"/>
      <c r="L60" s="162">
        <f>K60*H60</f>
        <v>0</v>
      </c>
      <c r="M60" s="161">
        <f t="shared" si="4"/>
        <v>1</v>
      </c>
      <c r="N60" s="165">
        <f>M60*H60</f>
        <v>255000</v>
      </c>
      <c r="O60" s="31">
        <v>1</v>
      </c>
      <c r="P60" s="162">
        <f>O60*H60</f>
        <v>255000</v>
      </c>
      <c r="Q60" s="354" t="s">
        <v>571</v>
      </c>
      <c r="R60" s="114"/>
    </row>
    <row r="61" spans="1:18" s="23" customFormat="1" ht="21">
      <c r="A61" s="51"/>
      <c r="B61" s="360"/>
      <c r="C61" s="58"/>
      <c r="D61" s="58"/>
      <c r="E61" s="58"/>
      <c r="F61" s="58"/>
      <c r="G61" s="58"/>
      <c r="H61" s="58"/>
      <c r="I61" s="58"/>
      <c r="J61" s="58"/>
      <c r="K61" s="58"/>
      <c r="L61" s="58"/>
      <c r="M61" s="161"/>
      <c r="N61" s="58"/>
      <c r="O61" s="58"/>
      <c r="P61" s="58"/>
      <c r="Q61" s="354"/>
      <c r="R61" s="114"/>
    </row>
    <row r="62" spans="1:18" s="23" customFormat="1" ht="15.5">
      <c r="A62" s="51"/>
      <c r="B62" s="359">
        <v>29</v>
      </c>
      <c r="C62" s="28">
        <v>16.600000000000001</v>
      </c>
      <c r="D62" s="28">
        <v>26</v>
      </c>
      <c r="E62" s="28" t="s">
        <v>461</v>
      </c>
      <c r="F62" s="33" t="s">
        <v>460</v>
      </c>
      <c r="G62" s="29" t="s">
        <v>3</v>
      </c>
      <c r="H62" s="163">
        <v>245000</v>
      </c>
      <c r="I62" s="28">
        <v>1</v>
      </c>
      <c r="J62" s="164">
        <f>H62*I62</f>
        <v>245000</v>
      </c>
      <c r="K62" s="30"/>
      <c r="L62" s="162">
        <f>K62*H62</f>
        <v>0</v>
      </c>
      <c r="M62" s="161">
        <f t="shared" si="4"/>
        <v>1</v>
      </c>
      <c r="N62" s="165">
        <f>M62*H62</f>
        <v>245000</v>
      </c>
      <c r="O62" s="31">
        <v>1</v>
      </c>
      <c r="P62" s="162">
        <f>O62*H62</f>
        <v>245000</v>
      </c>
      <c r="Q62" s="354" t="s">
        <v>571</v>
      </c>
      <c r="R62" s="114"/>
    </row>
    <row r="63" spans="1:18" s="23" customFormat="1" ht="21">
      <c r="A63" s="51"/>
      <c r="B63" s="360"/>
      <c r="C63" s="58"/>
      <c r="D63" s="58"/>
      <c r="E63" s="58"/>
      <c r="F63" s="58"/>
      <c r="G63" s="58"/>
      <c r="H63" s="58"/>
      <c r="I63" s="58"/>
      <c r="J63" s="58"/>
      <c r="K63" s="58"/>
      <c r="L63" s="58"/>
      <c r="M63" s="161"/>
      <c r="N63" s="58"/>
      <c r="O63" s="58"/>
      <c r="P63" s="58"/>
      <c r="Q63" s="354"/>
      <c r="R63" s="114"/>
    </row>
    <row r="64" spans="1:18" s="23" customFormat="1" ht="15.5">
      <c r="A64" s="51"/>
      <c r="B64" s="359">
        <v>30</v>
      </c>
      <c r="C64" s="28">
        <v>16.7</v>
      </c>
      <c r="D64" s="28">
        <v>27</v>
      </c>
      <c r="E64" s="28" t="s">
        <v>459</v>
      </c>
      <c r="F64" s="33" t="s">
        <v>458</v>
      </c>
      <c r="G64" s="29" t="s">
        <v>3</v>
      </c>
      <c r="H64" s="163">
        <v>15000</v>
      </c>
      <c r="I64" s="28">
        <v>4</v>
      </c>
      <c r="J64" s="164">
        <f>H64*I64</f>
        <v>60000</v>
      </c>
      <c r="K64" s="30">
        <v>2</v>
      </c>
      <c r="L64" s="162">
        <f>K64*H64</f>
        <v>30000</v>
      </c>
      <c r="M64" s="161">
        <f t="shared" si="4"/>
        <v>6</v>
      </c>
      <c r="N64" s="165">
        <f>M64*H64</f>
        <v>90000</v>
      </c>
      <c r="O64" s="31">
        <v>6</v>
      </c>
      <c r="P64" s="162">
        <f>O64*H64</f>
        <v>90000</v>
      </c>
      <c r="Q64" s="354" t="s">
        <v>571</v>
      </c>
      <c r="R64" s="114"/>
    </row>
    <row r="65" spans="1:18" s="23" customFormat="1" ht="21">
      <c r="A65" s="51"/>
      <c r="B65" s="360"/>
      <c r="C65" s="58"/>
      <c r="D65" s="58"/>
      <c r="E65" s="58"/>
      <c r="F65" s="58"/>
      <c r="G65" s="58"/>
      <c r="H65" s="58"/>
      <c r="I65" s="58"/>
      <c r="J65" s="58"/>
      <c r="K65" s="58"/>
      <c r="L65" s="58"/>
      <c r="M65" s="161"/>
      <c r="N65" s="58"/>
      <c r="O65" s="58"/>
      <c r="P65" s="58"/>
      <c r="Q65" s="354"/>
      <c r="R65" s="114"/>
    </row>
    <row r="66" spans="1:18" s="23" customFormat="1" ht="15.5">
      <c r="A66" s="51"/>
      <c r="B66" s="359">
        <v>31</v>
      </c>
      <c r="C66" s="28">
        <v>16.8</v>
      </c>
      <c r="D66" s="28">
        <v>28</v>
      </c>
      <c r="E66" s="28" t="s">
        <v>457</v>
      </c>
      <c r="F66" s="33" t="s">
        <v>456</v>
      </c>
      <c r="G66" s="29" t="s">
        <v>3</v>
      </c>
      <c r="H66" s="163">
        <v>1195000</v>
      </c>
      <c r="I66" s="28">
        <v>1</v>
      </c>
      <c r="J66" s="164">
        <f>H66*I66</f>
        <v>1195000</v>
      </c>
      <c r="K66" s="30"/>
      <c r="L66" s="162">
        <f>K66*H66</f>
        <v>0</v>
      </c>
      <c r="M66" s="161">
        <f t="shared" si="4"/>
        <v>1</v>
      </c>
      <c r="N66" s="165">
        <f>M66*H66</f>
        <v>1195000</v>
      </c>
      <c r="O66" s="31">
        <v>1</v>
      </c>
      <c r="P66" s="162">
        <f>O66*H66</f>
        <v>1195000</v>
      </c>
      <c r="Q66" s="354" t="s">
        <v>571</v>
      </c>
      <c r="R66" s="114"/>
    </row>
    <row r="67" spans="1:18" s="23" customFormat="1" ht="21">
      <c r="A67" s="51"/>
      <c r="B67" s="360"/>
      <c r="C67" s="58"/>
      <c r="D67" s="58"/>
      <c r="E67" s="58"/>
      <c r="F67" s="58"/>
      <c r="G67" s="58"/>
      <c r="H67" s="58"/>
      <c r="I67" s="58"/>
      <c r="J67" s="58"/>
      <c r="K67" s="58"/>
      <c r="L67" s="58"/>
      <c r="M67" s="161"/>
      <c r="N67" s="58"/>
      <c r="O67" s="58"/>
      <c r="P67" s="58"/>
      <c r="Q67" s="354"/>
      <c r="R67" s="114"/>
    </row>
    <row r="68" spans="1:18" s="23" customFormat="1" ht="15.5">
      <c r="A68" s="51"/>
      <c r="B68" s="359">
        <v>32</v>
      </c>
      <c r="C68" s="28">
        <v>17.100000000000001</v>
      </c>
      <c r="D68" s="28">
        <v>29</v>
      </c>
      <c r="E68" s="28" t="s">
        <v>455</v>
      </c>
      <c r="F68" s="33" t="s">
        <v>454</v>
      </c>
      <c r="G68" s="29" t="s">
        <v>3</v>
      </c>
      <c r="H68" s="163">
        <v>145000</v>
      </c>
      <c r="I68" s="28">
        <v>1</v>
      </c>
      <c r="J68" s="164">
        <f>H68*I68</f>
        <v>145000</v>
      </c>
      <c r="K68" s="30"/>
      <c r="L68" s="162">
        <f>K68*H68</f>
        <v>0</v>
      </c>
      <c r="M68" s="161">
        <f t="shared" si="4"/>
        <v>1</v>
      </c>
      <c r="N68" s="165">
        <f>M68*H68</f>
        <v>145000</v>
      </c>
      <c r="O68" s="31">
        <v>1</v>
      </c>
      <c r="P68" s="162">
        <f>O68*H68</f>
        <v>145000</v>
      </c>
      <c r="Q68" s="354" t="s">
        <v>571</v>
      </c>
      <c r="R68" s="114"/>
    </row>
    <row r="69" spans="1:18" s="23" customFormat="1" ht="21">
      <c r="A69" s="51"/>
      <c r="B69" s="360"/>
      <c r="C69" s="58"/>
      <c r="D69" s="58"/>
      <c r="E69" s="58"/>
      <c r="F69" s="58"/>
      <c r="G69" s="58"/>
      <c r="H69" s="58"/>
      <c r="I69" s="58"/>
      <c r="J69" s="58"/>
      <c r="K69" s="58"/>
      <c r="L69" s="58"/>
      <c r="M69" s="161"/>
      <c r="N69" s="58"/>
      <c r="O69" s="58"/>
      <c r="P69" s="58"/>
      <c r="Q69" s="354"/>
      <c r="R69" s="114"/>
    </row>
    <row r="70" spans="1:18" s="23" customFormat="1" ht="15.5">
      <c r="A70" s="51"/>
      <c r="B70" s="359">
        <v>33</v>
      </c>
      <c r="C70" s="28">
        <v>17.2</v>
      </c>
      <c r="D70" s="28">
        <v>30</v>
      </c>
      <c r="E70" s="28" t="s">
        <v>453</v>
      </c>
      <c r="F70" s="33" t="s">
        <v>452</v>
      </c>
      <c r="G70" s="29" t="s">
        <v>3</v>
      </c>
      <c r="H70" s="163">
        <v>245000</v>
      </c>
      <c r="I70" s="28">
        <v>1</v>
      </c>
      <c r="J70" s="164">
        <f>H70*I70</f>
        <v>245000</v>
      </c>
      <c r="K70" s="30"/>
      <c r="L70" s="162">
        <f>K70*H70</f>
        <v>0</v>
      </c>
      <c r="M70" s="161">
        <f>$I70+$K70</f>
        <v>1</v>
      </c>
      <c r="N70" s="165">
        <f>M70*H70</f>
        <v>245000</v>
      </c>
      <c r="O70" s="31">
        <v>1</v>
      </c>
      <c r="P70" s="162">
        <f>O70*H70</f>
        <v>245000</v>
      </c>
      <c r="Q70" s="354" t="s">
        <v>571</v>
      </c>
      <c r="R70" s="114"/>
    </row>
    <row r="71" spans="1:18" s="23" customFormat="1" ht="21">
      <c r="A71" s="51"/>
      <c r="B71" s="360"/>
      <c r="C71" s="58"/>
      <c r="D71" s="58"/>
      <c r="E71" s="58"/>
      <c r="F71" s="58"/>
      <c r="G71" s="58"/>
      <c r="H71" s="58"/>
      <c r="I71" s="58"/>
      <c r="J71" s="58"/>
      <c r="K71" s="58"/>
      <c r="L71" s="58"/>
      <c r="M71" s="161"/>
      <c r="N71" s="58"/>
      <c r="O71" s="58"/>
      <c r="P71" s="58"/>
      <c r="Q71" s="354"/>
      <c r="R71" s="114"/>
    </row>
    <row r="72" spans="1:18" s="23" customFormat="1" ht="15.5">
      <c r="A72" s="51"/>
      <c r="B72" s="359">
        <v>34</v>
      </c>
      <c r="C72" s="28">
        <v>17.3</v>
      </c>
      <c r="D72" s="28">
        <v>31</v>
      </c>
      <c r="E72" s="28" t="s">
        <v>451</v>
      </c>
      <c r="F72" s="33" t="s">
        <v>450</v>
      </c>
      <c r="G72" s="29" t="s">
        <v>3</v>
      </c>
      <c r="H72" s="163">
        <v>50000</v>
      </c>
      <c r="I72" s="28">
        <v>1</v>
      </c>
      <c r="J72" s="164">
        <f>H72*I72</f>
        <v>50000</v>
      </c>
      <c r="K72" s="30"/>
      <c r="L72" s="162">
        <f>K72*H72</f>
        <v>0</v>
      </c>
      <c r="M72" s="161">
        <f>$I72+$K72</f>
        <v>1</v>
      </c>
      <c r="N72" s="165">
        <f>M72*H72</f>
        <v>50000</v>
      </c>
      <c r="O72" s="31">
        <v>1</v>
      </c>
      <c r="P72" s="162">
        <f>O72*H72</f>
        <v>50000</v>
      </c>
      <c r="Q72" s="354" t="s">
        <v>571</v>
      </c>
      <c r="R72" s="114"/>
    </row>
    <row r="73" spans="1:18" s="23" customFormat="1" ht="21">
      <c r="A73" s="51"/>
      <c r="B73" s="360"/>
      <c r="C73" s="58"/>
      <c r="D73" s="58"/>
      <c r="E73" s="58"/>
      <c r="F73" s="58"/>
      <c r="G73" s="58"/>
      <c r="H73" s="58"/>
      <c r="I73" s="58"/>
      <c r="J73" s="58"/>
      <c r="K73" s="58"/>
      <c r="L73" s="58"/>
      <c r="M73" s="161"/>
      <c r="N73" s="58"/>
      <c r="O73" s="58"/>
      <c r="P73" s="58"/>
      <c r="Q73" s="354"/>
      <c r="R73" s="114"/>
    </row>
    <row r="74" spans="1:18" s="23" customFormat="1" ht="15.5">
      <c r="A74" s="51"/>
      <c r="B74" s="359">
        <v>35</v>
      </c>
      <c r="C74" s="28">
        <v>17.5</v>
      </c>
      <c r="D74" s="28">
        <v>32</v>
      </c>
      <c r="E74" s="28" t="s">
        <v>449</v>
      </c>
      <c r="F74" s="33" t="s">
        <v>448</v>
      </c>
      <c r="G74" s="29" t="s">
        <v>3</v>
      </c>
      <c r="H74" s="163">
        <v>1495000</v>
      </c>
      <c r="I74" s="28">
        <v>1</v>
      </c>
      <c r="J74" s="164">
        <f>H74*I74</f>
        <v>1495000</v>
      </c>
      <c r="K74" s="30"/>
      <c r="L74" s="162">
        <f>K74*H74</f>
        <v>0</v>
      </c>
      <c r="M74" s="161">
        <f>$I74+$K74</f>
        <v>1</v>
      </c>
      <c r="N74" s="165">
        <f>M74*H74</f>
        <v>1495000</v>
      </c>
      <c r="O74" s="31">
        <v>1</v>
      </c>
      <c r="P74" s="162">
        <f>O74*H74</f>
        <v>1495000</v>
      </c>
      <c r="Q74" s="354" t="s">
        <v>571</v>
      </c>
      <c r="R74" s="114"/>
    </row>
    <row r="75" spans="1:18" s="23" customFormat="1" ht="21">
      <c r="A75" s="51"/>
      <c r="B75" s="360"/>
      <c r="C75" s="58"/>
      <c r="D75" s="58"/>
      <c r="E75" s="58"/>
      <c r="F75" s="58"/>
      <c r="G75" s="58"/>
      <c r="H75" s="58"/>
      <c r="I75" s="58"/>
      <c r="J75" s="58"/>
      <c r="K75" s="58"/>
      <c r="L75" s="58"/>
      <c r="M75" s="161"/>
      <c r="N75" s="58"/>
      <c r="O75" s="58"/>
      <c r="P75" s="58"/>
      <c r="Q75" s="354"/>
      <c r="R75" s="114"/>
    </row>
    <row r="76" spans="1:18" s="23" customFormat="1" ht="29">
      <c r="A76" s="51"/>
      <c r="B76" s="359">
        <v>36</v>
      </c>
      <c r="C76" s="28" t="s">
        <v>647</v>
      </c>
      <c r="D76" s="28">
        <v>200</v>
      </c>
      <c r="E76" s="28" t="s">
        <v>447</v>
      </c>
      <c r="F76" s="33" t="s">
        <v>446</v>
      </c>
      <c r="G76" s="29" t="s">
        <v>3</v>
      </c>
      <c r="H76" s="163">
        <v>40000</v>
      </c>
      <c r="I76" s="28">
        <v>1</v>
      </c>
      <c r="J76" s="164">
        <f>H76*I76</f>
        <v>40000</v>
      </c>
      <c r="K76" s="30"/>
      <c r="L76" s="162">
        <f>K76*H76</f>
        <v>0</v>
      </c>
      <c r="M76" s="161">
        <f>$I76+$K76</f>
        <v>1</v>
      </c>
      <c r="N76" s="165">
        <f>M76*H76</f>
        <v>40000</v>
      </c>
      <c r="O76" s="31">
        <v>1</v>
      </c>
      <c r="P76" s="162">
        <f>O76*H76</f>
        <v>40000</v>
      </c>
      <c r="Q76" s="354" t="s">
        <v>571</v>
      </c>
      <c r="R76" s="114"/>
    </row>
    <row r="77" spans="1:18" s="23" customFormat="1" ht="21">
      <c r="A77" s="51"/>
      <c r="B77" s="360"/>
      <c r="C77" s="58"/>
      <c r="D77" s="58"/>
      <c r="E77" s="58"/>
      <c r="F77" s="58"/>
      <c r="G77" s="58"/>
      <c r="H77" s="58"/>
      <c r="I77" s="58"/>
      <c r="J77" s="58"/>
      <c r="K77" s="58"/>
      <c r="L77" s="58"/>
      <c r="M77" s="161"/>
      <c r="N77" s="58"/>
      <c r="O77" s="58"/>
      <c r="P77" s="58"/>
      <c r="Q77" s="354"/>
      <c r="R77" s="114"/>
    </row>
    <row r="78" spans="1:18" s="23" customFormat="1" ht="15.5">
      <c r="A78" s="51"/>
      <c r="B78" s="359">
        <v>37</v>
      </c>
      <c r="C78" s="28">
        <v>17.8</v>
      </c>
      <c r="D78" s="28">
        <v>33</v>
      </c>
      <c r="E78" s="28" t="s">
        <v>445</v>
      </c>
      <c r="F78" s="33" t="s">
        <v>444</v>
      </c>
      <c r="G78" s="29" t="s">
        <v>3</v>
      </c>
      <c r="H78" s="163">
        <v>245000</v>
      </c>
      <c r="I78" s="28">
        <v>1</v>
      </c>
      <c r="J78" s="164">
        <f>H78*I78</f>
        <v>245000</v>
      </c>
      <c r="K78" s="30"/>
      <c r="L78" s="162">
        <f>K78*H78</f>
        <v>0</v>
      </c>
      <c r="M78" s="161">
        <f>$I78+$K78</f>
        <v>1</v>
      </c>
      <c r="N78" s="165">
        <f>M78*H78</f>
        <v>245000</v>
      </c>
      <c r="O78" s="31">
        <v>1</v>
      </c>
      <c r="P78" s="162">
        <f>O78*H78</f>
        <v>245000</v>
      </c>
      <c r="Q78" s="354" t="s">
        <v>571</v>
      </c>
      <c r="R78" s="114"/>
    </row>
    <row r="79" spans="1:18" s="23" customFormat="1" ht="21">
      <c r="A79" s="51"/>
      <c r="B79" s="360"/>
      <c r="C79" s="58"/>
      <c r="D79" s="58"/>
      <c r="E79" s="58"/>
      <c r="F79" s="58"/>
      <c r="G79" s="58"/>
      <c r="H79" s="58"/>
      <c r="I79" s="58"/>
      <c r="J79" s="58"/>
      <c r="K79" s="58"/>
      <c r="L79" s="58"/>
      <c r="M79" s="161"/>
      <c r="N79" s="58"/>
      <c r="O79" s="58"/>
      <c r="P79" s="58"/>
      <c r="Q79" s="354"/>
      <c r="R79" s="114"/>
    </row>
    <row r="80" spans="1:18" s="23" customFormat="1" ht="15.5">
      <c r="A80" s="51"/>
      <c r="B80" s="359">
        <v>38</v>
      </c>
      <c r="C80" s="28">
        <v>19</v>
      </c>
      <c r="D80" s="28">
        <v>201</v>
      </c>
      <c r="E80" s="28" t="s">
        <v>443</v>
      </c>
      <c r="F80" s="33" t="s">
        <v>442</v>
      </c>
      <c r="G80" s="29" t="s">
        <v>4</v>
      </c>
      <c r="H80" s="163">
        <v>195000</v>
      </c>
      <c r="I80" s="28">
        <v>7</v>
      </c>
      <c r="J80" s="164">
        <f>H80*I80</f>
        <v>1365000</v>
      </c>
      <c r="K80" s="30">
        <v>2</v>
      </c>
      <c r="L80" s="162">
        <f>K80*H80</f>
        <v>390000</v>
      </c>
      <c r="M80" s="161">
        <f>$I80+$K80</f>
        <v>9</v>
      </c>
      <c r="N80" s="165">
        <f>M80*H80</f>
        <v>1755000</v>
      </c>
      <c r="O80" s="31">
        <v>9</v>
      </c>
      <c r="P80" s="162">
        <f>O80*H80</f>
        <v>1755000</v>
      </c>
      <c r="Q80" s="354" t="s">
        <v>551</v>
      </c>
      <c r="R80" s="114"/>
    </row>
    <row r="81" spans="1:18" s="23" customFormat="1" ht="21" customHeight="1" thickBot="1">
      <c r="A81" s="51"/>
      <c r="B81" s="359"/>
      <c r="C81" s="120"/>
      <c r="D81" s="120"/>
      <c r="E81" s="120"/>
      <c r="F81" s="121"/>
      <c r="G81" s="122"/>
      <c r="H81" s="166"/>
      <c r="I81" s="120"/>
      <c r="J81" s="167"/>
      <c r="K81" s="40"/>
      <c r="L81" s="168"/>
      <c r="M81" s="169"/>
      <c r="N81" s="170"/>
      <c r="O81" s="171"/>
      <c r="P81" s="168"/>
      <c r="Q81" s="354"/>
      <c r="R81" s="114"/>
    </row>
    <row r="82" spans="1:18" s="23" customFormat="1" ht="21.5" thickBot="1">
      <c r="A82" s="51"/>
      <c r="B82" s="362"/>
      <c r="C82" s="308"/>
      <c r="D82" s="123"/>
      <c r="E82" s="123"/>
      <c r="F82" s="123"/>
      <c r="G82" s="123"/>
      <c r="H82" s="123"/>
      <c r="I82" s="123"/>
      <c r="J82" s="123"/>
      <c r="K82" s="123"/>
      <c r="L82" s="172" t="s">
        <v>559</v>
      </c>
      <c r="M82" s="173"/>
      <c r="N82" s="172" t="s">
        <v>558</v>
      </c>
      <c r="O82" s="148"/>
      <c r="P82" s="174">
        <f>SUM(P6:P81)+P505+P503</f>
        <v>112373121.76800001</v>
      </c>
      <c r="Q82" s="355"/>
      <c r="R82" s="114"/>
    </row>
    <row r="83" spans="1:18" s="23" customFormat="1" ht="21">
      <c r="A83" s="51"/>
      <c r="B83" s="364"/>
      <c r="C83" s="124"/>
      <c r="D83" s="124"/>
      <c r="E83" s="124"/>
      <c r="F83" s="125" t="s">
        <v>535</v>
      </c>
      <c r="G83" s="124"/>
      <c r="H83" s="124"/>
      <c r="I83" s="124"/>
      <c r="J83" s="124"/>
      <c r="K83" s="124"/>
      <c r="L83" s="124"/>
      <c r="M83" s="159"/>
      <c r="N83" s="124"/>
      <c r="O83" s="124"/>
      <c r="P83" s="124"/>
      <c r="Q83" s="119"/>
      <c r="R83" s="25"/>
    </row>
    <row r="84" spans="1:18" s="23" customFormat="1" ht="15.5">
      <c r="A84" s="51"/>
      <c r="B84" s="359">
        <v>39</v>
      </c>
      <c r="C84" s="28">
        <v>1</v>
      </c>
      <c r="D84" s="28">
        <v>34</v>
      </c>
      <c r="E84" s="28" t="s">
        <v>441</v>
      </c>
      <c r="F84" s="33" t="s">
        <v>440</v>
      </c>
      <c r="G84" s="29" t="s">
        <v>0</v>
      </c>
      <c r="H84" s="163">
        <v>15010</v>
      </c>
      <c r="I84" s="28">
        <v>202</v>
      </c>
      <c r="J84" s="164">
        <f>H84*I84</f>
        <v>3032020</v>
      </c>
      <c r="K84" s="30">
        <v>0</v>
      </c>
      <c r="L84" s="162">
        <f>K84*H84</f>
        <v>0</v>
      </c>
      <c r="M84" s="161">
        <f>$I84+$K84</f>
        <v>202</v>
      </c>
      <c r="N84" s="165">
        <f>M84*H84</f>
        <v>3032020</v>
      </c>
      <c r="O84" s="31">
        <v>202</v>
      </c>
      <c r="P84" s="162">
        <f>O84*H84</f>
        <v>3032020</v>
      </c>
      <c r="Q84" s="95" t="s">
        <v>554</v>
      </c>
      <c r="R84" s="25"/>
    </row>
    <row r="85" spans="1:18" s="23" customFormat="1" ht="21">
      <c r="A85" s="51"/>
      <c r="B85" s="360"/>
      <c r="C85" s="58"/>
      <c r="D85" s="58"/>
      <c r="E85" s="58"/>
      <c r="F85" s="60" t="s">
        <v>543</v>
      </c>
      <c r="G85" s="58"/>
      <c r="H85" s="163">
        <v>15010</v>
      </c>
      <c r="I85" s="58"/>
      <c r="J85" s="58"/>
      <c r="K85" s="58"/>
      <c r="L85" s="58"/>
      <c r="M85" s="161"/>
      <c r="N85" s="165"/>
      <c r="O85" s="176">
        <v>136.93180000000001</v>
      </c>
      <c r="P85" s="162">
        <f>O85*H85</f>
        <v>2055346.3180000002</v>
      </c>
      <c r="Q85" s="95" t="s">
        <v>554</v>
      </c>
      <c r="R85" s="25"/>
    </row>
    <row r="86" spans="1:18" s="23" customFormat="1" ht="29">
      <c r="A86" s="51"/>
      <c r="B86" s="359">
        <v>40</v>
      </c>
      <c r="C86" s="28">
        <v>1</v>
      </c>
      <c r="D86" s="28">
        <v>35</v>
      </c>
      <c r="E86" s="28" t="s">
        <v>439</v>
      </c>
      <c r="F86" s="33" t="s">
        <v>438</v>
      </c>
      <c r="G86" s="29" t="s">
        <v>0</v>
      </c>
      <c r="H86" s="163">
        <v>15010</v>
      </c>
      <c r="I86" s="28">
        <f>85+61</f>
        <v>146</v>
      </c>
      <c r="J86" s="164">
        <f>H86*I86</f>
        <v>2191460</v>
      </c>
      <c r="K86" s="30">
        <v>0</v>
      </c>
      <c r="L86" s="162">
        <f>K86*H86</f>
        <v>0</v>
      </c>
      <c r="M86" s="161">
        <f>$I86+$K86</f>
        <v>146</v>
      </c>
      <c r="N86" s="165">
        <f>M86*H86</f>
        <v>2191460</v>
      </c>
      <c r="O86" s="31">
        <v>146</v>
      </c>
      <c r="P86" s="162">
        <f>O86*H86</f>
        <v>2191460</v>
      </c>
      <c r="Q86" s="95" t="s">
        <v>554</v>
      </c>
      <c r="R86" s="25"/>
    </row>
    <row r="87" spans="1:18" s="23" customFormat="1" ht="21">
      <c r="A87" s="51"/>
      <c r="B87" s="360"/>
      <c r="C87" s="58"/>
      <c r="D87" s="58"/>
      <c r="E87" s="58"/>
      <c r="F87" s="60" t="s">
        <v>543</v>
      </c>
      <c r="G87" s="58"/>
      <c r="H87" s="163">
        <v>15010</v>
      </c>
      <c r="I87" s="58"/>
      <c r="J87" s="58"/>
      <c r="K87" s="58"/>
      <c r="L87" s="58"/>
      <c r="M87" s="161"/>
      <c r="N87" s="165"/>
      <c r="O87" s="176">
        <v>33.22</v>
      </c>
      <c r="P87" s="162">
        <f>O87*H87</f>
        <v>498632.2</v>
      </c>
      <c r="Q87" s="95" t="s">
        <v>554</v>
      </c>
      <c r="R87" s="25"/>
    </row>
    <row r="88" spans="1:18" s="23" customFormat="1" ht="15.5">
      <c r="A88" s="51"/>
      <c r="B88" s="359">
        <v>41</v>
      </c>
      <c r="C88" s="28">
        <v>2.1</v>
      </c>
      <c r="D88" s="28">
        <v>202</v>
      </c>
      <c r="E88" s="28" t="s">
        <v>437</v>
      </c>
      <c r="F88" s="33" t="s">
        <v>436</v>
      </c>
      <c r="G88" s="29" t="s">
        <v>0</v>
      </c>
      <c r="H88" s="163">
        <v>4035</v>
      </c>
      <c r="I88" s="28">
        <v>146</v>
      </c>
      <c r="J88" s="164">
        <f>H88*I88</f>
        <v>589110</v>
      </c>
      <c r="K88" s="30"/>
      <c r="L88" s="162">
        <f>K88*H88</f>
        <v>0</v>
      </c>
      <c r="M88" s="161">
        <f>$I88+$K88</f>
        <v>146</v>
      </c>
      <c r="N88" s="165">
        <f>M88*H88</f>
        <v>589110</v>
      </c>
      <c r="O88" s="31">
        <v>73.664400000000001</v>
      </c>
      <c r="P88" s="162">
        <f>O88*H88</f>
        <v>297235.85399999999</v>
      </c>
      <c r="Q88" s="95" t="s">
        <v>554</v>
      </c>
      <c r="R88" s="25"/>
    </row>
    <row r="89" spans="1:18" s="23" customFormat="1" ht="21">
      <c r="A89" s="51"/>
      <c r="B89" s="360"/>
      <c r="C89" s="58"/>
      <c r="D89" s="58"/>
      <c r="E89" s="58"/>
      <c r="F89" s="58"/>
      <c r="G89" s="58"/>
      <c r="H89" s="58"/>
      <c r="I89" s="58"/>
      <c r="J89" s="58"/>
      <c r="K89" s="58"/>
      <c r="L89" s="58"/>
      <c r="M89" s="161"/>
      <c r="N89" s="58"/>
      <c r="O89" s="58"/>
      <c r="P89" s="58"/>
      <c r="Q89" s="95"/>
      <c r="R89" s="25"/>
    </row>
    <row r="90" spans="1:18" s="23" customFormat="1" ht="15.5">
      <c r="A90" s="51"/>
      <c r="B90" s="359">
        <v>42</v>
      </c>
      <c r="C90" s="28">
        <v>2.2000000000000002</v>
      </c>
      <c r="D90" s="28">
        <v>36</v>
      </c>
      <c r="E90" s="28" t="s">
        <v>435</v>
      </c>
      <c r="F90" s="33" t="s">
        <v>434</v>
      </c>
      <c r="G90" s="29" t="s">
        <v>0</v>
      </c>
      <c r="H90" s="163">
        <v>3750</v>
      </c>
      <c r="I90" s="28">
        <v>61</v>
      </c>
      <c r="J90" s="164">
        <f>H90*I90</f>
        <v>228750</v>
      </c>
      <c r="K90" s="30"/>
      <c r="L90" s="162">
        <f>K90*H90</f>
        <v>0</v>
      </c>
      <c r="M90" s="161">
        <f>$I90+$K90</f>
        <v>61</v>
      </c>
      <c r="N90" s="165">
        <f>M90*H90</f>
        <v>228750</v>
      </c>
      <c r="O90" s="31">
        <v>61</v>
      </c>
      <c r="P90" s="162">
        <f>O90*H90</f>
        <v>228750</v>
      </c>
      <c r="Q90" s="95" t="s">
        <v>554</v>
      </c>
      <c r="R90" s="25"/>
    </row>
    <row r="91" spans="1:18" s="23" customFormat="1" ht="21">
      <c r="A91" s="51"/>
      <c r="B91" s="360"/>
      <c r="C91" s="58"/>
      <c r="D91" s="58"/>
      <c r="E91" s="58"/>
      <c r="F91" s="60" t="s">
        <v>543</v>
      </c>
      <c r="G91" s="58"/>
      <c r="H91" s="163">
        <v>3750</v>
      </c>
      <c r="I91" s="58"/>
      <c r="J91" s="58"/>
      <c r="K91" s="58"/>
      <c r="L91" s="58"/>
      <c r="M91" s="161"/>
      <c r="N91" s="165"/>
      <c r="O91" s="176">
        <v>70.407399999999996</v>
      </c>
      <c r="P91" s="162">
        <f>O91*H91</f>
        <v>264027.75</v>
      </c>
      <c r="Q91" s="95" t="s">
        <v>554</v>
      </c>
      <c r="R91" s="25"/>
    </row>
    <row r="92" spans="1:18" s="23" customFormat="1" ht="15.5">
      <c r="A92" s="51"/>
      <c r="B92" s="359">
        <v>43</v>
      </c>
      <c r="C92" s="28">
        <v>3</v>
      </c>
      <c r="D92" s="28">
        <v>37</v>
      </c>
      <c r="E92" s="28" t="s">
        <v>433</v>
      </c>
      <c r="F92" s="33" t="s">
        <v>432</v>
      </c>
      <c r="G92" s="29" t="s">
        <v>3</v>
      </c>
      <c r="H92" s="163">
        <v>395000</v>
      </c>
      <c r="I92" s="28">
        <v>3</v>
      </c>
      <c r="J92" s="164">
        <f>H92*I92</f>
        <v>1185000</v>
      </c>
      <c r="K92" s="30"/>
      <c r="L92" s="162">
        <f>K92*H92</f>
        <v>0</v>
      </c>
      <c r="M92" s="161">
        <f>$I92+$K92</f>
        <v>3</v>
      </c>
      <c r="N92" s="165">
        <f>M92*H92</f>
        <v>1185000</v>
      </c>
      <c r="O92" s="31">
        <v>3</v>
      </c>
      <c r="P92" s="162">
        <f>O92*H92</f>
        <v>1185000</v>
      </c>
      <c r="Q92" s="95" t="s">
        <v>552</v>
      </c>
      <c r="R92" s="25"/>
    </row>
    <row r="93" spans="1:18" s="23" customFormat="1" ht="21">
      <c r="A93" s="51"/>
      <c r="B93" s="360"/>
      <c r="C93" s="58"/>
      <c r="D93" s="58"/>
      <c r="E93" s="58"/>
      <c r="F93" s="58"/>
      <c r="G93" s="58"/>
      <c r="H93" s="58"/>
      <c r="I93" s="58"/>
      <c r="J93" s="58"/>
      <c r="K93" s="58"/>
      <c r="L93" s="58"/>
      <c r="M93" s="161"/>
      <c r="N93" s="58"/>
      <c r="O93" s="58"/>
      <c r="P93" s="58"/>
      <c r="Q93" s="95"/>
      <c r="R93" s="25"/>
    </row>
    <row r="94" spans="1:18" s="23" customFormat="1" ht="15.5">
      <c r="A94" s="51"/>
      <c r="B94" s="359">
        <v>44</v>
      </c>
      <c r="C94" s="28">
        <v>3.1</v>
      </c>
      <c r="D94" s="28">
        <v>38</v>
      </c>
      <c r="E94" s="28" t="s">
        <v>431</v>
      </c>
      <c r="F94" s="33" t="s">
        <v>430</v>
      </c>
      <c r="G94" s="29" t="s">
        <v>3</v>
      </c>
      <c r="H94" s="163">
        <v>1495000</v>
      </c>
      <c r="I94" s="28">
        <v>2</v>
      </c>
      <c r="J94" s="164">
        <f>H94*I94</f>
        <v>2990000</v>
      </c>
      <c r="K94" s="30"/>
      <c r="L94" s="162">
        <f>K94*H94</f>
        <v>0</v>
      </c>
      <c r="M94" s="161">
        <f>$I94+$K94</f>
        <v>2</v>
      </c>
      <c r="N94" s="165">
        <f>M94*H94</f>
        <v>2990000</v>
      </c>
      <c r="O94" s="31">
        <v>2</v>
      </c>
      <c r="P94" s="162">
        <f>O94*H94</f>
        <v>2990000</v>
      </c>
      <c r="Q94" s="95" t="s">
        <v>552</v>
      </c>
      <c r="R94" s="25"/>
    </row>
    <row r="95" spans="1:18" s="23" customFormat="1" ht="21">
      <c r="A95" s="51"/>
      <c r="B95" s="360"/>
      <c r="C95" s="58"/>
      <c r="D95" s="58"/>
      <c r="E95" s="58"/>
      <c r="F95" s="58"/>
      <c r="G95" s="58"/>
      <c r="H95" s="58"/>
      <c r="I95" s="58"/>
      <c r="J95" s="58"/>
      <c r="K95" s="58"/>
      <c r="L95" s="58"/>
      <c r="M95" s="161"/>
      <c r="N95" s="58"/>
      <c r="O95" s="58"/>
      <c r="P95" s="58"/>
      <c r="Q95" s="95"/>
      <c r="R95" s="25"/>
    </row>
    <row r="96" spans="1:18" s="23" customFormat="1" ht="15.5">
      <c r="A96" s="51"/>
      <c r="B96" s="359">
        <v>45</v>
      </c>
      <c r="C96" s="28">
        <v>3.1</v>
      </c>
      <c r="D96" s="28">
        <v>39</v>
      </c>
      <c r="E96" s="28" t="s">
        <v>429</v>
      </c>
      <c r="F96" s="33" t="s">
        <v>428</v>
      </c>
      <c r="G96" s="29" t="s">
        <v>3</v>
      </c>
      <c r="H96" s="163">
        <v>1195000</v>
      </c>
      <c r="I96" s="28">
        <v>1</v>
      </c>
      <c r="J96" s="164">
        <f>H96*I96</f>
        <v>1195000</v>
      </c>
      <c r="K96" s="30"/>
      <c r="L96" s="162">
        <f>K96*H96</f>
        <v>0</v>
      </c>
      <c r="M96" s="161">
        <f>$I96+$K96</f>
        <v>1</v>
      </c>
      <c r="N96" s="165">
        <f>M96*H96</f>
        <v>1195000</v>
      </c>
      <c r="O96" s="31">
        <v>1</v>
      </c>
      <c r="P96" s="162">
        <f>O96*H96</f>
        <v>1195000</v>
      </c>
      <c r="Q96" s="95" t="s">
        <v>552</v>
      </c>
      <c r="R96" s="25"/>
    </row>
    <row r="97" spans="1:18" s="23" customFormat="1" ht="21">
      <c r="A97" s="51"/>
      <c r="B97" s="360"/>
      <c r="C97" s="58"/>
      <c r="D97" s="58"/>
      <c r="E97" s="58"/>
      <c r="F97" s="58"/>
      <c r="G97" s="58"/>
      <c r="H97" s="58"/>
      <c r="I97" s="58"/>
      <c r="J97" s="58"/>
      <c r="K97" s="58"/>
      <c r="L97" s="58"/>
      <c r="M97" s="161"/>
      <c r="N97" s="58"/>
      <c r="O97" s="58"/>
      <c r="P97" s="58"/>
      <c r="Q97" s="95"/>
      <c r="R97" s="25"/>
    </row>
    <row r="98" spans="1:18" s="23" customFormat="1" ht="15.5">
      <c r="A98" s="51"/>
      <c r="B98" s="359">
        <v>46</v>
      </c>
      <c r="C98" s="28">
        <v>3.2</v>
      </c>
      <c r="D98" s="28">
        <v>40</v>
      </c>
      <c r="E98" s="28" t="s">
        <v>427</v>
      </c>
      <c r="F98" s="33" t="s">
        <v>426</v>
      </c>
      <c r="G98" s="29" t="s">
        <v>3</v>
      </c>
      <c r="H98" s="163">
        <v>345000</v>
      </c>
      <c r="I98" s="28">
        <v>3</v>
      </c>
      <c r="J98" s="164">
        <f>H98*I98</f>
        <v>1035000</v>
      </c>
      <c r="K98" s="30"/>
      <c r="L98" s="162">
        <f>K98*H98</f>
        <v>0</v>
      </c>
      <c r="M98" s="161">
        <f>$I98+$K98</f>
        <v>3</v>
      </c>
      <c r="N98" s="165">
        <f>M98*H98</f>
        <v>1035000</v>
      </c>
      <c r="O98" s="31">
        <v>3</v>
      </c>
      <c r="P98" s="162">
        <f>O98*H98</f>
        <v>1035000</v>
      </c>
      <c r="Q98" s="95" t="s">
        <v>552</v>
      </c>
      <c r="R98" s="25"/>
    </row>
    <row r="99" spans="1:18" s="23" customFormat="1" ht="21">
      <c r="A99" s="51"/>
      <c r="B99" s="360"/>
      <c r="C99" s="58"/>
      <c r="D99" s="58"/>
      <c r="E99" s="58"/>
      <c r="F99" s="60" t="s">
        <v>543</v>
      </c>
      <c r="G99" s="58"/>
      <c r="H99" s="163">
        <v>345000</v>
      </c>
      <c r="I99" s="58"/>
      <c r="J99" s="58"/>
      <c r="K99" s="58"/>
      <c r="L99" s="58"/>
      <c r="M99" s="161"/>
      <c r="N99" s="165"/>
      <c r="O99" s="30">
        <v>3</v>
      </c>
      <c r="P99" s="162">
        <f>O99*H99</f>
        <v>1035000</v>
      </c>
      <c r="Q99" s="95" t="s">
        <v>552</v>
      </c>
      <c r="R99" s="25"/>
    </row>
    <row r="100" spans="1:18" s="23" customFormat="1" ht="15.5">
      <c r="A100" s="51"/>
      <c r="B100" s="359">
        <v>47</v>
      </c>
      <c r="C100" s="28">
        <v>4</v>
      </c>
      <c r="D100" s="28">
        <v>41</v>
      </c>
      <c r="E100" s="28" t="s">
        <v>425</v>
      </c>
      <c r="F100" s="33" t="s">
        <v>424</v>
      </c>
      <c r="G100" s="29" t="s">
        <v>3</v>
      </c>
      <c r="H100" s="163">
        <v>22500</v>
      </c>
      <c r="I100" s="28">
        <v>3</v>
      </c>
      <c r="J100" s="164">
        <f>H100*I100</f>
        <v>67500</v>
      </c>
      <c r="K100" s="30"/>
      <c r="L100" s="162">
        <f>K100*H100</f>
        <v>0</v>
      </c>
      <c r="M100" s="161">
        <f>$I100+$K100</f>
        <v>3</v>
      </c>
      <c r="N100" s="165">
        <f>M100*H100</f>
        <v>67500</v>
      </c>
      <c r="O100" s="31">
        <v>3</v>
      </c>
      <c r="P100" s="162">
        <f>O100*H100</f>
        <v>67500</v>
      </c>
      <c r="Q100" s="95" t="s">
        <v>571</v>
      </c>
      <c r="R100" s="25"/>
    </row>
    <row r="101" spans="1:18" s="23" customFormat="1" ht="21">
      <c r="A101" s="51"/>
      <c r="B101" s="360"/>
      <c r="C101" s="58"/>
      <c r="D101" s="58"/>
      <c r="E101" s="58"/>
      <c r="F101" s="58"/>
      <c r="G101" s="58"/>
      <c r="H101" s="58"/>
      <c r="I101" s="58"/>
      <c r="J101" s="58"/>
      <c r="K101" s="58"/>
      <c r="L101" s="58"/>
      <c r="M101" s="161"/>
      <c r="N101" s="58"/>
      <c r="O101" s="58"/>
      <c r="P101" s="58"/>
      <c r="Q101" s="95"/>
      <c r="R101" s="25"/>
    </row>
    <row r="102" spans="1:18" s="23" customFormat="1" ht="15.5">
      <c r="A102" s="51"/>
      <c r="B102" s="359">
        <v>48</v>
      </c>
      <c r="C102" s="28">
        <v>8</v>
      </c>
      <c r="D102" s="28">
        <v>42</v>
      </c>
      <c r="E102" s="28" t="s">
        <v>423</v>
      </c>
      <c r="F102" s="33" t="s">
        <v>422</v>
      </c>
      <c r="G102" s="29" t="s">
        <v>3</v>
      </c>
      <c r="H102" s="163">
        <v>525000</v>
      </c>
      <c r="I102" s="28">
        <v>3</v>
      </c>
      <c r="J102" s="164">
        <f>H102*I102</f>
        <v>1575000</v>
      </c>
      <c r="K102" s="30"/>
      <c r="L102" s="162">
        <f>K102*H102</f>
        <v>0</v>
      </c>
      <c r="M102" s="161">
        <f>$I102+$K102</f>
        <v>3</v>
      </c>
      <c r="N102" s="165">
        <f>M102*H102</f>
        <v>1575000</v>
      </c>
      <c r="O102" s="31">
        <v>3</v>
      </c>
      <c r="P102" s="162">
        <f>O102*H102</f>
        <v>1575000</v>
      </c>
      <c r="Q102" s="95" t="s">
        <v>554</v>
      </c>
      <c r="R102" s="25"/>
    </row>
    <row r="103" spans="1:18" s="23" customFormat="1" ht="21">
      <c r="A103" s="51"/>
      <c r="B103" s="360"/>
      <c r="C103" s="58"/>
      <c r="D103" s="58"/>
      <c r="E103" s="58"/>
      <c r="F103" s="58"/>
      <c r="G103" s="58"/>
      <c r="H103" s="58"/>
      <c r="I103" s="58"/>
      <c r="J103" s="58"/>
      <c r="K103" s="58"/>
      <c r="L103" s="58"/>
      <c r="M103" s="161"/>
      <c r="N103" s="58"/>
      <c r="O103" s="58"/>
      <c r="P103" s="58"/>
      <c r="Q103" s="95"/>
      <c r="R103" s="25"/>
    </row>
    <row r="104" spans="1:18" s="23" customFormat="1" ht="15.5">
      <c r="A104" s="51"/>
      <c r="B104" s="359">
        <v>49</v>
      </c>
      <c r="C104" s="28">
        <v>15</v>
      </c>
      <c r="D104" s="28">
        <v>43</v>
      </c>
      <c r="E104" s="28" t="s">
        <v>421</v>
      </c>
      <c r="F104" s="33" t="s">
        <v>420</v>
      </c>
      <c r="G104" s="29" t="s">
        <v>0</v>
      </c>
      <c r="H104" s="163">
        <v>650.00000000000011</v>
      </c>
      <c r="I104" s="28">
        <v>40</v>
      </c>
      <c r="J104" s="164">
        <f>H104*I104</f>
        <v>26000.000000000004</v>
      </c>
      <c r="K104" s="30"/>
      <c r="L104" s="162">
        <f>K104*H104</f>
        <v>0</v>
      </c>
      <c r="M104" s="161">
        <f>$I104+$K104</f>
        <v>40</v>
      </c>
      <c r="N104" s="165">
        <f>M104*H104</f>
        <v>26000.000000000004</v>
      </c>
      <c r="O104" s="31">
        <v>40</v>
      </c>
      <c r="P104" s="162">
        <f>O104*H104</f>
        <v>26000.000000000004</v>
      </c>
      <c r="Q104" s="95" t="s">
        <v>554</v>
      </c>
      <c r="R104" s="25"/>
    </row>
    <row r="105" spans="1:18" s="23" customFormat="1" ht="21">
      <c r="A105" s="51"/>
      <c r="B105" s="360"/>
      <c r="C105" s="58"/>
      <c r="D105" s="58"/>
      <c r="E105" s="58"/>
      <c r="F105" s="58"/>
      <c r="G105" s="58"/>
      <c r="H105" s="58"/>
      <c r="I105" s="58"/>
      <c r="J105" s="58"/>
      <c r="K105" s="58"/>
      <c r="L105" s="58"/>
      <c r="M105" s="161"/>
      <c r="N105" s="58"/>
      <c r="O105" s="58"/>
      <c r="P105" s="58"/>
      <c r="Q105" s="95"/>
      <c r="R105" s="25"/>
    </row>
    <row r="106" spans="1:18" s="23" customFormat="1" ht="15.5">
      <c r="A106" s="51"/>
      <c r="B106" s="359">
        <v>50</v>
      </c>
      <c r="C106" s="28">
        <v>15</v>
      </c>
      <c r="D106" s="28">
        <v>44</v>
      </c>
      <c r="E106" s="28" t="s">
        <v>419</v>
      </c>
      <c r="F106" s="33" t="s">
        <v>418</v>
      </c>
      <c r="G106" s="29" t="s">
        <v>3</v>
      </c>
      <c r="H106" s="163">
        <v>165000</v>
      </c>
      <c r="I106" s="28">
        <v>3</v>
      </c>
      <c r="J106" s="164">
        <f>H106*I106</f>
        <v>495000</v>
      </c>
      <c r="K106" s="30"/>
      <c r="L106" s="162">
        <f>K106*H106</f>
        <v>0</v>
      </c>
      <c r="M106" s="161">
        <f>$I106+$K106</f>
        <v>3</v>
      </c>
      <c r="N106" s="165">
        <f>M106*H106</f>
        <v>495000</v>
      </c>
      <c r="O106" s="31">
        <v>3</v>
      </c>
      <c r="P106" s="162">
        <f>O106*H106</f>
        <v>495000</v>
      </c>
      <c r="Q106" s="95" t="s">
        <v>571</v>
      </c>
      <c r="R106" s="25"/>
    </row>
    <row r="107" spans="1:18" s="23" customFormat="1" ht="21">
      <c r="A107" s="51"/>
      <c r="B107" s="360"/>
      <c r="C107" s="58"/>
      <c r="D107" s="58"/>
      <c r="E107" s="58"/>
      <c r="F107" s="58"/>
      <c r="G107" s="58"/>
      <c r="H107" s="58"/>
      <c r="I107" s="58"/>
      <c r="J107" s="58"/>
      <c r="K107" s="58"/>
      <c r="L107" s="58"/>
      <c r="M107" s="161"/>
      <c r="N107" s="58"/>
      <c r="O107" s="58"/>
      <c r="P107" s="58"/>
      <c r="Q107" s="95"/>
      <c r="R107" s="25"/>
    </row>
    <row r="108" spans="1:18" s="23" customFormat="1" ht="15.5">
      <c r="A108" s="51"/>
      <c r="B108" s="359">
        <v>51</v>
      </c>
      <c r="C108" s="28">
        <v>91</v>
      </c>
      <c r="D108" s="28">
        <v>45</v>
      </c>
      <c r="E108" s="28" t="s">
        <v>417</v>
      </c>
      <c r="F108" s="33" t="s">
        <v>416</v>
      </c>
      <c r="G108" s="29" t="s">
        <v>3</v>
      </c>
      <c r="H108" s="163">
        <v>12000</v>
      </c>
      <c r="I108" s="28">
        <v>3</v>
      </c>
      <c r="J108" s="164">
        <f>H108*I108</f>
        <v>36000</v>
      </c>
      <c r="K108" s="30"/>
      <c r="L108" s="162">
        <f>K108*H108</f>
        <v>0</v>
      </c>
      <c r="M108" s="161">
        <f>$I108+$K108</f>
        <v>3</v>
      </c>
      <c r="N108" s="165">
        <f>M108*H108</f>
        <v>36000</v>
      </c>
      <c r="O108" s="31">
        <v>3</v>
      </c>
      <c r="P108" s="162">
        <f>O108*H108</f>
        <v>36000</v>
      </c>
      <c r="Q108" s="95" t="s">
        <v>551</v>
      </c>
      <c r="R108" s="25"/>
    </row>
    <row r="109" spans="1:18" s="23" customFormat="1" ht="21">
      <c r="A109" s="51"/>
      <c r="B109" s="360"/>
      <c r="C109" s="58"/>
      <c r="D109" s="58"/>
      <c r="E109" s="58"/>
      <c r="F109" s="58"/>
      <c r="G109" s="58"/>
      <c r="H109" s="58"/>
      <c r="I109" s="58"/>
      <c r="J109" s="58"/>
      <c r="K109" s="58"/>
      <c r="L109" s="58"/>
      <c r="M109" s="161"/>
      <c r="N109" s="58"/>
      <c r="O109" s="58"/>
      <c r="P109" s="58"/>
      <c r="Q109" s="95"/>
      <c r="R109" s="25"/>
    </row>
    <row r="110" spans="1:18" s="23" customFormat="1" ht="29">
      <c r="A110" s="51"/>
      <c r="B110" s="359">
        <v>52</v>
      </c>
      <c r="C110" s="28">
        <v>88.6</v>
      </c>
      <c r="D110" s="28">
        <v>46</v>
      </c>
      <c r="E110" s="28" t="s">
        <v>415</v>
      </c>
      <c r="F110" s="33" t="s">
        <v>414</v>
      </c>
      <c r="G110" s="29" t="s">
        <v>3</v>
      </c>
      <c r="H110" s="163">
        <v>49500</v>
      </c>
      <c r="I110" s="28">
        <v>3</v>
      </c>
      <c r="J110" s="164">
        <f>H110*I110</f>
        <v>148500</v>
      </c>
      <c r="K110" s="30"/>
      <c r="L110" s="162">
        <f>K110*H110</f>
        <v>0</v>
      </c>
      <c r="M110" s="161">
        <f>$I110+$K110</f>
        <v>3</v>
      </c>
      <c r="N110" s="165">
        <f>M110*H110</f>
        <v>148500</v>
      </c>
      <c r="O110" s="31">
        <v>3</v>
      </c>
      <c r="P110" s="162">
        <f>O110*H110</f>
        <v>148500</v>
      </c>
      <c r="Q110" s="95" t="s">
        <v>557</v>
      </c>
      <c r="R110" s="25"/>
    </row>
    <row r="111" spans="1:18" s="23" customFormat="1" ht="21">
      <c r="A111" s="51"/>
      <c r="B111" s="360"/>
      <c r="C111" s="58"/>
      <c r="D111" s="58"/>
      <c r="E111" s="58"/>
      <c r="F111" s="58"/>
      <c r="G111" s="58"/>
      <c r="H111" s="58"/>
      <c r="I111" s="58"/>
      <c r="J111" s="58"/>
      <c r="K111" s="58"/>
      <c r="L111" s="58"/>
      <c r="M111" s="161"/>
      <c r="N111" s="58"/>
      <c r="O111" s="58"/>
      <c r="P111" s="58"/>
      <c r="Q111" s="95"/>
      <c r="R111" s="25"/>
    </row>
    <row r="112" spans="1:18" s="23" customFormat="1" ht="29">
      <c r="A112" s="51"/>
      <c r="B112" s="359">
        <v>53</v>
      </c>
      <c r="C112" s="28">
        <v>12</v>
      </c>
      <c r="D112" s="28">
        <v>47</v>
      </c>
      <c r="E112" s="28" t="s">
        <v>413</v>
      </c>
      <c r="F112" s="33" t="s">
        <v>412</v>
      </c>
      <c r="G112" s="29" t="s">
        <v>3</v>
      </c>
      <c r="H112" s="163">
        <v>37500</v>
      </c>
      <c r="I112" s="28">
        <v>5</v>
      </c>
      <c r="J112" s="164">
        <f>H112*I112</f>
        <v>187500</v>
      </c>
      <c r="K112" s="30"/>
      <c r="L112" s="162">
        <f>K112*H112</f>
        <v>0</v>
      </c>
      <c r="M112" s="161">
        <f>$I112+$K112</f>
        <v>5</v>
      </c>
      <c r="N112" s="165">
        <f>M112*H112</f>
        <v>187500</v>
      </c>
      <c r="O112" s="31">
        <v>5</v>
      </c>
      <c r="P112" s="162">
        <f>O112*H112</f>
        <v>187500</v>
      </c>
      <c r="Q112" s="354" t="s">
        <v>571</v>
      </c>
      <c r="R112" s="25"/>
    </row>
    <row r="113" spans="1:18" s="23" customFormat="1" ht="21">
      <c r="A113" s="51"/>
      <c r="B113" s="360"/>
      <c r="C113" s="58"/>
      <c r="D113" s="58"/>
      <c r="E113" s="58"/>
      <c r="F113" s="127" t="s">
        <v>543</v>
      </c>
      <c r="G113" s="58"/>
      <c r="H113" s="58"/>
      <c r="I113" s="58"/>
      <c r="J113" s="58"/>
      <c r="K113" s="58"/>
      <c r="L113" s="58"/>
      <c r="M113" s="161"/>
      <c r="N113" s="58"/>
      <c r="O113" s="30">
        <v>1</v>
      </c>
      <c r="P113" s="30">
        <f>O113*H112</f>
        <v>37500</v>
      </c>
      <c r="Q113" s="354" t="s">
        <v>571</v>
      </c>
      <c r="R113" s="25"/>
    </row>
    <row r="114" spans="1:18" s="23" customFormat="1" ht="15.5">
      <c r="A114" s="51"/>
      <c r="B114" s="359">
        <v>54</v>
      </c>
      <c r="C114" s="28">
        <v>11</v>
      </c>
      <c r="D114" s="28">
        <v>48</v>
      </c>
      <c r="E114" s="28" t="s">
        <v>411</v>
      </c>
      <c r="F114" s="33" t="s">
        <v>410</v>
      </c>
      <c r="G114" s="29" t="s">
        <v>3</v>
      </c>
      <c r="H114" s="163">
        <v>18750</v>
      </c>
      <c r="I114" s="28">
        <v>5</v>
      </c>
      <c r="J114" s="164">
        <f>H114*I114</f>
        <v>93750</v>
      </c>
      <c r="K114" s="30"/>
      <c r="L114" s="162">
        <f>K114*H114</f>
        <v>0</v>
      </c>
      <c r="M114" s="161">
        <f>$I114+$K114</f>
        <v>5</v>
      </c>
      <c r="N114" s="165">
        <f>M114*H114</f>
        <v>93750</v>
      </c>
      <c r="O114" s="31">
        <v>5</v>
      </c>
      <c r="P114" s="162">
        <f>O114*H114</f>
        <v>93750</v>
      </c>
      <c r="Q114" s="95" t="s">
        <v>554</v>
      </c>
      <c r="R114" s="25"/>
    </row>
    <row r="115" spans="1:18" s="23" customFormat="1" ht="21.5" thickBot="1">
      <c r="A115" s="51"/>
      <c r="B115" s="365"/>
      <c r="C115" s="126"/>
      <c r="D115" s="126"/>
      <c r="E115" s="126"/>
      <c r="F115" s="127" t="s">
        <v>543</v>
      </c>
      <c r="G115" s="126"/>
      <c r="H115" s="166">
        <v>18750</v>
      </c>
      <c r="I115" s="126"/>
      <c r="J115" s="126"/>
      <c r="K115" s="126"/>
      <c r="L115" s="126"/>
      <c r="M115" s="169"/>
      <c r="N115" s="170"/>
      <c r="O115" s="40">
        <v>1</v>
      </c>
      <c r="P115" s="168">
        <f>O115*H115</f>
        <v>18750</v>
      </c>
      <c r="Q115" s="95" t="s">
        <v>554</v>
      </c>
      <c r="R115" s="25"/>
    </row>
    <row r="116" spans="1:18" s="23" customFormat="1" ht="21.5" thickBot="1">
      <c r="A116" s="51"/>
      <c r="B116" s="366"/>
      <c r="C116" s="123"/>
      <c r="D116" s="123"/>
      <c r="E116" s="123"/>
      <c r="F116" s="76"/>
      <c r="G116" s="123"/>
      <c r="H116" s="177"/>
      <c r="I116" s="123"/>
      <c r="J116" s="123"/>
      <c r="K116" s="123"/>
      <c r="L116" s="172" t="s">
        <v>545</v>
      </c>
      <c r="M116" s="173"/>
      <c r="N116" s="178" t="s">
        <v>558</v>
      </c>
      <c r="O116" s="91"/>
      <c r="P116" s="179">
        <f>SUM(P84:P115)</f>
        <v>18692972.122000001</v>
      </c>
      <c r="Q116" s="95"/>
      <c r="R116" s="25"/>
    </row>
    <row r="117" spans="1:18" s="23" customFormat="1" ht="21">
      <c r="A117" s="51"/>
      <c r="B117" s="364"/>
      <c r="C117" s="124"/>
      <c r="D117" s="124"/>
      <c r="E117" s="124"/>
      <c r="F117" s="125" t="s">
        <v>536</v>
      </c>
      <c r="G117" s="124"/>
      <c r="H117" s="124"/>
      <c r="I117" s="124"/>
      <c r="J117" s="124"/>
      <c r="K117" s="124"/>
      <c r="L117" s="124"/>
      <c r="M117" s="159"/>
      <c r="N117" s="124"/>
      <c r="O117" s="124"/>
      <c r="P117" s="124"/>
      <c r="Q117" s="95"/>
      <c r="R117" s="25"/>
    </row>
    <row r="118" spans="1:18" s="23" customFormat="1" ht="15.5">
      <c r="A118" s="51"/>
      <c r="B118" s="359">
        <v>55</v>
      </c>
      <c r="C118" s="28">
        <v>91</v>
      </c>
      <c r="D118" s="28">
        <v>49</v>
      </c>
      <c r="E118" s="28" t="s">
        <v>409</v>
      </c>
      <c r="F118" s="33" t="s">
        <v>408</v>
      </c>
      <c r="G118" s="29" t="s">
        <v>3</v>
      </c>
      <c r="H118" s="163">
        <v>9500</v>
      </c>
      <c r="I118" s="28">
        <v>10</v>
      </c>
      <c r="J118" s="164">
        <f>H118*I118</f>
        <v>95000</v>
      </c>
      <c r="K118" s="30"/>
      <c r="L118" s="162">
        <f>K118*H118</f>
        <v>0</v>
      </c>
      <c r="M118" s="161">
        <f>$I118+$K118</f>
        <v>10</v>
      </c>
      <c r="N118" s="165">
        <f>M118*H118</f>
        <v>95000</v>
      </c>
      <c r="O118" s="31">
        <v>10</v>
      </c>
      <c r="P118" s="162">
        <f>O118*H118</f>
        <v>95000</v>
      </c>
      <c r="Q118" s="95" t="s">
        <v>551</v>
      </c>
      <c r="R118" s="25"/>
    </row>
    <row r="119" spans="1:18" s="23" customFormat="1" ht="21">
      <c r="A119" s="51"/>
      <c r="B119" s="360"/>
      <c r="C119" s="58"/>
      <c r="D119" s="58"/>
      <c r="E119" s="58"/>
      <c r="F119" s="58"/>
      <c r="G119" s="58"/>
      <c r="H119" s="58"/>
      <c r="I119" s="58"/>
      <c r="J119" s="58"/>
      <c r="K119" s="58"/>
      <c r="L119" s="58"/>
      <c r="M119" s="161"/>
      <c r="N119" s="58"/>
      <c r="O119" s="58"/>
      <c r="P119" s="58"/>
      <c r="Q119" s="95"/>
      <c r="R119" s="25"/>
    </row>
    <row r="120" spans="1:18" s="23" customFormat="1" ht="15.5">
      <c r="A120" s="51"/>
      <c r="B120" s="359">
        <v>56</v>
      </c>
      <c r="C120" s="28" t="s">
        <v>648</v>
      </c>
      <c r="D120" s="28">
        <v>50</v>
      </c>
      <c r="E120" s="28" t="s">
        <v>407</v>
      </c>
      <c r="F120" s="34" t="s">
        <v>406</v>
      </c>
      <c r="G120" s="35" t="s">
        <v>99</v>
      </c>
      <c r="H120" s="180">
        <v>110</v>
      </c>
      <c r="I120" s="181">
        <v>10000</v>
      </c>
      <c r="J120" s="164">
        <f>H120*I120</f>
        <v>1100000</v>
      </c>
      <c r="K120" s="30"/>
      <c r="L120" s="162">
        <f>K120*H120</f>
        <v>0</v>
      </c>
      <c r="M120" s="161">
        <f>$I120+$K120</f>
        <v>10000</v>
      </c>
      <c r="N120" s="165">
        <f>M120*H120</f>
        <v>1100000</v>
      </c>
      <c r="O120" s="31">
        <v>10000</v>
      </c>
      <c r="P120" s="162">
        <f>O120*H120</f>
        <v>1100000</v>
      </c>
      <c r="Q120" s="95" t="s">
        <v>551</v>
      </c>
      <c r="R120" s="25"/>
    </row>
    <row r="121" spans="1:18" s="23" customFormat="1" ht="21">
      <c r="A121" s="51"/>
      <c r="B121" s="360"/>
      <c r="C121" s="58"/>
      <c r="D121" s="58"/>
      <c r="E121" s="58"/>
      <c r="F121" s="58"/>
      <c r="G121" s="58"/>
      <c r="H121" s="58"/>
      <c r="I121" s="58"/>
      <c r="J121" s="58"/>
      <c r="K121" s="58"/>
      <c r="L121" s="58"/>
      <c r="M121" s="161"/>
      <c r="N121" s="58"/>
      <c r="O121" s="58"/>
      <c r="P121" s="58"/>
      <c r="Q121" s="95"/>
      <c r="R121" s="25"/>
    </row>
    <row r="122" spans="1:18" s="23" customFormat="1" ht="15.5">
      <c r="A122" s="51"/>
      <c r="B122" s="359">
        <v>57</v>
      </c>
      <c r="C122" s="28" t="s">
        <v>649</v>
      </c>
      <c r="D122" s="28">
        <v>51</v>
      </c>
      <c r="E122" s="28" t="s">
        <v>405</v>
      </c>
      <c r="F122" s="34" t="s">
        <v>404</v>
      </c>
      <c r="G122" s="35" t="s">
        <v>99</v>
      </c>
      <c r="H122" s="180">
        <v>115</v>
      </c>
      <c r="I122" s="181">
        <v>4000</v>
      </c>
      <c r="J122" s="164">
        <f>H122*I122</f>
        <v>460000</v>
      </c>
      <c r="K122" s="30"/>
      <c r="L122" s="162">
        <f>K122*H122</f>
        <v>0</v>
      </c>
      <c r="M122" s="161">
        <f>$I122+$K122</f>
        <v>4000</v>
      </c>
      <c r="N122" s="165">
        <f>M122*H122</f>
        <v>460000</v>
      </c>
      <c r="O122" s="31">
        <v>4000</v>
      </c>
      <c r="P122" s="162">
        <f>O122*H122</f>
        <v>460000</v>
      </c>
      <c r="Q122" s="95" t="s">
        <v>551</v>
      </c>
      <c r="R122" s="25"/>
    </row>
    <row r="123" spans="1:18" s="23" customFormat="1" ht="21">
      <c r="A123" s="51"/>
      <c r="B123" s="360"/>
      <c r="C123" s="58"/>
      <c r="D123" s="58"/>
      <c r="E123" s="58"/>
      <c r="F123" s="58"/>
      <c r="G123" s="58"/>
      <c r="H123" s="58"/>
      <c r="I123" s="58"/>
      <c r="J123" s="58"/>
      <c r="K123" s="58"/>
      <c r="L123" s="58"/>
      <c r="M123" s="161"/>
      <c r="N123" s="58"/>
      <c r="O123" s="58"/>
      <c r="P123" s="58"/>
      <c r="Q123" s="95"/>
      <c r="R123" s="25"/>
    </row>
    <row r="124" spans="1:18" s="23" customFormat="1" ht="29">
      <c r="A124" s="51"/>
      <c r="B124" s="359">
        <v>58</v>
      </c>
      <c r="C124" s="28" t="s">
        <v>650</v>
      </c>
      <c r="D124" s="28">
        <v>52</v>
      </c>
      <c r="E124" s="28" t="s">
        <v>403</v>
      </c>
      <c r="F124" s="36" t="s">
        <v>402</v>
      </c>
      <c r="G124" s="35" t="s">
        <v>393</v>
      </c>
      <c r="H124" s="180">
        <v>1525</v>
      </c>
      <c r="I124" s="181">
        <v>570</v>
      </c>
      <c r="J124" s="164">
        <f>H124*I124</f>
        <v>869250</v>
      </c>
      <c r="K124" s="30"/>
      <c r="L124" s="162">
        <f>K124*H124</f>
        <v>0</v>
      </c>
      <c r="M124" s="161">
        <f>$I124+$K124</f>
        <v>570</v>
      </c>
      <c r="N124" s="165">
        <f>M124*H124</f>
        <v>869250</v>
      </c>
      <c r="O124" s="31">
        <v>570</v>
      </c>
      <c r="P124" s="162">
        <f>O124*H124</f>
        <v>869250</v>
      </c>
      <c r="Q124" s="95" t="s">
        <v>551</v>
      </c>
      <c r="R124" s="25"/>
    </row>
    <row r="125" spans="1:18" s="23" customFormat="1" ht="21">
      <c r="A125" s="51"/>
      <c r="B125" s="360"/>
      <c r="C125" s="58"/>
      <c r="D125" s="58"/>
      <c r="E125" s="58"/>
      <c r="F125" s="58"/>
      <c r="G125" s="58"/>
      <c r="H125" s="58"/>
      <c r="I125" s="58"/>
      <c r="J125" s="58"/>
      <c r="K125" s="58"/>
      <c r="L125" s="58"/>
      <c r="M125" s="161"/>
      <c r="N125" s="58"/>
      <c r="O125" s="58"/>
      <c r="P125" s="58"/>
      <c r="Q125" s="95"/>
      <c r="R125" s="25"/>
    </row>
    <row r="126" spans="1:18" s="23" customFormat="1" ht="43.5">
      <c r="A126" s="51"/>
      <c r="B126" s="359">
        <v>59</v>
      </c>
      <c r="C126" s="28" t="s">
        <v>651</v>
      </c>
      <c r="D126" s="28">
        <v>53</v>
      </c>
      <c r="E126" s="28" t="s">
        <v>401</v>
      </c>
      <c r="F126" s="36" t="s">
        <v>400</v>
      </c>
      <c r="G126" s="35" t="s">
        <v>393</v>
      </c>
      <c r="H126" s="180">
        <v>1100</v>
      </c>
      <c r="I126" s="181">
        <v>10</v>
      </c>
      <c r="J126" s="164">
        <f>H126*I126</f>
        <v>11000</v>
      </c>
      <c r="K126" s="30"/>
      <c r="L126" s="162">
        <f>K126*H126</f>
        <v>0</v>
      </c>
      <c r="M126" s="161">
        <f>$I126+$K126</f>
        <v>10</v>
      </c>
      <c r="N126" s="165">
        <f>M126*H126</f>
        <v>11000</v>
      </c>
      <c r="O126" s="31">
        <v>10</v>
      </c>
      <c r="P126" s="162">
        <f>O126*H126</f>
        <v>11000</v>
      </c>
      <c r="Q126" s="95" t="s">
        <v>551</v>
      </c>
      <c r="R126" s="25"/>
    </row>
    <row r="127" spans="1:18" s="23" customFormat="1" ht="21">
      <c r="A127" s="51"/>
      <c r="B127" s="360"/>
      <c r="C127" s="58"/>
      <c r="D127" s="58"/>
      <c r="E127" s="58"/>
      <c r="F127" s="58"/>
      <c r="G127" s="58"/>
      <c r="H127" s="58"/>
      <c r="I127" s="58"/>
      <c r="J127" s="58"/>
      <c r="K127" s="58"/>
      <c r="L127" s="58"/>
      <c r="M127" s="161"/>
      <c r="N127" s="58"/>
      <c r="O127" s="58"/>
      <c r="P127" s="58"/>
      <c r="Q127" s="95"/>
      <c r="R127" s="25"/>
    </row>
    <row r="128" spans="1:18" s="23" customFormat="1" ht="29">
      <c r="A128" s="51"/>
      <c r="B128" s="359">
        <v>60</v>
      </c>
      <c r="C128" s="28" t="s">
        <v>652</v>
      </c>
      <c r="D128" s="28">
        <v>54</v>
      </c>
      <c r="E128" s="28" t="s">
        <v>399</v>
      </c>
      <c r="F128" s="34" t="s">
        <v>398</v>
      </c>
      <c r="G128" s="35" t="s">
        <v>393</v>
      </c>
      <c r="H128" s="180">
        <v>900</v>
      </c>
      <c r="I128" s="181">
        <v>25</v>
      </c>
      <c r="J128" s="164">
        <f>H128*I128</f>
        <v>22500</v>
      </c>
      <c r="K128" s="30"/>
      <c r="L128" s="162">
        <f>K128*H128</f>
        <v>0</v>
      </c>
      <c r="M128" s="161">
        <f>$I128+$K128</f>
        <v>25</v>
      </c>
      <c r="N128" s="165">
        <f>M128*H128</f>
        <v>22500</v>
      </c>
      <c r="O128" s="31">
        <v>25</v>
      </c>
      <c r="P128" s="162">
        <f>O128*H128</f>
        <v>22500</v>
      </c>
      <c r="Q128" s="95" t="s">
        <v>551</v>
      </c>
      <c r="R128" s="25"/>
    </row>
    <row r="129" spans="1:18" s="23" customFormat="1" ht="21">
      <c r="A129" s="51"/>
      <c r="B129" s="360"/>
      <c r="C129" s="58"/>
      <c r="D129" s="58"/>
      <c r="E129" s="58"/>
      <c r="F129" s="58"/>
      <c r="G129" s="58"/>
      <c r="H129" s="58"/>
      <c r="I129" s="58"/>
      <c r="J129" s="58"/>
      <c r="K129" s="58"/>
      <c r="L129" s="58"/>
      <c r="M129" s="161"/>
      <c r="N129" s="58"/>
      <c r="O129" s="58"/>
      <c r="P129" s="58"/>
      <c r="Q129" s="95"/>
      <c r="R129" s="25"/>
    </row>
    <row r="130" spans="1:18" s="23" customFormat="1" ht="29">
      <c r="A130" s="51"/>
      <c r="B130" s="359">
        <v>61</v>
      </c>
      <c r="C130" s="28" t="s">
        <v>653</v>
      </c>
      <c r="D130" s="28">
        <v>55</v>
      </c>
      <c r="E130" s="28" t="s">
        <v>397</v>
      </c>
      <c r="F130" s="34" t="s">
        <v>396</v>
      </c>
      <c r="G130" s="35" t="s">
        <v>393</v>
      </c>
      <c r="H130" s="180">
        <v>2800</v>
      </c>
      <c r="I130" s="181">
        <v>50</v>
      </c>
      <c r="J130" s="164">
        <f>H130*I130</f>
        <v>140000</v>
      </c>
      <c r="K130" s="30"/>
      <c r="L130" s="162">
        <f>K130*H130</f>
        <v>0</v>
      </c>
      <c r="M130" s="161">
        <f>$I130+$K130</f>
        <v>50</v>
      </c>
      <c r="N130" s="165">
        <f>M130*H130</f>
        <v>140000</v>
      </c>
      <c r="O130" s="31">
        <v>50</v>
      </c>
      <c r="P130" s="162">
        <f>O130*H130</f>
        <v>140000</v>
      </c>
      <c r="Q130" s="95" t="s">
        <v>551</v>
      </c>
      <c r="R130" s="25"/>
    </row>
    <row r="131" spans="1:18" s="23" customFormat="1" ht="21">
      <c r="A131" s="51"/>
      <c r="B131" s="360"/>
      <c r="C131" s="58"/>
      <c r="D131" s="58"/>
      <c r="E131" s="58"/>
      <c r="F131" s="58"/>
      <c r="G131" s="58"/>
      <c r="H131" s="58"/>
      <c r="I131" s="58"/>
      <c r="J131" s="58"/>
      <c r="K131" s="58"/>
      <c r="L131" s="58"/>
      <c r="M131" s="161"/>
      <c r="N131" s="58"/>
      <c r="O131" s="58"/>
      <c r="P131" s="58"/>
      <c r="Q131" s="95"/>
      <c r="R131" s="25"/>
    </row>
    <row r="132" spans="1:18" s="23" customFormat="1" ht="29">
      <c r="A132" s="51"/>
      <c r="B132" s="359">
        <v>62</v>
      </c>
      <c r="C132" s="28" t="s">
        <v>654</v>
      </c>
      <c r="D132" s="28">
        <v>56</v>
      </c>
      <c r="E132" s="28" t="s">
        <v>395</v>
      </c>
      <c r="F132" s="34" t="s">
        <v>394</v>
      </c>
      <c r="G132" s="35" t="s">
        <v>393</v>
      </c>
      <c r="H132" s="180">
        <v>1400</v>
      </c>
      <c r="I132" s="181">
        <v>200</v>
      </c>
      <c r="J132" s="164">
        <f>H132*I132</f>
        <v>280000</v>
      </c>
      <c r="K132" s="30"/>
      <c r="L132" s="162">
        <f>K132*H132</f>
        <v>0</v>
      </c>
      <c r="M132" s="161">
        <f>$I132+$K132</f>
        <v>200</v>
      </c>
      <c r="N132" s="165">
        <f>M132*H132</f>
        <v>280000</v>
      </c>
      <c r="O132" s="31">
        <v>200</v>
      </c>
      <c r="P132" s="162">
        <f>O132*H132</f>
        <v>280000</v>
      </c>
      <c r="Q132" s="95" t="s">
        <v>551</v>
      </c>
      <c r="R132" s="25"/>
    </row>
    <row r="133" spans="1:18" s="23" customFormat="1" ht="21">
      <c r="A133" s="51"/>
      <c r="B133" s="360"/>
      <c r="C133" s="58"/>
      <c r="D133" s="58"/>
      <c r="E133" s="58"/>
      <c r="F133" s="58"/>
      <c r="G133" s="58"/>
      <c r="H133" s="58"/>
      <c r="I133" s="58"/>
      <c r="J133" s="58"/>
      <c r="K133" s="58"/>
      <c r="L133" s="58"/>
      <c r="M133" s="161"/>
      <c r="N133" s="58"/>
      <c r="O133" s="58"/>
      <c r="P133" s="58"/>
      <c r="Q133" s="95"/>
      <c r="R133" s="25"/>
    </row>
    <row r="134" spans="1:18" s="23" customFormat="1" ht="29">
      <c r="A134" s="51"/>
      <c r="B134" s="359">
        <v>63</v>
      </c>
      <c r="C134" s="28" t="s">
        <v>655</v>
      </c>
      <c r="D134" s="28">
        <v>203</v>
      </c>
      <c r="E134" s="28" t="s">
        <v>392</v>
      </c>
      <c r="F134" s="34" t="s">
        <v>391</v>
      </c>
      <c r="G134" s="29" t="s">
        <v>3</v>
      </c>
      <c r="H134" s="163">
        <v>900</v>
      </c>
      <c r="I134" s="181">
        <v>200</v>
      </c>
      <c r="J134" s="164">
        <f>H134*I134</f>
        <v>180000</v>
      </c>
      <c r="K134" s="30"/>
      <c r="L134" s="162">
        <f>K134*H134</f>
        <v>0</v>
      </c>
      <c r="M134" s="161">
        <f>$I134+$K134</f>
        <v>200</v>
      </c>
      <c r="N134" s="165">
        <f>M134*H134</f>
        <v>180000</v>
      </c>
      <c r="O134" s="31">
        <v>200</v>
      </c>
      <c r="P134" s="162">
        <f>O134*H134</f>
        <v>180000</v>
      </c>
      <c r="Q134" s="95" t="s">
        <v>551</v>
      </c>
      <c r="R134" s="25"/>
    </row>
    <row r="135" spans="1:18" s="23" customFormat="1" ht="21">
      <c r="A135" s="51"/>
      <c r="B135" s="360"/>
      <c r="C135" s="58"/>
      <c r="D135" s="58"/>
      <c r="E135" s="58"/>
      <c r="F135" s="58"/>
      <c r="G135" s="58"/>
      <c r="H135" s="58"/>
      <c r="I135" s="58"/>
      <c r="J135" s="58"/>
      <c r="K135" s="58"/>
      <c r="L135" s="58"/>
      <c r="M135" s="161"/>
      <c r="N135" s="58"/>
      <c r="O135" s="58"/>
      <c r="P135" s="58"/>
      <c r="Q135" s="95"/>
      <c r="R135" s="25"/>
    </row>
    <row r="136" spans="1:18" s="23" customFormat="1" ht="15.5">
      <c r="A136" s="51"/>
      <c r="B136" s="359">
        <v>64</v>
      </c>
      <c r="C136" s="28" t="s">
        <v>656</v>
      </c>
      <c r="D136" s="28">
        <v>204</v>
      </c>
      <c r="E136" s="28" t="s">
        <v>390</v>
      </c>
      <c r="F136" s="34" t="s">
        <v>389</v>
      </c>
      <c r="G136" s="29" t="s">
        <v>3</v>
      </c>
      <c r="H136" s="163">
        <v>1600</v>
      </c>
      <c r="I136" s="181">
        <v>18</v>
      </c>
      <c r="J136" s="164">
        <f>H136*I136</f>
        <v>28800</v>
      </c>
      <c r="K136" s="30"/>
      <c r="L136" s="162">
        <f>K136*H136</f>
        <v>0</v>
      </c>
      <c r="M136" s="161">
        <f t="shared" ref="M136:M198" si="6">$I136+$K136</f>
        <v>18</v>
      </c>
      <c r="N136" s="165">
        <f>M136*H136</f>
        <v>28800</v>
      </c>
      <c r="O136" s="31">
        <v>18</v>
      </c>
      <c r="P136" s="162">
        <f>O136*H136</f>
        <v>28800</v>
      </c>
      <c r="Q136" s="95" t="s">
        <v>551</v>
      </c>
      <c r="R136" s="25"/>
    </row>
    <row r="137" spans="1:18" s="23" customFormat="1" ht="21">
      <c r="A137" s="51"/>
      <c r="B137" s="360"/>
      <c r="C137" s="58"/>
      <c r="D137" s="58"/>
      <c r="E137" s="58"/>
      <c r="F137" s="58"/>
      <c r="G137" s="58"/>
      <c r="H137" s="58"/>
      <c r="I137" s="58"/>
      <c r="J137" s="58"/>
      <c r="K137" s="58"/>
      <c r="L137" s="58"/>
      <c r="M137" s="161"/>
      <c r="N137" s="58"/>
      <c r="O137" s="58"/>
      <c r="P137" s="58"/>
      <c r="Q137" s="95"/>
      <c r="R137" s="25"/>
    </row>
    <row r="138" spans="1:18" s="23" customFormat="1" ht="29">
      <c r="A138" s="51"/>
      <c r="B138" s="359">
        <v>65</v>
      </c>
      <c r="C138" s="28" t="s">
        <v>657</v>
      </c>
      <c r="D138" s="28">
        <v>205</v>
      </c>
      <c r="E138" s="28" t="s">
        <v>388</v>
      </c>
      <c r="F138" s="34" t="s">
        <v>387</v>
      </c>
      <c r="G138" s="29" t="s">
        <v>3</v>
      </c>
      <c r="H138" s="163">
        <v>18000</v>
      </c>
      <c r="I138" s="181">
        <v>4</v>
      </c>
      <c r="J138" s="164">
        <f>H138*I138</f>
        <v>72000</v>
      </c>
      <c r="K138" s="30"/>
      <c r="L138" s="162">
        <f>K138*H138</f>
        <v>0</v>
      </c>
      <c r="M138" s="161">
        <f t="shared" si="6"/>
        <v>4</v>
      </c>
      <c r="N138" s="165">
        <f>M138*H138</f>
        <v>72000</v>
      </c>
      <c r="O138" s="31">
        <v>4</v>
      </c>
      <c r="P138" s="162">
        <f>O138*H138</f>
        <v>72000</v>
      </c>
      <c r="Q138" s="95" t="s">
        <v>551</v>
      </c>
      <c r="R138" s="25"/>
    </row>
    <row r="139" spans="1:18" s="23" customFormat="1" ht="21">
      <c r="A139" s="51"/>
      <c r="B139" s="360"/>
      <c r="C139" s="58"/>
      <c r="D139" s="58"/>
      <c r="E139" s="58"/>
      <c r="F139" s="58"/>
      <c r="G139" s="58"/>
      <c r="H139" s="58"/>
      <c r="I139" s="58"/>
      <c r="J139" s="58"/>
      <c r="K139" s="58"/>
      <c r="L139" s="58"/>
      <c r="M139" s="161"/>
      <c r="N139" s="58"/>
      <c r="O139" s="58"/>
      <c r="P139" s="58"/>
      <c r="Q139" s="95"/>
      <c r="R139" s="25"/>
    </row>
    <row r="140" spans="1:18" ht="43.5">
      <c r="B140" s="359">
        <v>66</v>
      </c>
      <c r="C140" s="28" t="s">
        <v>658</v>
      </c>
      <c r="D140" s="28">
        <v>57</v>
      </c>
      <c r="E140" s="28" t="s">
        <v>386</v>
      </c>
      <c r="F140" s="34" t="s">
        <v>385</v>
      </c>
      <c r="G140" s="35" t="s">
        <v>99</v>
      </c>
      <c r="H140" s="180">
        <v>36</v>
      </c>
      <c r="I140" s="181">
        <v>2000</v>
      </c>
      <c r="J140" s="164">
        <f>H140*I140</f>
        <v>72000</v>
      </c>
      <c r="K140" s="30"/>
      <c r="L140" s="162">
        <f>K140*H140</f>
        <v>0</v>
      </c>
      <c r="M140" s="161">
        <f t="shared" si="6"/>
        <v>2000</v>
      </c>
      <c r="N140" s="165">
        <f>M140*H140</f>
        <v>72000</v>
      </c>
      <c r="O140" s="31">
        <v>2000</v>
      </c>
      <c r="P140" s="162">
        <f>O140*H140</f>
        <v>72000</v>
      </c>
      <c r="Q140" s="95" t="s">
        <v>551</v>
      </c>
      <c r="R140" s="25"/>
    </row>
    <row r="141" spans="1:18" ht="21">
      <c r="B141" s="360"/>
      <c r="C141" s="58"/>
      <c r="D141" s="58"/>
      <c r="E141" s="58"/>
      <c r="F141" s="58"/>
      <c r="G141" s="58"/>
      <c r="H141" s="58"/>
      <c r="I141" s="58"/>
      <c r="J141" s="58"/>
      <c r="K141" s="58"/>
      <c r="L141" s="58"/>
      <c r="M141" s="161"/>
      <c r="N141" s="58"/>
      <c r="O141" s="58"/>
      <c r="P141" s="58"/>
      <c r="Q141" s="95"/>
      <c r="R141" s="25"/>
    </row>
    <row r="142" spans="1:18" ht="43.5">
      <c r="B142" s="359">
        <v>67</v>
      </c>
      <c r="C142" s="28" t="s">
        <v>659</v>
      </c>
      <c r="D142" s="28">
        <v>58</v>
      </c>
      <c r="E142" s="28" t="s">
        <v>384</v>
      </c>
      <c r="F142" s="34" t="s">
        <v>383</v>
      </c>
      <c r="G142" s="35" t="s">
        <v>99</v>
      </c>
      <c r="H142" s="180">
        <v>100</v>
      </c>
      <c r="I142" s="181">
        <v>2000</v>
      </c>
      <c r="J142" s="164">
        <f>H142*I142</f>
        <v>200000</v>
      </c>
      <c r="K142" s="30"/>
      <c r="L142" s="162">
        <f>K142*H142</f>
        <v>0</v>
      </c>
      <c r="M142" s="161">
        <f t="shared" si="6"/>
        <v>2000</v>
      </c>
      <c r="N142" s="165">
        <f>M142*H142</f>
        <v>200000</v>
      </c>
      <c r="O142" s="31">
        <v>2000</v>
      </c>
      <c r="P142" s="162">
        <f>O142*H142</f>
        <v>200000</v>
      </c>
      <c r="Q142" s="95" t="s">
        <v>551</v>
      </c>
      <c r="R142" s="25"/>
    </row>
    <row r="143" spans="1:18" ht="21">
      <c r="B143" s="360"/>
      <c r="C143" s="58"/>
      <c r="D143" s="58"/>
      <c r="E143" s="58"/>
      <c r="F143" s="58"/>
      <c r="G143" s="58"/>
      <c r="H143" s="58"/>
      <c r="I143" s="58"/>
      <c r="J143" s="58"/>
      <c r="K143" s="58"/>
      <c r="L143" s="58"/>
      <c r="M143" s="161"/>
      <c r="N143" s="58"/>
      <c r="O143" s="58"/>
      <c r="P143" s="58"/>
      <c r="Q143" s="95"/>
      <c r="R143" s="25"/>
    </row>
    <row r="144" spans="1:18" ht="43.5">
      <c r="B144" s="359">
        <v>68</v>
      </c>
      <c r="C144" s="28" t="s">
        <v>660</v>
      </c>
      <c r="D144" s="28">
        <v>59</v>
      </c>
      <c r="E144" s="28" t="s">
        <v>382</v>
      </c>
      <c r="F144" s="34" t="s">
        <v>381</v>
      </c>
      <c r="G144" s="35" t="s">
        <v>99</v>
      </c>
      <c r="H144" s="180">
        <v>145</v>
      </c>
      <c r="I144" s="181">
        <v>8000</v>
      </c>
      <c r="J144" s="164">
        <f>H144*I144</f>
        <v>1160000</v>
      </c>
      <c r="K144" s="30"/>
      <c r="L144" s="162">
        <f>K144*H144</f>
        <v>0</v>
      </c>
      <c r="M144" s="161">
        <f t="shared" si="6"/>
        <v>8000</v>
      </c>
      <c r="N144" s="165">
        <f>M144*H144</f>
        <v>1160000</v>
      </c>
      <c r="O144" s="31">
        <v>8000</v>
      </c>
      <c r="P144" s="162">
        <f>O144*H144</f>
        <v>1160000</v>
      </c>
      <c r="Q144" s="95" t="s">
        <v>551</v>
      </c>
      <c r="R144" s="25"/>
    </row>
    <row r="145" spans="2:18" ht="21">
      <c r="B145" s="360"/>
      <c r="C145" s="58"/>
      <c r="D145" s="58"/>
      <c r="E145" s="58"/>
      <c r="F145" s="58"/>
      <c r="G145" s="58"/>
      <c r="H145" s="58"/>
      <c r="I145" s="58"/>
      <c r="J145" s="58"/>
      <c r="K145" s="58"/>
      <c r="L145" s="58"/>
      <c r="M145" s="161"/>
      <c r="N145" s="58"/>
      <c r="O145" s="58"/>
      <c r="P145" s="58"/>
      <c r="Q145" s="95"/>
      <c r="R145" s="25"/>
    </row>
    <row r="146" spans="2:18" ht="43.5">
      <c r="B146" s="359">
        <v>69</v>
      </c>
      <c r="C146" s="28" t="s">
        <v>661</v>
      </c>
      <c r="D146" s="28">
        <v>60</v>
      </c>
      <c r="E146" s="28" t="s">
        <v>380</v>
      </c>
      <c r="F146" s="34" t="s">
        <v>379</v>
      </c>
      <c r="G146" s="35" t="s">
        <v>99</v>
      </c>
      <c r="H146" s="180">
        <v>230</v>
      </c>
      <c r="I146" s="181">
        <v>5000</v>
      </c>
      <c r="J146" s="164">
        <f>H146*I146</f>
        <v>1150000</v>
      </c>
      <c r="K146" s="30"/>
      <c r="L146" s="162">
        <f>K146*H146</f>
        <v>0</v>
      </c>
      <c r="M146" s="161">
        <f t="shared" si="6"/>
        <v>5000</v>
      </c>
      <c r="N146" s="165">
        <f>M146*H146</f>
        <v>1150000</v>
      </c>
      <c r="O146" s="31">
        <v>5000</v>
      </c>
      <c r="P146" s="162">
        <f>O146*H146</f>
        <v>1150000</v>
      </c>
      <c r="Q146" s="95" t="s">
        <v>551</v>
      </c>
      <c r="R146" s="25"/>
    </row>
    <row r="147" spans="2:18" ht="21">
      <c r="B147" s="360"/>
      <c r="C147" s="58"/>
      <c r="D147" s="58"/>
      <c r="E147" s="58"/>
      <c r="F147" s="58"/>
      <c r="G147" s="58"/>
      <c r="H147" s="58"/>
      <c r="I147" s="58"/>
      <c r="J147" s="58"/>
      <c r="K147" s="58"/>
      <c r="L147" s="58"/>
      <c r="M147" s="161"/>
      <c r="N147" s="58"/>
      <c r="O147" s="58"/>
      <c r="P147" s="58"/>
      <c r="Q147" s="95"/>
      <c r="R147" s="25"/>
    </row>
    <row r="148" spans="2:18" ht="43.5">
      <c r="B148" s="359">
        <v>70</v>
      </c>
      <c r="C148" s="28" t="s">
        <v>662</v>
      </c>
      <c r="D148" s="28">
        <v>61</v>
      </c>
      <c r="E148" s="28" t="s">
        <v>378</v>
      </c>
      <c r="F148" s="34" t="s">
        <v>377</v>
      </c>
      <c r="G148" s="35" t="s">
        <v>99</v>
      </c>
      <c r="H148" s="180">
        <v>325.00000000000006</v>
      </c>
      <c r="I148" s="181">
        <v>300</v>
      </c>
      <c r="J148" s="164">
        <f>H148*I148</f>
        <v>97500.000000000015</v>
      </c>
      <c r="K148" s="30"/>
      <c r="L148" s="162">
        <f>K148*H148</f>
        <v>0</v>
      </c>
      <c r="M148" s="161">
        <f t="shared" si="6"/>
        <v>300</v>
      </c>
      <c r="N148" s="165">
        <f>M148*H148</f>
        <v>97500.000000000015</v>
      </c>
      <c r="O148" s="31">
        <v>300</v>
      </c>
      <c r="P148" s="162">
        <f>O148*H148</f>
        <v>97500.000000000015</v>
      </c>
      <c r="Q148" s="95" t="s">
        <v>551</v>
      </c>
      <c r="R148" s="25"/>
    </row>
    <row r="149" spans="2:18" ht="21">
      <c r="B149" s="360"/>
      <c r="C149" s="58"/>
      <c r="D149" s="58"/>
      <c r="E149" s="58"/>
      <c r="F149" s="58"/>
      <c r="G149" s="58"/>
      <c r="H149" s="58"/>
      <c r="I149" s="58"/>
      <c r="J149" s="58"/>
      <c r="K149" s="58"/>
      <c r="L149" s="58"/>
      <c r="M149" s="161"/>
      <c r="N149" s="58"/>
      <c r="O149" s="58"/>
      <c r="P149" s="58"/>
      <c r="Q149" s="95"/>
      <c r="R149" s="25"/>
    </row>
    <row r="150" spans="2:18" ht="43.5">
      <c r="B150" s="359">
        <v>71</v>
      </c>
      <c r="C150" s="28" t="s">
        <v>663</v>
      </c>
      <c r="D150" s="28">
        <v>62</v>
      </c>
      <c r="E150" s="28" t="s">
        <v>376</v>
      </c>
      <c r="F150" s="34" t="s">
        <v>375</v>
      </c>
      <c r="G150" s="35" t="s">
        <v>99</v>
      </c>
      <c r="H150" s="180">
        <v>545</v>
      </c>
      <c r="I150" s="181">
        <v>300</v>
      </c>
      <c r="J150" s="164">
        <f>H150*I150</f>
        <v>163500</v>
      </c>
      <c r="K150" s="30"/>
      <c r="L150" s="162">
        <f>K150*H150</f>
        <v>0</v>
      </c>
      <c r="M150" s="161">
        <f t="shared" si="6"/>
        <v>300</v>
      </c>
      <c r="N150" s="165">
        <f>M150*H150</f>
        <v>163500</v>
      </c>
      <c r="O150" s="31">
        <v>300</v>
      </c>
      <c r="P150" s="162">
        <f>O150*H150</f>
        <v>163500</v>
      </c>
      <c r="Q150" s="95" t="s">
        <v>551</v>
      </c>
      <c r="R150" s="25"/>
    </row>
    <row r="151" spans="2:18" ht="21">
      <c r="B151" s="360"/>
      <c r="C151" s="58"/>
      <c r="D151" s="58"/>
      <c r="E151" s="58"/>
      <c r="F151" s="58"/>
      <c r="G151" s="58"/>
      <c r="H151" s="58"/>
      <c r="I151" s="58"/>
      <c r="J151" s="58"/>
      <c r="K151" s="58"/>
      <c r="L151" s="58"/>
      <c r="M151" s="161"/>
      <c r="N151" s="58"/>
      <c r="O151" s="58"/>
      <c r="P151" s="58"/>
      <c r="Q151" s="95"/>
      <c r="R151" s="25"/>
    </row>
    <row r="152" spans="2:18" ht="43.5">
      <c r="B152" s="359">
        <v>72</v>
      </c>
      <c r="C152" s="28" t="s">
        <v>664</v>
      </c>
      <c r="D152" s="28">
        <v>63</v>
      </c>
      <c r="E152" s="28" t="s">
        <v>374</v>
      </c>
      <c r="F152" s="34" t="s">
        <v>373</v>
      </c>
      <c r="G152" s="35" t="s">
        <v>99</v>
      </c>
      <c r="H152" s="180">
        <v>849.99999999999989</v>
      </c>
      <c r="I152" s="181">
        <v>500</v>
      </c>
      <c r="J152" s="164">
        <f>H152*I152</f>
        <v>424999.99999999994</v>
      </c>
      <c r="K152" s="30"/>
      <c r="L152" s="162">
        <f>K152*H152</f>
        <v>0</v>
      </c>
      <c r="M152" s="161">
        <f t="shared" si="6"/>
        <v>500</v>
      </c>
      <c r="N152" s="165">
        <f>M152*H152</f>
        <v>424999.99999999994</v>
      </c>
      <c r="O152" s="31">
        <v>500</v>
      </c>
      <c r="P152" s="162">
        <f>O152*H152</f>
        <v>424999.99999999994</v>
      </c>
      <c r="Q152" s="95" t="s">
        <v>551</v>
      </c>
      <c r="R152" s="25"/>
    </row>
    <row r="153" spans="2:18" ht="21">
      <c r="B153" s="360"/>
      <c r="C153" s="58"/>
      <c r="D153" s="58"/>
      <c r="E153" s="58"/>
      <c r="F153" s="58"/>
      <c r="G153" s="58"/>
      <c r="H153" s="58"/>
      <c r="I153" s="58"/>
      <c r="J153" s="58"/>
      <c r="K153" s="58"/>
      <c r="L153" s="58"/>
      <c r="M153" s="161"/>
      <c r="N153" s="58"/>
      <c r="O153" s="58"/>
      <c r="P153" s="58"/>
      <c r="Q153" s="95"/>
      <c r="R153" s="25"/>
    </row>
    <row r="154" spans="2:18" ht="29">
      <c r="B154" s="359">
        <v>73</v>
      </c>
      <c r="C154" s="28" t="s">
        <v>665</v>
      </c>
      <c r="D154" s="28">
        <v>64</v>
      </c>
      <c r="E154" s="28" t="s">
        <v>372</v>
      </c>
      <c r="F154" s="34" t="s">
        <v>371</v>
      </c>
      <c r="G154" s="29" t="s">
        <v>3</v>
      </c>
      <c r="H154" s="163">
        <v>1800</v>
      </c>
      <c r="I154" s="181">
        <v>8</v>
      </c>
      <c r="J154" s="164">
        <f>H154*I154</f>
        <v>14400</v>
      </c>
      <c r="K154" s="30"/>
      <c r="L154" s="162">
        <f>K154*H154</f>
        <v>0</v>
      </c>
      <c r="M154" s="161">
        <f t="shared" si="6"/>
        <v>8</v>
      </c>
      <c r="N154" s="165">
        <f>M154*H154</f>
        <v>14400</v>
      </c>
      <c r="O154" s="31">
        <v>8</v>
      </c>
      <c r="P154" s="162">
        <f>O154*H154</f>
        <v>14400</v>
      </c>
      <c r="Q154" s="95" t="s">
        <v>551</v>
      </c>
      <c r="R154" s="25"/>
    </row>
    <row r="155" spans="2:18" ht="21">
      <c r="B155" s="360"/>
      <c r="C155" s="58"/>
      <c r="D155" s="58"/>
      <c r="E155" s="58"/>
      <c r="F155" s="58"/>
      <c r="G155" s="58"/>
      <c r="H155" s="58"/>
      <c r="I155" s="58"/>
      <c r="J155" s="58"/>
      <c r="K155" s="58"/>
      <c r="L155" s="58"/>
      <c r="M155" s="161"/>
      <c r="N155" s="58"/>
      <c r="O155" s="58"/>
      <c r="P155" s="58"/>
      <c r="Q155" s="95"/>
      <c r="R155" s="25"/>
    </row>
    <row r="156" spans="2:18" ht="43.5">
      <c r="B156" s="359">
        <v>74</v>
      </c>
      <c r="C156" s="28" t="s">
        <v>666</v>
      </c>
      <c r="D156" s="28">
        <v>65</v>
      </c>
      <c r="E156" s="28" t="s">
        <v>370</v>
      </c>
      <c r="F156" s="34" t="s">
        <v>369</v>
      </c>
      <c r="G156" s="29" t="s">
        <v>3</v>
      </c>
      <c r="H156" s="163">
        <v>13000</v>
      </c>
      <c r="I156" s="28">
        <v>10</v>
      </c>
      <c r="J156" s="164">
        <f>H156*I156</f>
        <v>130000</v>
      </c>
      <c r="K156" s="30"/>
      <c r="L156" s="162">
        <f>K156*H156</f>
        <v>0</v>
      </c>
      <c r="M156" s="161">
        <f t="shared" si="6"/>
        <v>10</v>
      </c>
      <c r="N156" s="165">
        <f>M156*H156</f>
        <v>130000</v>
      </c>
      <c r="O156" s="31">
        <v>10</v>
      </c>
      <c r="P156" s="162">
        <f>O156*H156</f>
        <v>130000</v>
      </c>
      <c r="Q156" s="95" t="s">
        <v>551</v>
      </c>
      <c r="R156" s="25"/>
    </row>
    <row r="157" spans="2:18" ht="21">
      <c r="B157" s="360"/>
      <c r="C157" s="58"/>
      <c r="D157" s="58"/>
      <c r="E157" s="58"/>
      <c r="F157" s="58"/>
      <c r="G157" s="58"/>
      <c r="H157" s="58"/>
      <c r="I157" s="58"/>
      <c r="J157" s="58"/>
      <c r="K157" s="58"/>
      <c r="L157" s="58"/>
      <c r="M157" s="161"/>
      <c r="N157" s="58"/>
      <c r="O157" s="58"/>
      <c r="P157" s="58"/>
      <c r="Q157" s="95"/>
      <c r="R157" s="25"/>
    </row>
    <row r="158" spans="2:18" ht="43.5">
      <c r="B158" s="359">
        <v>75</v>
      </c>
      <c r="C158" s="28" t="s">
        <v>667</v>
      </c>
      <c r="D158" s="28">
        <v>230</v>
      </c>
      <c r="E158" s="28" t="s">
        <v>368</v>
      </c>
      <c r="F158" s="34" t="s">
        <v>367</v>
      </c>
      <c r="G158" s="29" t="s">
        <v>3</v>
      </c>
      <c r="H158" s="163">
        <v>13000</v>
      </c>
      <c r="I158" s="28">
        <v>14</v>
      </c>
      <c r="J158" s="164">
        <f>H158*I158</f>
        <v>182000</v>
      </c>
      <c r="K158" s="30"/>
      <c r="L158" s="162">
        <f>K158*H158</f>
        <v>0</v>
      </c>
      <c r="M158" s="161">
        <f t="shared" si="6"/>
        <v>14</v>
      </c>
      <c r="N158" s="165">
        <f>M158*H158</f>
        <v>182000</v>
      </c>
      <c r="O158" s="31">
        <v>14</v>
      </c>
      <c r="P158" s="162">
        <f>O158*H158</f>
        <v>182000</v>
      </c>
      <c r="Q158" s="95" t="s">
        <v>551</v>
      </c>
      <c r="R158" s="25"/>
    </row>
    <row r="159" spans="2:18" ht="21">
      <c r="B159" s="360"/>
      <c r="C159" s="58"/>
      <c r="D159" s="58"/>
      <c r="E159" s="58"/>
      <c r="F159" s="58"/>
      <c r="G159" s="58"/>
      <c r="H159" s="58"/>
      <c r="I159" s="58"/>
      <c r="J159" s="58"/>
      <c r="K159" s="58"/>
      <c r="L159" s="58"/>
      <c r="M159" s="161"/>
      <c r="N159" s="58"/>
      <c r="O159" s="58"/>
      <c r="P159" s="58"/>
      <c r="Q159" s="95"/>
      <c r="R159" s="25"/>
    </row>
    <row r="160" spans="2:18" ht="29">
      <c r="B160" s="359">
        <v>76</v>
      </c>
      <c r="C160" s="28" t="s">
        <v>668</v>
      </c>
      <c r="D160" s="28">
        <v>66</v>
      </c>
      <c r="E160" s="28" t="s">
        <v>366</v>
      </c>
      <c r="F160" s="34" t="s">
        <v>365</v>
      </c>
      <c r="G160" s="29" t="s">
        <v>3</v>
      </c>
      <c r="H160" s="163">
        <v>50000</v>
      </c>
      <c r="I160" s="28">
        <v>5</v>
      </c>
      <c r="J160" s="164">
        <f>H160*I160</f>
        <v>250000</v>
      </c>
      <c r="K160" s="30"/>
      <c r="L160" s="162">
        <f>K160*H160</f>
        <v>0</v>
      </c>
      <c r="M160" s="161">
        <f t="shared" si="6"/>
        <v>5</v>
      </c>
      <c r="N160" s="165">
        <f>M160*H160</f>
        <v>250000</v>
      </c>
      <c r="O160" s="31">
        <v>5</v>
      </c>
      <c r="P160" s="162">
        <f>O160*H160</f>
        <v>250000</v>
      </c>
      <c r="Q160" s="95" t="s">
        <v>551</v>
      </c>
      <c r="R160" s="25"/>
    </row>
    <row r="161" spans="2:18" ht="21">
      <c r="B161" s="360"/>
      <c r="C161" s="58"/>
      <c r="D161" s="58"/>
      <c r="E161" s="58"/>
      <c r="F161" s="58"/>
      <c r="G161" s="58"/>
      <c r="H161" s="58"/>
      <c r="I161" s="58"/>
      <c r="J161" s="58"/>
      <c r="K161" s="58"/>
      <c r="L161" s="58"/>
      <c r="M161" s="161"/>
      <c r="N161" s="58"/>
      <c r="O161" s="58"/>
      <c r="P161" s="58"/>
      <c r="Q161" s="95"/>
      <c r="R161" s="25"/>
    </row>
    <row r="162" spans="2:18" ht="43.5">
      <c r="B162" s="359">
        <v>77</v>
      </c>
      <c r="C162" s="28" t="s">
        <v>669</v>
      </c>
      <c r="D162" s="28">
        <v>67</v>
      </c>
      <c r="E162" s="28" t="s">
        <v>364</v>
      </c>
      <c r="F162" s="34" t="s">
        <v>363</v>
      </c>
      <c r="G162" s="29" t="s">
        <v>3</v>
      </c>
      <c r="H162" s="163">
        <v>6000</v>
      </c>
      <c r="I162" s="28">
        <v>10</v>
      </c>
      <c r="J162" s="164">
        <f>H162*I162</f>
        <v>60000</v>
      </c>
      <c r="K162" s="30"/>
      <c r="L162" s="162">
        <f>K162*H162</f>
        <v>0</v>
      </c>
      <c r="M162" s="161">
        <f t="shared" si="6"/>
        <v>10</v>
      </c>
      <c r="N162" s="165">
        <f>M162*H162</f>
        <v>60000</v>
      </c>
      <c r="O162" s="31">
        <v>10</v>
      </c>
      <c r="P162" s="162">
        <f>O162*H162</f>
        <v>60000</v>
      </c>
      <c r="Q162" s="95" t="s">
        <v>551</v>
      </c>
      <c r="R162" s="25"/>
    </row>
    <row r="163" spans="2:18" ht="21">
      <c r="B163" s="360"/>
      <c r="C163" s="58"/>
      <c r="D163" s="58"/>
      <c r="E163" s="58"/>
      <c r="F163" s="58"/>
      <c r="G163" s="58"/>
      <c r="H163" s="58"/>
      <c r="I163" s="58"/>
      <c r="J163" s="58"/>
      <c r="K163" s="58"/>
      <c r="L163" s="58"/>
      <c r="M163" s="161"/>
      <c r="N163" s="58"/>
      <c r="O163" s="58"/>
      <c r="P163" s="58"/>
      <c r="Q163" s="95"/>
      <c r="R163" s="25"/>
    </row>
    <row r="164" spans="2:18" ht="29">
      <c r="B164" s="359">
        <v>78</v>
      </c>
      <c r="C164" s="28" t="s">
        <v>670</v>
      </c>
      <c r="D164" s="28">
        <v>206</v>
      </c>
      <c r="E164" s="28" t="s">
        <v>362</v>
      </c>
      <c r="F164" s="34" t="s">
        <v>361</v>
      </c>
      <c r="G164" s="29" t="s">
        <v>3</v>
      </c>
      <c r="H164" s="163">
        <v>22500</v>
      </c>
      <c r="I164" s="181">
        <v>18</v>
      </c>
      <c r="J164" s="164">
        <f>H164*I164</f>
        <v>405000</v>
      </c>
      <c r="K164" s="30"/>
      <c r="L164" s="162">
        <f>K164*H164</f>
        <v>0</v>
      </c>
      <c r="M164" s="161">
        <f t="shared" si="6"/>
        <v>18</v>
      </c>
      <c r="N164" s="165">
        <f>M164*H164</f>
        <v>405000</v>
      </c>
      <c r="O164" s="31">
        <v>18</v>
      </c>
      <c r="P164" s="162">
        <f>O164*H164</f>
        <v>405000</v>
      </c>
      <c r="Q164" s="95" t="s">
        <v>551</v>
      </c>
      <c r="R164" s="25"/>
    </row>
    <row r="165" spans="2:18" ht="21">
      <c r="B165" s="360"/>
      <c r="C165" s="58"/>
      <c r="D165" s="58"/>
      <c r="E165" s="58"/>
      <c r="F165" s="58"/>
      <c r="G165" s="58"/>
      <c r="H165" s="58"/>
      <c r="I165" s="58"/>
      <c r="J165" s="58"/>
      <c r="K165" s="58"/>
      <c r="L165" s="58"/>
      <c r="M165" s="161"/>
      <c r="N165" s="58"/>
      <c r="O165" s="58"/>
      <c r="P165" s="58"/>
      <c r="Q165" s="95"/>
      <c r="R165" s="25"/>
    </row>
    <row r="166" spans="2:18" ht="43.5">
      <c r="B166" s="359">
        <v>79</v>
      </c>
      <c r="C166" s="28" t="s">
        <v>671</v>
      </c>
      <c r="D166" s="28">
        <v>68</v>
      </c>
      <c r="E166" s="28" t="s">
        <v>360</v>
      </c>
      <c r="F166" s="34" t="s">
        <v>359</v>
      </c>
      <c r="G166" s="29" t="s">
        <v>3</v>
      </c>
      <c r="H166" s="163">
        <v>54000</v>
      </c>
      <c r="I166" s="181">
        <v>18</v>
      </c>
      <c r="J166" s="164">
        <f>H166*I166</f>
        <v>972000</v>
      </c>
      <c r="K166" s="30"/>
      <c r="L166" s="162">
        <f>K166*H166</f>
        <v>0</v>
      </c>
      <c r="M166" s="161">
        <f t="shared" si="6"/>
        <v>18</v>
      </c>
      <c r="N166" s="165">
        <f>M166*H166</f>
        <v>972000</v>
      </c>
      <c r="O166" s="31">
        <v>18</v>
      </c>
      <c r="P166" s="162">
        <f>O166*H166</f>
        <v>972000</v>
      </c>
      <c r="Q166" s="95" t="s">
        <v>551</v>
      </c>
      <c r="R166" s="25"/>
    </row>
    <row r="167" spans="2:18" ht="21">
      <c r="B167" s="360"/>
      <c r="C167" s="58"/>
      <c r="D167" s="58"/>
      <c r="E167" s="58"/>
      <c r="F167" s="58"/>
      <c r="G167" s="58"/>
      <c r="H167" s="58"/>
      <c r="I167" s="58"/>
      <c r="J167" s="58"/>
      <c r="K167" s="58"/>
      <c r="L167" s="58"/>
      <c r="M167" s="161"/>
      <c r="N167" s="58"/>
      <c r="O167" s="58"/>
      <c r="P167" s="58"/>
      <c r="Q167" s="95"/>
      <c r="R167" s="25"/>
    </row>
    <row r="168" spans="2:18" ht="29">
      <c r="B168" s="359">
        <v>80</v>
      </c>
      <c r="C168" s="28" t="s">
        <v>672</v>
      </c>
      <c r="D168" s="28">
        <v>69</v>
      </c>
      <c r="E168" s="28" t="s">
        <v>358</v>
      </c>
      <c r="F168" s="34" t="s">
        <v>357</v>
      </c>
      <c r="G168" s="29" t="s">
        <v>3</v>
      </c>
      <c r="H168" s="163">
        <v>25000</v>
      </c>
      <c r="I168" s="181">
        <v>6</v>
      </c>
      <c r="J168" s="164">
        <f>H168*I168</f>
        <v>150000</v>
      </c>
      <c r="K168" s="30"/>
      <c r="L168" s="162">
        <f>K168*H168</f>
        <v>0</v>
      </c>
      <c r="M168" s="161">
        <f t="shared" si="6"/>
        <v>6</v>
      </c>
      <c r="N168" s="165">
        <f>M168*H168</f>
        <v>150000</v>
      </c>
      <c r="O168" s="31">
        <v>6</v>
      </c>
      <c r="P168" s="162">
        <f>O168*H168</f>
        <v>150000</v>
      </c>
      <c r="Q168" s="95" t="s">
        <v>551</v>
      </c>
      <c r="R168" s="25"/>
    </row>
    <row r="169" spans="2:18" ht="21">
      <c r="B169" s="360"/>
      <c r="C169" s="58"/>
      <c r="D169" s="58"/>
      <c r="E169" s="58"/>
      <c r="F169" s="58"/>
      <c r="G169" s="58"/>
      <c r="H169" s="58"/>
      <c r="I169" s="58"/>
      <c r="J169" s="58"/>
      <c r="K169" s="58"/>
      <c r="L169" s="58"/>
      <c r="M169" s="161"/>
      <c r="N169" s="58"/>
      <c r="O169" s="58"/>
      <c r="P169" s="58"/>
      <c r="Q169" s="95"/>
      <c r="R169" s="25"/>
    </row>
    <row r="170" spans="2:18" ht="15.5">
      <c r="B170" s="359">
        <v>81</v>
      </c>
      <c r="C170" s="28" t="s">
        <v>673</v>
      </c>
      <c r="D170" s="28">
        <v>70</v>
      </c>
      <c r="E170" s="28" t="s">
        <v>356</v>
      </c>
      <c r="F170" s="34" t="s">
        <v>355</v>
      </c>
      <c r="G170" s="35" t="s">
        <v>99</v>
      </c>
      <c r="H170" s="180">
        <v>450</v>
      </c>
      <c r="I170" s="28">
        <v>400</v>
      </c>
      <c r="J170" s="164">
        <f>H170*I170</f>
        <v>180000</v>
      </c>
      <c r="K170" s="30"/>
      <c r="L170" s="162">
        <f>K170*H170</f>
        <v>0</v>
      </c>
      <c r="M170" s="161">
        <f t="shared" si="6"/>
        <v>400</v>
      </c>
      <c r="N170" s="165">
        <f>M170*H170</f>
        <v>180000</v>
      </c>
      <c r="O170" s="31">
        <v>400</v>
      </c>
      <c r="P170" s="162">
        <f>O170*H170</f>
        <v>180000</v>
      </c>
      <c r="Q170" s="95" t="s">
        <v>551</v>
      </c>
      <c r="R170" s="25"/>
    </row>
    <row r="171" spans="2:18" ht="21">
      <c r="B171" s="360"/>
      <c r="C171" s="58"/>
      <c r="D171" s="58"/>
      <c r="E171" s="58"/>
      <c r="F171" s="58"/>
      <c r="G171" s="58"/>
      <c r="H171" s="58"/>
      <c r="I171" s="58"/>
      <c r="J171" s="58"/>
      <c r="K171" s="58"/>
      <c r="L171" s="58"/>
      <c r="M171" s="161"/>
      <c r="N171" s="58"/>
      <c r="O171" s="58"/>
      <c r="P171" s="58"/>
      <c r="Q171" s="95"/>
      <c r="R171" s="25"/>
    </row>
    <row r="172" spans="2:18" ht="15.5">
      <c r="B172" s="359">
        <v>82</v>
      </c>
      <c r="C172" s="28" t="s">
        <v>674</v>
      </c>
      <c r="D172" s="28">
        <v>71</v>
      </c>
      <c r="E172" s="28" t="s">
        <v>354</v>
      </c>
      <c r="F172" s="34" t="s">
        <v>353</v>
      </c>
      <c r="G172" s="35" t="s">
        <v>99</v>
      </c>
      <c r="H172" s="180">
        <v>300</v>
      </c>
      <c r="I172" s="28">
        <v>400</v>
      </c>
      <c r="J172" s="164">
        <f>H172*I172</f>
        <v>120000</v>
      </c>
      <c r="K172" s="30"/>
      <c r="L172" s="162">
        <f>K172*H172</f>
        <v>0</v>
      </c>
      <c r="M172" s="161">
        <f t="shared" si="6"/>
        <v>400</v>
      </c>
      <c r="N172" s="165">
        <f>M172*H172</f>
        <v>120000</v>
      </c>
      <c r="O172" s="31">
        <v>400</v>
      </c>
      <c r="P172" s="162">
        <f>O172*H172</f>
        <v>120000</v>
      </c>
      <c r="Q172" s="95" t="s">
        <v>551</v>
      </c>
      <c r="R172" s="25"/>
    </row>
    <row r="173" spans="2:18" ht="21">
      <c r="B173" s="360"/>
      <c r="C173" s="58"/>
      <c r="D173" s="58"/>
      <c r="E173" s="58"/>
      <c r="F173" s="58"/>
      <c r="G173" s="58"/>
      <c r="H173" s="58"/>
      <c r="I173" s="58"/>
      <c r="J173" s="58"/>
      <c r="K173" s="58"/>
      <c r="L173" s="58"/>
      <c r="M173" s="161"/>
      <c r="N173" s="58"/>
      <c r="O173" s="58"/>
      <c r="P173" s="58"/>
      <c r="Q173" s="95"/>
      <c r="R173" s="25"/>
    </row>
    <row r="174" spans="2:18" ht="29">
      <c r="B174" s="359">
        <v>83</v>
      </c>
      <c r="C174" s="28" t="s">
        <v>675</v>
      </c>
      <c r="D174" s="28">
        <v>207</v>
      </c>
      <c r="E174" s="28" t="s">
        <v>352</v>
      </c>
      <c r="F174" s="34" t="s">
        <v>351</v>
      </c>
      <c r="G174" s="29" t="s">
        <v>3</v>
      </c>
      <c r="H174" s="163">
        <v>4800</v>
      </c>
      <c r="I174" s="181">
        <v>20</v>
      </c>
      <c r="J174" s="164">
        <f>H174*I174</f>
        <v>96000</v>
      </c>
      <c r="K174" s="30"/>
      <c r="L174" s="162">
        <f>K174*H174</f>
        <v>0</v>
      </c>
      <c r="M174" s="161">
        <f t="shared" si="6"/>
        <v>20</v>
      </c>
      <c r="N174" s="165">
        <f>M174*H174</f>
        <v>96000</v>
      </c>
      <c r="O174" s="31">
        <v>20</v>
      </c>
      <c r="P174" s="162">
        <f>O174*H174</f>
        <v>96000</v>
      </c>
      <c r="Q174" s="95" t="s">
        <v>551</v>
      </c>
      <c r="R174" s="25"/>
    </row>
    <row r="175" spans="2:18" ht="21">
      <c r="B175" s="360"/>
      <c r="C175" s="58"/>
      <c r="D175" s="58"/>
      <c r="E175" s="58"/>
      <c r="F175" s="58"/>
      <c r="G175" s="58"/>
      <c r="H175" s="58"/>
      <c r="I175" s="58"/>
      <c r="J175" s="58"/>
      <c r="K175" s="58"/>
      <c r="L175" s="58"/>
      <c r="M175" s="161"/>
      <c r="N175" s="58"/>
      <c r="O175" s="58"/>
      <c r="P175" s="58"/>
      <c r="Q175" s="95"/>
      <c r="R175" s="25"/>
    </row>
    <row r="176" spans="2:18" ht="29">
      <c r="B176" s="359">
        <v>84</v>
      </c>
      <c r="C176" s="28" t="s">
        <v>676</v>
      </c>
      <c r="D176" s="28">
        <v>208</v>
      </c>
      <c r="E176" s="28" t="s">
        <v>350</v>
      </c>
      <c r="F176" s="34" t="s">
        <v>349</v>
      </c>
      <c r="G176" s="29" t="s">
        <v>3</v>
      </c>
      <c r="H176" s="163">
        <v>4000</v>
      </c>
      <c r="I176" s="181">
        <v>60</v>
      </c>
      <c r="J176" s="164">
        <f>H176*I176</f>
        <v>240000</v>
      </c>
      <c r="K176" s="30"/>
      <c r="L176" s="162">
        <f>K176*H176</f>
        <v>0</v>
      </c>
      <c r="M176" s="161">
        <f t="shared" si="6"/>
        <v>60</v>
      </c>
      <c r="N176" s="165">
        <f>M176*H176</f>
        <v>240000</v>
      </c>
      <c r="O176" s="31">
        <v>60</v>
      </c>
      <c r="P176" s="162">
        <f>O176*H176</f>
        <v>240000</v>
      </c>
      <c r="Q176" s="95" t="s">
        <v>551</v>
      </c>
      <c r="R176" s="25"/>
    </row>
    <row r="177" spans="2:18" ht="21">
      <c r="B177" s="360"/>
      <c r="C177" s="58"/>
      <c r="D177" s="58"/>
      <c r="E177" s="58"/>
      <c r="F177" s="58"/>
      <c r="G177" s="58"/>
      <c r="H177" s="58"/>
      <c r="I177" s="58"/>
      <c r="J177" s="58"/>
      <c r="K177" s="58"/>
      <c r="L177" s="58"/>
      <c r="M177" s="161"/>
      <c r="N177" s="58"/>
      <c r="O177" s="58"/>
      <c r="P177" s="58"/>
      <c r="Q177" s="95"/>
      <c r="R177" s="25"/>
    </row>
    <row r="178" spans="2:18" ht="29">
      <c r="B178" s="359">
        <v>85</v>
      </c>
      <c r="C178" s="28" t="s">
        <v>677</v>
      </c>
      <c r="D178" s="28">
        <v>209</v>
      </c>
      <c r="E178" s="28" t="s">
        <v>348</v>
      </c>
      <c r="F178" s="34" t="s">
        <v>347</v>
      </c>
      <c r="G178" s="29" t="s">
        <v>3</v>
      </c>
      <c r="H178" s="163">
        <v>1400</v>
      </c>
      <c r="I178" s="181">
        <v>215</v>
      </c>
      <c r="J178" s="164">
        <f>H178*I178</f>
        <v>301000</v>
      </c>
      <c r="K178" s="30"/>
      <c r="L178" s="162">
        <f>K178*H178</f>
        <v>0</v>
      </c>
      <c r="M178" s="161">
        <f t="shared" si="6"/>
        <v>215</v>
      </c>
      <c r="N178" s="165">
        <f>M178*H178</f>
        <v>301000</v>
      </c>
      <c r="O178" s="31">
        <v>215</v>
      </c>
      <c r="P178" s="162">
        <f>O178*H178</f>
        <v>301000</v>
      </c>
      <c r="Q178" s="95" t="s">
        <v>551</v>
      </c>
      <c r="R178" s="25"/>
    </row>
    <row r="179" spans="2:18" ht="21">
      <c r="B179" s="360"/>
      <c r="C179" s="58"/>
      <c r="D179" s="58"/>
      <c r="E179" s="58"/>
      <c r="F179" s="58"/>
      <c r="G179" s="58"/>
      <c r="H179" s="58"/>
      <c r="I179" s="58"/>
      <c r="J179" s="58"/>
      <c r="K179" s="58"/>
      <c r="L179" s="58"/>
      <c r="M179" s="161"/>
      <c r="N179" s="58"/>
      <c r="O179" s="58"/>
      <c r="P179" s="58"/>
      <c r="Q179" s="95"/>
      <c r="R179" s="25"/>
    </row>
    <row r="180" spans="2:18" ht="29">
      <c r="B180" s="359">
        <v>86</v>
      </c>
      <c r="C180" s="28" t="s">
        <v>678</v>
      </c>
      <c r="D180" s="28">
        <v>210</v>
      </c>
      <c r="E180" s="28" t="s">
        <v>346</v>
      </c>
      <c r="F180" s="34" t="s">
        <v>345</v>
      </c>
      <c r="G180" s="29" t="s">
        <v>3</v>
      </c>
      <c r="H180" s="163">
        <v>1800</v>
      </c>
      <c r="I180" s="181">
        <v>95</v>
      </c>
      <c r="J180" s="164">
        <f>H180*I180</f>
        <v>171000</v>
      </c>
      <c r="K180" s="30"/>
      <c r="L180" s="162">
        <f>K180*H180</f>
        <v>0</v>
      </c>
      <c r="M180" s="161">
        <f t="shared" si="6"/>
        <v>95</v>
      </c>
      <c r="N180" s="165">
        <f>M180*H180</f>
        <v>171000</v>
      </c>
      <c r="O180" s="31">
        <v>95</v>
      </c>
      <c r="P180" s="162">
        <f>O180*H180</f>
        <v>171000</v>
      </c>
      <c r="Q180" s="95" t="s">
        <v>551</v>
      </c>
      <c r="R180" s="25"/>
    </row>
    <row r="181" spans="2:18" ht="21">
      <c r="B181" s="360"/>
      <c r="C181" s="58"/>
      <c r="D181" s="58"/>
      <c r="E181" s="58"/>
      <c r="F181" s="58"/>
      <c r="G181" s="58"/>
      <c r="H181" s="58"/>
      <c r="I181" s="58"/>
      <c r="J181" s="58"/>
      <c r="K181" s="58"/>
      <c r="L181" s="58"/>
      <c r="M181" s="161"/>
      <c r="N181" s="58"/>
      <c r="O181" s="58"/>
      <c r="P181" s="58"/>
      <c r="Q181" s="95"/>
      <c r="R181" s="25"/>
    </row>
    <row r="182" spans="2:18" ht="29">
      <c r="B182" s="359">
        <v>87</v>
      </c>
      <c r="C182" s="28" t="s">
        <v>679</v>
      </c>
      <c r="D182" s="28">
        <v>72</v>
      </c>
      <c r="E182" s="28" t="s">
        <v>344</v>
      </c>
      <c r="F182" s="34" t="s">
        <v>343</v>
      </c>
      <c r="G182" s="29" t="s">
        <v>3</v>
      </c>
      <c r="H182" s="163">
        <v>160</v>
      </c>
      <c r="I182" s="181">
        <v>8</v>
      </c>
      <c r="J182" s="164">
        <f>H182*I182</f>
        <v>1280</v>
      </c>
      <c r="K182" s="30"/>
      <c r="L182" s="162">
        <f>K182*H182</f>
        <v>0</v>
      </c>
      <c r="M182" s="161">
        <f t="shared" si="6"/>
        <v>8</v>
      </c>
      <c r="N182" s="165">
        <f>M182*H182</f>
        <v>1280</v>
      </c>
      <c r="O182" s="31">
        <v>8</v>
      </c>
      <c r="P182" s="162">
        <f>O182*H182</f>
        <v>1280</v>
      </c>
      <c r="Q182" s="95" t="s">
        <v>551</v>
      </c>
      <c r="R182" s="25"/>
    </row>
    <row r="183" spans="2:18" ht="21">
      <c r="B183" s="360"/>
      <c r="C183" s="58"/>
      <c r="D183" s="58"/>
      <c r="E183" s="58"/>
      <c r="F183" s="58"/>
      <c r="G183" s="58"/>
      <c r="H183" s="58"/>
      <c r="I183" s="58"/>
      <c r="J183" s="58"/>
      <c r="K183" s="58"/>
      <c r="L183" s="58"/>
      <c r="M183" s="161"/>
      <c r="N183" s="58"/>
      <c r="O183" s="58"/>
      <c r="P183" s="58"/>
      <c r="Q183" s="95"/>
      <c r="R183" s="25"/>
    </row>
    <row r="184" spans="2:18" ht="43.5">
      <c r="B184" s="359">
        <v>88</v>
      </c>
      <c r="C184" s="28" t="s">
        <v>680</v>
      </c>
      <c r="D184" s="28">
        <v>231</v>
      </c>
      <c r="E184" s="28" t="s">
        <v>342</v>
      </c>
      <c r="F184" s="34" t="s">
        <v>341</v>
      </c>
      <c r="G184" s="29" t="s">
        <v>3</v>
      </c>
      <c r="H184" s="163">
        <v>3700.0000000000005</v>
      </c>
      <c r="I184" s="181">
        <v>40</v>
      </c>
      <c r="J184" s="164">
        <f>H184*I184</f>
        <v>148000.00000000003</v>
      </c>
      <c r="K184" s="30"/>
      <c r="L184" s="162">
        <f>K184*H184</f>
        <v>0</v>
      </c>
      <c r="M184" s="161">
        <f t="shared" si="6"/>
        <v>40</v>
      </c>
      <c r="N184" s="165">
        <f>M184*H184</f>
        <v>148000.00000000003</v>
      </c>
      <c r="O184" s="31">
        <v>40</v>
      </c>
      <c r="P184" s="162">
        <f>O184*H184</f>
        <v>148000.00000000003</v>
      </c>
      <c r="Q184" s="95" t="s">
        <v>551</v>
      </c>
      <c r="R184" s="25"/>
    </row>
    <row r="185" spans="2:18" ht="21">
      <c r="B185" s="360"/>
      <c r="C185" s="58"/>
      <c r="D185" s="58"/>
      <c r="E185" s="58"/>
      <c r="F185" s="58"/>
      <c r="G185" s="58"/>
      <c r="H185" s="58"/>
      <c r="I185" s="58"/>
      <c r="J185" s="58"/>
      <c r="K185" s="58"/>
      <c r="L185" s="58"/>
      <c r="M185" s="161"/>
      <c r="N185" s="58"/>
      <c r="O185" s="58"/>
      <c r="P185" s="58"/>
      <c r="Q185" s="95"/>
      <c r="R185" s="25"/>
    </row>
    <row r="186" spans="2:18" ht="15.5">
      <c r="B186" s="359">
        <v>89</v>
      </c>
      <c r="C186" s="28" t="s">
        <v>681</v>
      </c>
      <c r="D186" s="28">
        <v>73</v>
      </c>
      <c r="E186" s="28" t="s">
        <v>340</v>
      </c>
      <c r="F186" s="34" t="s">
        <v>339</v>
      </c>
      <c r="G186" s="29" t="s">
        <v>3</v>
      </c>
      <c r="H186" s="163">
        <v>1000</v>
      </c>
      <c r="I186" s="181">
        <v>40</v>
      </c>
      <c r="J186" s="164">
        <f>H186*I186</f>
        <v>40000</v>
      </c>
      <c r="K186" s="30"/>
      <c r="L186" s="162">
        <f>K186*H186</f>
        <v>0</v>
      </c>
      <c r="M186" s="161">
        <f t="shared" si="6"/>
        <v>40</v>
      </c>
      <c r="N186" s="165">
        <f>M186*H186</f>
        <v>40000</v>
      </c>
      <c r="O186" s="31">
        <v>40</v>
      </c>
      <c r="P186" s="162">
        <f>O186*H186</f>
        <v>40000</v>
      </c>
      <c r="Q186" s="95" t="s">
        <v>551</v>
      </c>
      <c r="R186" s="25"/>
    </row>
    <row r="187" spans="2:18" ht="21">
      <c r="B187" s="360"/>
      <c r="C187" s="58"/>
      <c r="D187" s="58"/>
      <c r="E187" s="58"/>
      <c r="F187" s="58"/>
      <c r="G187" s="58"/>
      <c r="H187" s="58"/>
      <c r="I187" s="58"/>
      <c r="J187" s="58"/>
      <c r="K187" s="58"/>
      <c r="L187" s="58"/>
      <c r="M187" s="161"/>
      <c r="N187" s="58"/>
      <c r="O187" s="58"/>
      <c r="P187" s="58"/>
      <c r="Q187" s="95"/>
      <c r="R187" s="25"/>
    </row>
    <row r="188" spans="2:18" ht="15.5">
      <c r="B188" s="359">
        <v>90</v>
      </c>
      <c r="C188" s="28" t="s">
        <v>682</v>
      </c>
      <c r="D188" s="28">
        <v>74</v>
      </c>
      <c r="E188" s="28" t="s">
        <v>338</v>
      </c>
      <c r="F188" s="34" t="s">
        <v>337</v>
      </c>
      <c r="G188" s="29" t="s">
        <v>3</v>
      </c>
      <c r="H188" s="163">
        <v>210</v>
      </c>
      <c r="I188" s="181">
        <v>40</v>
      </c>
      <c r="J188" s="164">
        <f>H188*I188</f>
        <v>8400</v>
      </c>
      <c r="K188" s="30"/>
      <c r="L188" s="162">
        <f>K188*H188</f>
        <v>0</v>
      </c>
      <c r="M188" s="161">
        <f t="shared" si="6"/>
        <v>40</v>
      </c>
      <c r="N188" s="165">
        <f>M188*H188</f>
        <v>8400</v>
      </c>
      <c r="O188" s="31">
        <v>40</v>
      </c>
      <c r="P188" s="162">
        <f>O188*H188</f>
        <v>8400</v>
      </c>
      <c r="Q188" s="95" t="s">
        <v>551</v>
      </c>
      <c r="R188" s="25"/>
    </row>
    <row r="189" spans="2:18" ht="21">
      <c r="B189" s="360"/>
      <c r="C189" s="58"/>
      <c r="D189" s="58"/>
      <c r="E189" s="58"/>
      <c r="F189" s="58"/>
      <c r="G189" s="58"/>
      <c r="H189" s="58"/>
      <c r="I189" s="58"/>
      <c r="J189" s="58"/>
      <c r="K189" s="58"/>
      <c r="L189" s="58"/>
      <c r="M189" s="161"/>
      <c r="N189" s="58"/>
      <c r="O189" s="58"/>
      <c r="P189" s="58"/>
      <c r="Q189" s="95"/>
      <c r="R189" s="25"/>
    </row>
    <row r="190" spans="2:18" ht="29">
      <c r="B190" s="359">
        <v>91</v>
      </c>
      <c r="C190" s="28" t="s">
        <v>683</v>
      </c>
      <c r="D190" s="28">
        <v>75</v>
      </c>
      <c r="E190" s="28" t="s">
        <v>336</v>
      </c>
      <c r="F190" s="34" t="s">
        <v>335</v>
      </c>
      <c r="G190" s="29" t="s">
        <v>3</v>
      </c>
      <c r="H190" s="163">
        <v>600</v>
      </c>
      <c r="I190" s="181">
        <v>40</v>
      </c>
      <c r="J190" s="164">
        <f>H190*I190</f>
        <v>24000</v>
      </c>
      <c r="K190" s="30"/>
      <c r="L190" s="162">
        <f>K190*H190</f>
        <v>0</v>
      </c>
      <c r="M190" s="161">
        <f t="shared" si="6"/>
        <v>40</v>
      </c>
      <c r="N190" s="165">
        <f>M190*H190</f>
        <v>24000</v>
      </c>
      <c r="O190" s="31">
        <v>40</v>
      </c>
      <c r="P190" s="162">
        <f>O190*H190</f>
        <v>24000</v>
      </c>
      <c r="Q190" s="95" t="s">
        <v>551</v>
      </c>
      <c r="R190" s="25"/>
    </row>
    <row r="191" spans="2:18" ht="21">
      <c r="B191" s="360"/>
      <c r="C191" s="58"/>
      <c r="D191" s="58"/>
      <c r="E191" s="58"/>
      <c r="F191" s="58"/>
      <c r="G191" s="58"/>
      <c r="H191" s="58"/>
      <c r="I191" s="58"/>
      <c r="J191" s="58"/>
      <c r="K191" s="58"/>
      <c r="L191" s="58"/>
      <c r="M191" s="161"/>
      <c r="N191" s="58"/>
      <c r="O191" s="58"/>
      <c r="P191" s="58"/>
      <c r="Q191" s="95"/>
      <c r="R191" s="25"/>
    </row>
    <row r="192" spans="2:18" ht="15.5">
      <c r="B192" s="359">
        <v>92</v>
      </c>
      <c r="C192" s="28" t="s">
        <v>684</v>
      </c>
      <c r="D192" s="28">
        <v>211</v>
      </c>
      <c r="E192" s="28" t="s">
        <v>334</v>
      </c>
      <c r="F192" s="34" t="s">
        <v>333</v>
      </c>
      <c r="G192" s="29" t="s">
        <v>3</v>
      </c>
      <c r="H192" s="163">
        <v>3000</v>
      </c>
      <c r="I192" s="181">
        <v>5</v>
      </c>
      <c r="J192" s="164">
        <f>H192*I192</f>
        <v>15000</v>
      </c>
      <c r="K192" s="30"/>
      <c r="L192" s="162">
        <f>K192*H192</f>
        <v>0</v>
      </c>
      <c r="M192" s="161">
        <f t="shared" si="6"/>
        <v>5</v>
      </c>
      <c r="N192" s="165">
        <f>M192*H192</f>
        <v>15000</v>
      </c>
      <c r="O192" s="31">
        <v>5</v>
      </c>
      <c r="P192" s="162">
        <f>O192*H192</f>
        <v>15000</v>
      </c>
      <c r="Q192" s="95" t="s">
        <v>551</v>
      </c>
      <c r="R192" s="25"/>
    </row>
    <row r="193" spans="2:18" ht="21">
      <c r="B193" s="360"/>
      <c r="C193" s="58"/>
      <c r="D193" s="58"/>
      <c r="E193" s="58"/>
      <c r="F193" s="58"/>
      <c r="G193" s="58"/>
      <c r="H193" s="58"/>
      <c r="I193" s="58"/>
      <c r="J193" s="58"/>
      <c r="K193" s="58"/>
      <c r="L193" s="58"/>
      <c r="M193" s="161"/>
      <c r="N193" s="58"/>
      <c r="O193" s="58"/>
      <c r="P193" s="58"/>
      <c r="Q193" s="95"/>
      <c r="R193" s="25"/>
    </row>
    <row r="194" spans="2:18" ht="29">
      <c r="B194" s="359">
        <v>93</v>
      </c>
      <c r="C194" s="28" t="s">
        <v>685</v>
      </c>
      <c r="D194" s="28">
        <v>212</v>
      </c>
      <c r="E194" s="28" t="s">
        <v>332</v>
      </c>
      <c r="F194" s="34" t="s">
        <v>331</v>
      </c>
      <c r="G194" s="29" t="s">
        <v>3</v>
      </c>
      <c r="H194" s="163">
        <v>4899.9999999999991</v>
      </c>
      <c r="I194" s="181">
        <v>10</v>
      </c>
      <c r="J194" s="164">
        <f>H194*I194</f>
        <v>48999.999999999993</v>
      </c>
      <c r="K194" s="30"/>
      <c r="L194" s="162">
        <f>K194*H194</f>
        <v>0</v>
      </c>
      <c r="M194" s="161">
        <f t="shared" si="6"/>
        <v>10</v>
      </c>
      <c r="N194" s="165">
        <f>M194*H194</f>
        <v>48999.999999999993</v>
      </c>
      <c r="O194" s="31">
        <v>10</v>
      </c>
      <c r="P194" s="162">
        <f>O194*H194</f>
        <v>48999.999999999993</v>
      </c>
      <c r="Q194" s="95" t="s">
        <v>551</v>
      </c>
      <c r="R194" s="25"/>
    </row>
    <row r="195" spans="2:18" ht="21">
      <c r="B195" s="360"/>
      <c r="C195" s="58"/>
      <c r="D195" s="58"/>
      <c r="E195" s="58"/>
      <c r="F195" s="58"/>
      <c r="G195" s="58"/>
      <c r="H195" s="58"/>
      <c r="I195" s="58"/>
      <c r="J195" s="58"/>
      <c r="K195" s="58"/>
      <c r="L195" s="58"/>
      <c r="M195" s="161"/>
      <c r="N195" s="58"/>
      <c r="O195" s="58"/>
      <c r="P195" s="58"/>
      <c r="Q195" s="95"/>
      <c r="R195" s="25"/>
    </row>
    <row r="196" spans="2:18" ht="29">
      <c r="B196" s="359">
        <v>94</v>
      </c>
      <c r="C196" s="28" t="s">
        <v>686</v>
      </c>
      <c r="D196" s="28">
        <v>76</v>
      </c>
      <c r="E196" s="28" t="s">
        <v>330</v>
      </c>
      <c r="F196" s="34" t="s">
        <v>329</v>
      </c>
      <c r="G196" s="29" t="s">
        <v>3</v>
      </c>
      <c r="H196" s="163">
        <v>900</v>
      </c>
      <c r="I196" s="181">
        <v>15</v>
      </c>
      <c r="J196" s="164">
        <f>H196*I196</f>
        <v>13500</v>
      </c>
      <c r="K196" s="30"/>
      <c r="L196" s="162">
        <f>K196*H196</f>
        <v>0</v>
      </c>
      <c r="M196" s="161">
        <f t="shared" si="6"/>
        <v>15</v>
      </c>
      <c r="N196" s="165">
        <f>M196*H196</f>
        <v>13500</v>
      </c>
      <c r="O196" s="31">
        <v>15</v>
      </c>
      <c r="P196" s="162">
        <f>O196*H196</f>
        <v>13500</v>
      </c>
      <c r="Q196" s="95" t="s">
        <v>551</v>
      </c>
      <c r="R196" s="25"/>
    </row>
    <row r="197" spans="2:18" ht="21">
      <c r="B197" s="360"/>
      <c r="C197" s="58"/>
      <c r="D197" s="58"/>
      <c r="E197" s="58"/>
      <c r="F197" s="58"/>
      <c r="G197" s="58"/>
      <c r="H197" s="58"/>
      <c r="I197" s="58"/>
      <c r="J197" s="58"/>
      <c r="K197" s="58"/>
      <c r="L197" s="58"/>
      <c r="M197" s="161"/>
      <c r="N197" s="58"/>
      <c r="O197" s="58"/>
      <c r="P197" s="58"/>
      <c r="Q197" s="95"/>
      <c r="R197" s="25"/>
    </row>
    <row r="198" spans="2:18" ht="15.5">
      <c r="B198" s="359">
        <v>95</v>
      </c>
      <c r="C198" s="28" t="s">
        <v>687</v>
      </c>
      <c r="D198" s="28">
        <v>77</v>
      </c>
      <c r="E198" s="28" t="s">
        <v>328</v>
      </c>
      <c r="F198" s="34" t="s">
        <v>327</v>
      </c>
      <c r="G198" s="29" t="s">
        <v>3</v>
      </c>
      <c r="H198" s="163">
        <v>3200</v>
      </c>
      <c r="I198" s="181">
        <v>15</v>
      </c>
      <c r="J198" s="164">
        <f>H198*I198</f>
        <v>48000</v>
      </c>
      <c r="K198" s="30"/>
      <c r="L198" s="162">
        <f>K198*H198</f>
        <v>0</v>
      </c>
      <c r="M198" s="161">
        <f t="shared" si="6"/>
        <v>15</v>
      </c>
      <c r="N198" s="165">
        <f>M198*H198</f>
        <v>48000</v>
      </c>
      <c r="O198" s="31">
        <v>15</v>
      </c>
      <c r="P198" s="162">
        <f>O198*H198</f>
        <v>48000</v>
      </c>
      <c r="Q198" s="95" t="s">
        <v>551</v>
      </c>
      <c r="R198" s="25"/>
    </row>
    <row r="199" spans="2:18" ht="21">
      <c r="B199" s="360"/>
      <c r="C199" s="58"/>
      <c r="D199" s="58"/>
      <c r="E199" s="58"/>
      <c r="F199" s="58"/>
      <c r="G199" s="58"/>
      <c r="H199" s="58"/>
      <c r="I199" s="58"/>
      <c r="J199" s="58"/>
      <c r="K199" s="58"/>
      <c r="L199" s="58"/>
      <c r="M199" s="161"/>
      <c r="N199" s="58"/>
      <c r="O199" s="58"/>
      <c r="P199" s="58"/>
      <c r="Q199" s="95"/>
      <c r="R199" s="25"/>
    </row>
    <row r="200" spans="2:18" ht="58">
      <c r="B200" s="359">
        <v>96</v>
      </c>
      <c r="C200" s="28" t="s">
        <v>688</v>
      </c>
      <c r="D200" s="28">
        <v>213</v>
      </c>
      <c r="E200" s="28" t="s">
        <v>326</v>
      </c>
      <c r="F200" s="34" t="s">
        <v>325</v>
      </c>
      <c r="G200" s="29" t="s">
        <v>3</v>
      </c>
      <c r="H200" s="163">
        <v>1315000</v>
      </c>
      <c r="I200" s="181">
        <v>1</v>
      </c>
      <c r="J200" s="164">
        <f>H200*I200</f>
        <v>1315000</v>
      </c>
      <c r="K200" s="30"/>
      <c r="L200" s="162">
        <f>K200*H200</f>
        <v>0</v>
      </c>
      <c r="M200" s="161">
        <f t="shared" ref="M200:M258" si="7">$I200+$K200</f>
        <v>1</v>
      </c>
      <c r="N200" s="165">
        <f>M200*H200</f>
        <v>1315000</v>
      </c>
      <c r="O200" s="31">
        <v>1</v>
      </c>
      <c r="P200" s="162">
        <f>O200*H200</f>
        <v>1315000</v>
      </c>
      <c r="Q200" s="95" t="s">
        <v>551</v>
      </c>
      <c r="R200" s="25"/>
    </row>
    <row r="201" spans="2:18" ht="21">
      <c r="B201" s="360"/>
      <c r="C201" s="58"/>
      <c r="D201" s="58"/>
      <c r="E201" s="58"/>
      <c r="F201" s="58"/>
      <c r="G201" s="58"/>
      <c r="H201" s="58"/>
      <c r="I201" s="58"/>
      <c r="J201" s="58"/>
      <c r="K201" s="58"/>
      <c r="L201" s="58"/>
      <c r="M201" s="161"/>
      <c r="N201" s="58"/>
      <c r="O201" s="58"/>
      <c r="P201" s="58"/>
      <c r="Q201" s="95"/>
      <c r="R201" s="25"/>
    </row>
    <row r="202" spans="2:18" ht="43.5">
      <c r="B202" s="359">
        <v>97</v>
      </c>
      <c r="C202" s="28" t="s">
        <v>689</v>
      </c>
      <c r="D202" s="28">
        <v>214</v>
      </c>
      <c r="E202" s="28" t="s">
        <v>324</v>
      </c>
      <c r="F202" s="34" t="s">
        <v>323</v>
      </c>
      <c r="G202" s="29" t="s">
        <v>3</v>
      </c>
      <c r="H202" s="163">
        <v>875000.00000000012</v>
      </c>
      <c r="I202" s="181">
        <v>1</v>
      </c>
      <c r="J202" s="164">
        <f>H202*I202</f>
        <v>875000.00000000012</v>
      </c>
      <c r="K202" s="30"/>
      <c r="L202" s="162">
        <f>K202*H202</f>
        <v>0</v>
      </c>
      <c r="M202" s="161">
        <f t="shared" si="7"/>
        <v>1</v>
      </c>
      <c r="N202" s="165">
        <f>M202*H202</f>
        <v>875000.00000000012</v>
      </c>
      <c r="O202" s="31">
        <v>1</v>
      </c>
      <c r="P202" s="162">
        <f>O202*H202</f>
        <v>875000.00000000012</v>
      </c>
      <c r="Q202" s="95" t="s">
        <v>551</v>
      </c>
      <c r="R202" s="25"/>
    </row>
    <row r="203" spans="2:18" ht="21">
      <c r="B203" s="360"/>
      <c r="C203" s="58"/>
      <c r="D203" s="58"/>
      <c r="E203" s="58"/>
      <c r="F203" s="58"/>
      <c r="G203" s="58"/>
      <c r="H203" s="58"/>
      <c r="I203" s="58"/>
      <c r="J203" s="58"/>
      <c r="K203" s="58"/>
      <c r="L203" s="58"/>
      <c r="M203" s="161"/>
      <c r="N203" s="58"/>
      <c r="O203" s="58"/>
      <c r="P203" s="58"/>
      <c r="Q203" s="95"/>
      <c r="R203" s="25"/>
    </row>
    <row r="204" spans="2:18" ht="43.5">
      <c r="B204" s="359">
        <v>98</v>
      </c>
      <c r="C204" s="28" t="s">
        <v>690</v>
      </c>
      <c r="D204" s="28">
        <v>215</v>
      </c>
      <c r="E204" s="28" t="s">
        <v>322</v>
      </c>
      <c r="F204" s="34" t="s">
        <v>321</v>
      </c>
      <c r="G204" s="29" t="s">
        <v>3</v>
      </c>
      <c r="H204" s="163">
        <v>370000</v>
      </c>
      <c r="I204" s="182">
        <v>2</v>
      </c>
      <c r="J204" s="164">
        <f>H204*I204</f>
        <v>740000</v>
      </c>
      <c r="K204" s="30"/>
      <c r="L204" s="162">
        <f>K204*H204</f>
        <v>0</v>
      </c>
      <c r="M204" s="161">
        <f t="shared" si="7"/>
        <v>2</v>
      </c>
      <c r="N204" s="165">
        <f>M204*H204</f>
        <v>740000</v>
      </c>
      <c r="O204" s="31">
        <v>2</v>
      </c>
      <c r="P204" s="162">
        <f>O204*H204</f>
        <v>740000</v>
      </c>
      <c r="Q204" s="95" t="s">
        <v>551</v>
      </c>
      <c r="R204" s="25"/>
    </row>
    <row r="205" spans="2:18" ht="21">
      <c r="B205" s="360"/>
      <c r="C205" s="58"/>
      <c r="D205" s="58"/>
      <c r="E205" s="58"/>
      <c r="F205" s="58"/>
      <c r="G205" s="58"/>
      <c r="H205" s="58"/>
      <c r="I205" s="58"/>
      <c r="J205" s="58"/>
      <c r="K205" s="58"/>
      <c r="L205" s="58"/>
      <c r="M205" s="161"/>
      <c r="N205" s="58"/>
      <c r="O205" s="58"/>
      <c r="P205" s="58"/>
      <c r="Q205" s="95"/>
      <c r="R205" s="25"/>
    </row>
    <row r="206" spans="2:18" ht="58">
      <c r="B206" s="359">
        <v>99</v>
      </c>
      <c r="C206" s="28" t="s">
        <v>691</v>
      </c>
      <c r="D206" s="28">
        <v>78</v>
      </c>
      <c r="E206" s="28" t="s">
        <v>320</v>
      </c>
      <c r="F206" s="34" t="s">
        <v>319</v>
      </c>
      <c r="G206" s="29" t="s">
        <v>3</v>
      </c>
      <c r="H206" s="163">
        <v>450000.00000000006</v>
      </c>
      <c r="I206" s="182">
        <v>1</v>
      </c>
      <c r="J206" s="164">
        <f>H206*I206</f>
        <v>450000.00000000006</v>
      </c>
      <c r="K206" s="30"/>
      <c r="L206" s="162">
        <f>K206*H206</f>
        <v>0</v>
      </c>
      <c r="M206" s="161">
        <f t="shared" si="7"/>
        <v>1</v>
      </c>
      <c r="N206" s="165">
        <f>M206*H206</f>
        <v>450000.00000000006</v>
      </c>
      <c r="O206" s="31">
        <v>1</v>
      </c>
      <c r="P206" s="162">
        <f>O206*H206</f>
        <v>450000.00000000006</v>
      </c>
      <c r="Q206" s="95" t="s">
        <v>551</v>
      </c>
      <c r="R206" s="25"/>
    </row>
    <row r="207" spans="2:18" ht="21" customHeight="1">
      <c r="B207" s="359"/>
      <c r="C207" s="28"/>
      <c r="D207" s="28"/>
      <c r="E207" s="28"/>
      <c r="F207" s="34"/>
      <c r="G207" s="29"/>
      <c r="H207" s="163"/>
      <c r="I207" s="182"/>
      <c r="J207" s="164"/>
      <c r="K207" s="30"/>
      <c r="L207" s="162"/>
      <c r="M207" s="161"/>
      <c r="N207" s="165"/>
      <c r="O207" s="31"/>
      <c r="P207" s="162"/>
      <c r="Q207" s="95"/>
      <c r="R207" s="59"/>
    </row>
    <row r="208" spans="2:18" ht="130.5">
      <c r="B208" s="368">
        <v>100</v>
      </c>
      <c r="C208" s="30" t="s">
        <v>692</v>
      </c>
      <c r="D208" s="28">
        <v>232</v>
      </c>
      <c r="E208" s="28" t="s">
        <v>318</v>
      </c>
      <c r="F208" s="33" t="s">
        <v>317</v>
      </c>
      <c r="G208" s="29" t="s">
        <v>3</v>
      </c>
      <c r="H208" s="163">
        <v>4000000</v>
      </c>
      <c r="I208" s="28">
        <v>1</v>
      </c>
      <c r="J208" s="164">
        <f>H208*I208</f>
        <v>4000000</v>
      </c>
      <c r="K208" s="30"/>
      <c r="L208" s="162">
        <f>K208*H208</f>
        <v>0</v>
      </c>
      <c r="M208" s="161">
        <f t="shared" si="7"/>
        <v>1</v>
      </c>
      <c r="N208" s="165">
        <f>M208*H208</f>
        <v>4000000</v>
      </c>
      <c r="O208" s="31">
        <v>0</v>
      </c>
      <c r="P208" s="162">
        <f>O208*H208</f>
        <v>0</v>
      </c>
      <c r="Q208" s="95" t="s">
        <v>551</v>
      </c>
    </row>
    <row r="209" spans="2:18" ht="21">
      <c r="B209" s="360"/>
      <c r="C209" s="58"/>
      <c r="D209" s="58"/>
      <c r="E209" s="58"/>
      <c r="F209" s="58"/>
      <c r="G209" s="58"/>
      <c r="H209" s="58"/>
      <c r="I209" s="58"/>
      <c r="J209" s="58"/>
      <c r="K209" s="58"/>
      <c r="L209" s="58"/>
      <c r="M209" s="161"/>
      <c r="N209" s="58"/>
      <c r="O209" s="58"/>
      <c r="P209" s="58"/>
      <c r="Q209" s="95"/>
    </row>
    <row r="210" spans="2:18" ht="15.5">
      <c r="B210" s="359">
        <v>101</v>
      </c>
      <c r="C210" s="28" t="s">
        <v>693</v>
      </c>
      <c r="D210" s="28">
        <v>79</v>
      </c>
      <c r="E210" s="28" t="s">
        <v>316</v>
      </c>
      <c r="F210" s="34" t="s">
        <v>315</v>
      </c>
      <c r="G210" s="35" t="s">
        <v>99</v>
      </c>
      <c r="H210" s="180">
        <v>300</v>
      </c>
      <c r="I210" s="181">
        <v>200</v>
      </c>
      <c r="J210" s="164">
        <f>H210*I210</f>
        <v>60000</v>
      </c>
      <c r="K210" s="30"/>
      <c r="L210" s="162">
        <f>K210*H210</f>
        <v>0</v>
      </c>
      <c r="M210" s="161">
        <f t="shared" si="7"/>
        <v>200</v>
      </c>
      <c r="N210" s="165">
        <f>M210*H210</f>
        <v>60000</v>
      </c>
      <c r="O210" s="31">
        <v>200</v>
      </c>
      <c r="P210" s="162">
        <f>O210*H210</f>
        <v>60000</v>
      </c>
      <c r="Q210" s="95" t="s">
        <v>551</v>
      </c>
      <c r="R210" s="25"/>
    </row>
    <row r="211" spans="2:18" ht="21">
      <c r="B211" s="360"/>
      <c r="C211" s="58"/>
      <c r="D211" s="58"/>
      <c r="E211" s="58"/>
      <c r="F211" s="58"/>
      <c r="G211" s="58"/>
      <c r="H211" s="58"/>
      <c r="I211" s="58"/>
      <c r="J211" s="58"/>
      <c r="K211" s="58"/>
      <c r="L211" s="58"/>
      <c r="M211" s="161"/>
      <c r="N211" s="58"/>
      <c r="O211" s="58"/>
      <c r="P211" s="58"/>
      <c r="Q211" s="95"/>
      <c r="R211" s="25"/>
    </row>
    <row r="212" spans="2:18" ht="15.5">
      <c r="B212" s="359">
        <v>102</v>
      </c>
      <c r="C212" s="28" t="s">
        <v>694</v>
      </c>
      <c r="D212" s="28">
        <v>80</v>
      </c>
      <c r="E212" s="28" t="s">
        <v>314</v>
      </c>
      <c r="F212" s="34" t="s">
        <v>313</v>
      </c>
      <c r="G212" s="35" t="s">
        <v>99</v>
      </c>
      <c r="H212" s="180">
        <v>560</v>
      </c>
      <c r="I212" s="181">
        <v>200</v>
      </c>
      <c r="J212" s="164">
        <f>H212*I212</f>
        <v>112000</v>
      </c>
      <c r="K212" s="30"/>
      <c r="L212" s="162">
        <f>K212*H212</f>
        <v>0</v>
      </c>
      <c r="M212" s="161">
        <f t="shared" si="7"/>
        <v>200</v>
      </c>
      <c r="N212" s="165">
        <f>M212*H212</f>
        <v>112000</v>
      </c>
      <c r="O212" s="31">
        <v>200</v>
      </c>
      <c r="P212" s="162">
        <f>O212*H212</f>
        <v>112000</v>
      </c>
      <c r="Q212" s="95" t="s">
        <v>551</v>
      </c>
      <c r="R212" s="25"/>
    </row>
    <row r="213" spans="2:18" ht="21">
      <c r="B213" s="360"/>
      <c r="C213" s="58"/>
      <c r="D213" s="58"/>
      <c r="E213" s="58"/>
      <c r="F213" s="58"/>
      <c r="G213" s="58"/>
      <c r="H213" s="58"/>
      <c r="I213" s="58"/>
      <c r="J213" s="58"/>
      <c r="K213" s="58"/>
      <c r="L213" s="58"/>
      <c r="M213" s="161"/>
      <c r="N213" s="58"/>
      <c r="O213" s="58"/>
      <c r="P213" s="58"/>
      <c r="Q213" s="95"/>
      <c r="R213" s="25"/>
    </row>
    <row r="214" spans="2:18" ht="15.5">
      <c r="B214" s="359">
        <v>103</v>
      </c>
      <c r="C214" s="28" t="s">
        <v>695</v>
      </c>
      <c r="D214" s="28">
        <v>81</v>
      </c>
      <c r="E214" s="28" t="s">
        <v>312</v>
      </c>
      <c r="F214" s="34" t="s">
        <v>311</v>
      </c>
      <c r="G214" s="35" t="s">
        <v>99</v>
      </c>
      <c r="H214" s="180">
        <v>750</v>
      </c>
      <c r="I214" s="181">
        <v>75</v>
      </c>
      <c r="J214" s="164">
        <f>H214*I214</f>
        <v>56250</v>
      </c>
      <c r="K214" s="30"/>
      <c r="L214" s="162">
        <f>K214*H214</f>
        <v>0</v>
      </c>
      <c r="M214" s="161">
        <f t="shared" si="7"/>
        <v>75</v>
      </c>
      <c r="N214" s="165">
        <f>M214*H214</f>
        <v>56250</v>
      </c>
      <c r="O214" s="31">
        <v>75</v>
      </c>
      <c r="P214" s="162">
        <f>O214*H214</f>
        <v>56250</v>
      </c>
      <c r="Q214" s="95" t="s">
        <v>551</v>
      </c>
      <c r="R214" s="25"/>
    </row>
    <row r="215" spans="2:18" ht="21">
      <c r="B215" s="360"/>
      <c r="C215" s="58"/>
      <c r="D215" s="58"/>
      <c r="E215" s="58"/>
      <c r="F215" s="58"/>
      <c r="G215" s="58"/>
      <c r="H215" s="58"/>
      <c r="I215" s="58"/>
      <c r="J215" s="58"/>
      <c r="K215" s="58"/>
      <c r="L215" s="58"/>
      <c r="M215" s="161"/>
      <c r="N215" s="58"/>
      <c r="O215" s="58"/>
      <c r="P215" s="58"/>
      <c r="Q215" s="95"/>
      <c r="R215" s="25"/>
    </row>
    <row r="216" spans="2:18" ht="15.5">
      <c r="B216" s="359">
        <v>104</v>
      </c>
      <c r="C216" s="28" t="s">
        <v>696</v>
      </c>
      <c r="D216" s="28">
        <v>82</v>
      </c>
      <c r="E216" s="28" t="s">
        <v>310</v>
      </c>
      <c r="F216" s="34" t="s">
        <v>309</v>
      </c>
      <c r="G216" s="35" t="s">
        <v>99</v>
      </c>
      <c r="H216" s="180">
        <v>1050</v>
      </c>
      <c r="I216" s="181">
        <v>50</v>
      </c>
      <c r="J216" s="164">
        <f>H216*I216</f>
        <v>52500</v>
      </c>
      <c r="K216" s="30"/>
      <c r="L216" s="162">
        <f>K216*H216</f>
        <v>0</v>
      </c>
      <c r="M216" s="161">
        <f t="shared" si="7"/>
        <v>50</v>
      </c>
      <c r="N216" s="165">
        <f>M216*H216</f>
        <v>52500</v>
      </c>
      <c r="O216" s="31">
        <v>50</v>
      </c>
      <c r="P216" s="162">
        <f>O216*H216</f>
        <v>52500</v>
      </c>
      <c r="Q216" s="95" t="s">
        <v>551</v>
      </c>
      <c r="R216" s="25"/>
    </row>
    <row r="217" spans="2:18" ht="21">
      <c r="B217" s="360"/>
      <c r="C217" s="58"/>
      <c r="D217" s="58"/>
      <c r="E217" s="58"/>
      <c r="F217" s="58"/>
      <c r="G217" s="58"/>
      <c r="H217" s="58"/>
      <c r="I217" s="58"/>
      <c r="J217" s="58"/>
      <c r="K217" s="58"/>
      <c r="L217" s="58"/>
      <c r="M217" s="161"/>
      <c r="N217" s="58"/>
      <c r="O217" s="58"/>
      <c r="P217" s="58"/>
      <c r="Q217" s="95"/>
      <c r="R217" s="25"/>
    </row>
    <row r="218" spans="2:18" ht="15.5">
      <c r="B218" s="359">
        <v>105</v>
      </c>
      <c r="C218" s="28" t="s">
        <v>697</v>
      </c>
      <c r="D218" s="28">
        <v>83</v>
      </c>
      <c r="E218" s="28" t="s">
        <v>308</v>
      </c>
      <c r="F218" s="34" t="s">
        <v>307</v>
      </c>
      <c r="G218" s="35" t="s">
        <v>99</v>
      </c>
      <c r="H218" s="180">
        <v>1500</v>
      </c>
      <c r="I218" s="181">
        <v>50</v>
      </c>
      <c r="J218" s="164">
        <f>H218*I218</f>
        <v>75000</v>
      </c>
      <c r="K218" s="30"/>
      <c r="L218" s="162">
        <f>K218*H218</f>
        <v>0</v>
      </c>
      <c r="M218" s="161">
        <f t="shared" si="7"/>
        <v>50</v>
      </c>
      <c r="N218" s="165">
        <f>M218*H218</f>
        <v>75000</v>
      </c>
      <c r="O218" s="31">
        <v>50</v>
      </c>
      <c r="P218" s="162">
        <f>O218*H218</f>
        <v>75000</v>
      </c>
      <c r="Q218" s="95" t="s">
        <v>551</v>
      </c>
      <c r="R218" s="25"/>
    </row>
    <row r="219" spans="2:18" ht="21">
      <c r="B219" s="360"/>
      <c r="C219" s="58"/>
      <c r="D219" s="58"/>
      <c r="E219" s="58"/>
      <c r="F219" s="58"/>
      <c r="G219" s="58"/>
      <c r="H219" s="58"/>
      <c r="I219" s="58"/>
      <c r="J219" s="58"/>
      <c r="K219" s="58"/>
      <c r="L219" s="58"/>
      <c r="M219" s="161"/>
      <c r="N219" s="58"/>
      <c r="O219" s="58"/>
      <c r="P219" s="58"/>
      <c r="Q219" s="95"/>
      <c r="R219" s="25"/>
    </row>
    <row r="220" spans="2:18" ht="15.5">
      <c r="B220" s="359">
        <v>106</v>
      </c>
      <c r="C220" s="28" t="s">
        <v>698</v>
      </c>
      <c r="D220" s="28">
        <v>84</v>
      </c>
      <c r="E220" s="28" t="s">
        <v>306</v>
      </c>
      <c r="F220" s="34" t="s">
        <v>305</v>
      </c>
      <c r="G220" s="35" t="s">
        <v>99</v>
      </c>
      <c r="H220" s="180">
        <v>1900</v>
      </c>
      <c r="I220" s="181">
        <v>100</v>
      </c>
      <c r="J220" s="164">
        <f>H220*I220</f>
        <v>190000</v>
      </c>
      <c r="K220" s="30"/>
      <c r="L220" s="162">
        <f>K220*H220</f>
        <v>0</v>
      </c>
      <c r="M220" s="161">
        <f t="shared" si="7"/>
        <v>100</v>
      </c>
      <c r="N220" s="165">
        <f>M220*H220</f>
        <v>190000</v>
      </c>
      <c r="O220" s="31">
        <v>100</v>
      </c>
      <c r="P220" s="162">
        <f>O220*H220</f>
        <v>190000</v>
      </c>
      <c r="Q220" s="95" t="s">
        <v>551</v>
      </c>
      <c r="R220" s="25"/>
    </row>
    <row r="221" spans="2:18" ht="21">
      <c r="B221" s="360"/>
      <c r="C221" s="58"/>
      <c r="D221" s="58"/>
      <c r="E221" s="58"/>
      <c r="F221" s="58"/>
      <c r="G221" s="58"/>
      <c r="H221" s="58"/>
      <c r="I221" s="58"/>
      <c r="J221" s="58"/>
      <c r="K221" s="58"/>
      <c r="L221" s="58"/>
      <c r="M221" s="161"/>
      <c r="N221" s="58"/>
      <c r="O221" s="58"/>
      <c r="P221" s="58"/>
      <c r="Q221" s="95"/>
      <c r="R221" s="25"/>
    </row>
    <row r="222" spans="2:18" ht="15.5">
      <c r="B222" s="359">
        <v>107</v>
      </c>
      <c r="C222" s="28" t="s">
        <v>699</v>
      </c>
      <c r="D222" s="28">
        <v>85</v>
      </c>
      <c r="E222" s="28" t="s">
        <v>304</v>
      </c>
      <c r="F222" s="34" t="s">
        <v>303</v>
      </c>
      <c r="G222" s="35" t="s">
        <v>99</v>
      </c>
      <c r="H222" s="180">
        <v>2400</v>
      </c>
      <c r="I222" s="181">
        <v>500</v>
      </c>
      <c r="J222" s="164">
        <f>H222*I222</f>
        <v>1200000</v>
      </c>
      <c r="K222" s="30"/>
      <c r="L222" s="162">
        <f>K222*H222</f>
        <v>0</v>
      </c>
      <c r="M222" s="161">
        <f t="shared" si="7"/>
        <v>500</v>
      </c>
      <c r="N222" s="165">
        <f>M222*H222</f>
        <v>1200000</v>
      </c>
      <c r="O222" s="31">
        <v>500</v>
      </c>
      <c r="P222" s="162">
        <f>O222*H222</f>
        <v>1200000</v>
      </c>
      <c r="Q222" s="95" t="s">
        <v>551</v>
      </c>
      <c r="R222" s="25"/>
    </row>
    <row r="223" spans="2:18" ht="21">
      <c r="B223" s="360"/>
      <c r="C223" s="58"/>
      <c r="D223" s="58"/>
      <c r="E223" s="58"/>
      <c r="F223" s="58"/>
      <c r="G223" s="58"/>
      <c r="H223" s="58"/>
      <c r="I223" s="58"/>
      <c r="J223" s="58"/>
      <c r="K223" s="58"/>
      <c r="L223" s="58"/>
      <c r="M223" s="161"/>
      <c r="N223" s="58"/>
      <c r="O223" s="58"/>
      <c r="P223" s="58"/>
      <c r="Q223" s="95"/>
      <c r="R223" s="25"/>
    </row>
    <row r="224" spans="2:18" ht="15.5">
      <c r="B224" s="359">
        <v>108</v>
      </c>
      <c r="C224" s="28" t="s">
        <v>700</v>
      </c>
      <c r="D224" s="28">
        <v>86</v>
      </c>
      <c r="E224" s="28" t="s">
        <v>302</v>
      </c>
      <c r="F224" s="34" t="s">
        <v>301</v>
      </c>
      <c r="G224" s="29" t="s">
        <v>3</v>
      </c>
      <c r="H224" s="163">
        <v>849.99999999999989</v>
      </c>
      <c r="I224" s="181">
        <v>8</v>
      </c>
      <c r="J224" s="164">
        <f>H224*I224</f>
        <v>6799.9999999999991</v>
      </c>
      <c r="K224" s="30"/>
      <c r="L224" s="162">
        <f>K224*H224</f>
        <v>0</v>
      </c>
      <c r="M224" s="161">
        <f t="shared" si="7"/>
        <v>8</v>
      </c>
      <c r="N224" s="165">
        <f>M224*H224</f>
        <v>6799.9999999999991</v>
      </c>
      <c r="O224" s="31">
        <v>8</v>
      </c>
      <c r="P224" s="162">
        <f>O224*H224</f>
        <v>6799.9999999999991</v>
      </c>
      <c r="Q224" s="95" t="s">
        <v>551</v>
      </c>
      <c r="R224" s="25"/>
    </row>
    <row r="225" spans="2:18" ht="21">
      <c r="B225" s="360"/>
      <c r="C225" s="58"/>
      <c r="D225" s="58"/>
      <c r="E225" s="58"/>
      <c r="F225" s="58"/>
      <c r="G225" s="58"/>
      <c r="H225" s="58"/>
      <c r="I225" s="58"/>
      <c r="J225" s="58"/>
      <c r="K225" s="58"/>
      <c r="L225" s="58"/>
      <c r="M225" s="161"/>
      <c r="N225" s="58"/>
      <c r="O225" s="58"/>
      <c r="P225" s="58"/>
      <c r="Q225" s="95"/>
      <c r="R225" s="25"/>
    </row>
    <row r="226" spans="2:18" ht="15.5">
      <c r="B226" s="359">
        <v>109</v>
      </c>
      <c r="C226" s="28" t="s">
        <v>701</v>
      </c>
      <c r="D226" s="28">
        <v>87</v>
      </c>
      <c r="E226" s="28" t="s">
        <v>300</v>
      </c>
      <c r="F226" s="34" t="s">
        <v>299</v>
      </c>
      <c r="G226" s="29" t="s">
        <v>3</v>
      </c>
      <c r="H226" s="163">
        <v>1200</v>
      </c>
      <c r="I226" s="181">
        <v>8</v>
      </c>
      <c r="J226" s="164">
        <f>H226*I226</f>
        <v>9600</v>
      </c>
      <c r="K226" s="30"/>
      <c r="L226" s="162">
        <f>K226*H226</f>
        <v>0</v>
      </c>
      <c r="M226" s="161">
        <f t="shared" si="7"/>
        <v>8</v>
      </c>
      <c r="N226" s="165">
        <f>M226*H226</f>
        <v>9600</v>
      </c>
      <c r="O226" s="31">
        <v>8</v>
      </c>
      <c r="P226" s="162">
        <f>O226*H226</f>
        <v>9600</v>
      </c>
      <c r="Q226" s="95" t="s">
        <v>551</v>
      </c>
      <c r="R226" s="25"/>
    </row>
    <row r="227" spans="2:18" ht="21">
      <c r="B227" s="360"/>
      <c r="C227" s="58"/>
      <c r="D227" s="58"/>
      <c r="E227" s="58"/>
      <c r="F227" s="58"/>
      <c r="G227" s="58"/>
      <c r="H227" s="58"/>
      <c r="I227" s="58"/>
      <c r="J227" s="58"/>
      <c r="K227" s="58"/>
      <c r="L227" s="58"/>
      <c r="M227" s="161"/>
      <c r="N227" s="58"/>
      <c r="O227" s="58"/>
      <c r="P227" s="58"/>
      <c r="Q227" s="95"/>
      <c r="R227" s="25"/>
    </row>
    <row r="228" spans="2:18" ht="15.5">
      <c r="B228" s="359">
        <v>110</v>
      </c>
      <c r="C228" s="28" t="s">
        <v>702</v>
      </c>
      <c r="D228" s="28">
        <v>88</v>
      </c>
      <c r="E228" s="28" t="s">
        <v>298</v>
      </c>
      <c r="F228" s="34" t="s">
        <v>297</v>
      </c>
      <c r="G228" s="29" t="s">
        <v>3</v>
      </c>
      <c r="H228" s="163">
        <v>1500</v>
      </c>
      <c r="I228" s="181">
        <v>8</v>
      </c>
      <c r="J228" s="164">
        <f>H228*I228</f>
        <v>12000</v>
      </c>
      <c r="K228" s="30"/>
      <c r="L228" s="162">
        <f>K228*H228</f>
        <v>0</v>
      </c>
      <c r="M228" s="161">
        <f t="shared" si="7"/>
        <v>8</v>
      </c>
      <c r="N228" s="165">
        <f>M228*H228</f>
        <v>12000</v>
      </c>
      <c r="O228" s="31">
        <v>8</v>
      </c>
      <c r="P228" s="162">
        <f>O228*H228</f>
        <v>12000</v>
      </c>
      <c r="Q228" s="95" t="s">
        <v>551</v>
      </c>
      <c r="R228" s="25"/>
    </row>
    <row r="229" spans="2:18" ht="21">
      <c r="B229" s="360"/>
      <c r="C229" s="58"/>
      <c r="D229" s="58"/>
      <c r="E229" s="58"/>
      <c r="F229" s="58"/>
      <c r="G229" s="58"/>
      <c r="H229" s="58"/>
      <c r="I229" s="58"/>
      <c r="J229" s="58"/>
      <c r="K229" s="58"/>
      <c r="L229" s="58"/>
      <c r="M229" s="161"/>
      <c r="N229" s="58"/>
      <c r="O229" s="58"/>
      <c r="P229" s="58"/>
      <c r="Q229" s="95"/>
      <c r="R229" s="25"/>
    </row>
    <row r="230" spans="2:18" ht="15.5">
      <c r="B230" s="359">
        <v>111</v>
      </c>
      <c r="C230" s="28" t="s">
        <v>703</v>
      </c>
      <c r="D230" s="28">
        <v>89</v>
      </c>
      <c r="E230" s="28" t="s">
        <v>296</v>
      </c>
      <c r="F230" s="34" t="s">
        <v>295</v>
      </c>
      <c r="G230" s="29" t="s">
        <v>3</v>
      </c>
      <c r="H230" s="163">
        <v>1900</v>
      </c>
      <c r="I230" s="181">
        <v>4</v>
      </c>
      <c r="J230" s="164">
        <f>H230*I230</f>
        <v>7600</v>
      </c>
      <c r="K230" s="30"/>
      <c r="L230" s="162">
        <f>K230*H230</f>
        <v>0</v>
      </c>
      <c r="M230" s="161">
        <f t="shared" si="7"/>
        <v>4</v>
      </c>
      <c r="N230" s="165">
        <f>M230*H230</f>
        <v>7600</v>
      </c>
      <c r="O230" s="31">
        <v>4</v>
      </c>
      <c r="P230" s="162">
        <f>O230*H230</f>
        <v>7600</v>
      </c>
      <c r="Q230" s="95" t="s">
        <v>551</v>
      </c>
      <c r="R230" s="25"/>
    </row>
    <row r="231" spans="2:18" ht="21">
      <c r="B231" s="360"/>
      <c r="C231" s="58"/>
      <c r="D231" s="58"/>
      <c r="E231" s="58"/>
      <c r="F231" s="58"/>
      <c r="G231" s="58"/>
      <c r="H231" s="58"/>
      <c r="I231" s="58"/>
      <c r="J231" s="58"/>
      <c r="K231" s="58"/>
      <c r="L231" s="58"/>
      <c r="M231" s="161"/>
      <c r="N231" s="58"/>
      <c r="O231" s="58"/>
      <c r="P231" s="58"/>
      <c r="Q231" s="95"/>
      <c r="R231" s="25"/>
    </row>
    <row r="232" spans="2:18" ht="15.5">
      <c r="B232" s="359">
        <v>112</v>
      </c>
      <c r="C232" s="28" t="s">
        <v>704</v>
      </c>
      <c r="D232" s="28">
        <v>90</v>
      </c>
      <c r="E232" s="28" t="s">
        <v>294</v>
      </c>
      <c r="F232" s="34" t="s">
        <v>293</v>
      </c>
      <c r="G232" s="29" t="s">
        <v>3</v>
      </c>
      <c r="H232" s="163">
        <v>2500</v>
      </c>
      <c r="I232" s="181">
        <v>4</v>
      </c>
      <c r="J232" s="164">
        <f>H232*I232</f>
        <v>10000</v>
      </c>
      <c r="K232" s="30"/>
      <c r="L232" s="162">
        <f>K232*H232</f>
        <v>0</v>
      </c>
      <c r="M232" s="161">
        <f t="shared" si="7"/>
        <v>4</v>
      </c>
      <c r="N232" s="165">
        <f>M232*H232</f>
        <v>10000</v>
      </c>
      <c r="O232" s="31">
        <v>4</v>
      </c>
      <c r="P232" s="162">
        <f>O232*H232</f>
        <v>10000</v>
      </c>
      <c r="Q232" s="95" t="s">
        <v>551</v>
      </c>
      <c r="R232" s="25"/>
    </row>
    <row r="233" spans="2:18" ht="21">
      <c r="B233" s="360"/>
      <c r="C233" s="58"/>
      <c r="D233" s="58"/>
      <c r="E233" s="58"/>
      <c r="F233" s="58"/>
      <c r="G233" s="58"/>
      <c r="H233" s="58"/>
      <c r="I233" s="58"/>
      <c r="J233" s="58"/>
      <c r="K233" s="58"/>
      <c r="L233" s="58"/>
      <c r="M233" s="161"/>
      <c r="N233" s="58"/>
      <c r="O233" s="58"/>
      <c r="P233" s="58"/>
      <c r="Q233" s="95"/>
      <c r="R233" s="25"/>
    </row>
    <row r="234" spans="2:18" ht="15.5">
      <c r="B234" s="359">
        <v>113</v>
      </c>
      <c r="C234" s="28" t="s">
        <v>705</v>
      </c>
      <c r="D234" s="28">
        <v>91</v>
      </c>
      <c r="E234" s="28" t="s">
        <v>292</v>
      </c>
      <c r="F234" s="34" t="s">
        <v>291</v>
      </c>
      <c r="G234" s="29" t="s">
        <v>3</v>
      </c>
      <c r="H234" s="163">
        <v>3500</v>
      </c>
      <c r="I234" s="181">
        <v>4</v>
      </c>
      <c r="J234" s="164">
        <f>H234*I234</f>
        <v>14000</v>
      </c>
      <c r="K234" s="30"/>
      <c r="L234" s="162">
        <f>K234*H234</f>
        <v>0</v>
      </c>
      <c r="M234" s="161">
        <f t="shared" si="7"/>
        <v>4</v>
      </c>
      <c r="N234" s="165">
        <f>M234*H234</f>
        <v>14000</v>
      </c>
      <c r="O234" s="31">
        <v>4</v>
      </c>
      <c r="P234" s="162">
        <f>O234*H234</f>
        <v>14000</v>
      </c>
      <c r="Q234" s="95" t="s">
        <v>551</v>
      </c>
      <c r="R234" s="25"/>
    </row>
    <row r="235" spans="2:18" ht="21">
      <c r="B235" s="360"/>
      <c r="C235" s="58"/>
      <c r="D235" s="58"/>
      <c r="E235" s="58"/>
      <c r="F235" s="58"/>
      <c r="G235" s="58"/>
      <c r="H235" s="58"/>
      <c r="I235" s="58"/>
      <c r="J235" s="58"/>
      <c r="K235" s="58"/>
      <c r="L235" s="58"/>
      <c r="M235" s="161"/>
      <c r="N235" s="58"/>
      <c r="O235" s="58"/>
      <c r="P235" s="58"/>
      <c r="Q235" s="95"/>
      <c r="R235" s="25"/>
    </row>
    <row r="236" spans="2:18" ht="15.5">
      <c r="B236" s="359">
        <v>114</v>
      </c>
      <c r="C236" s="28" t="s">
        <v>706</v>
      </c>
      <c r="D236" s="28">
        <v>92</v>
      </c>
      <c r="E236" s="28" t="s">
        <v>290</v>
      </c>
      <c r="F236" s="34" t="s">
        <v>289</v>
      </c>
      <c r="G236" s="29" t="s">
        <v>3</v>
      </c>
      <c r="H236" s="163">
        <v>4000</v>
      </c>
      <c r="I236" s="181">
        <v>12</v>
      </c>
      <c r="J236" s="164">
        <f>H236*I236</f>
        <v>48000</v>
      </c>
      <c r="K236" s="30"/>
      <c r="L236" s="162">
        <f>K236*H236</f>
        <v>0</v>
      </c>
      <c r="M236" s="161">
        <f t="shared" si="7"/>
        <v>12</v>
      </c>
      <c r="N236" s="165">
        <f>M236*H236</f>
        <v>48000</v>
      </c>
      <c r="O236" s="31">
        <v>12</v>
      </c>
      <c r="P236" s="162">
        <f>O236*H236</f>
        <v>48000</v>
      </c>
      <c r="Q236" s="95" t="s">
        <v>551</v>
      </c>
      <c r="R236" s="25"/>
    </row>
    <row r="237" spans="2:18" ht="21">
      <c r="B237" s="360"/>
      <c r="C237" s="58"/>
      <c r="D237" s="58"/>
      <c r="E237" s="58"/>
      <c r="F237" s="58"/>
      <c r="G237" s="58"/>
      <c r="H237" s="58"/>
      <c r="I237" s="58"/>
      <c r="J237" s="58"/>
      <c r="K237" s="58"/>
      <c r="L237" s="58"/>
      <c r="M237" s="161"/>
      <c r="N237" s="58"/>
      <c r="O237" s="58"/>
      <c r="P237" s="58"/>
      <c r="Q237" s="95"/>
      <c r="R237" s="25"/>
    </row>
    <row r="238" spans="2:18" ht="29">
      <c r="B238" s="359">
        <v>115</v>
      </c>
      <c r="C238" s="28" t="s">
        <v>707</v>
      </c>
      <c r="D238" s="28">
        <v>93</v>
      </c>
      <c r="E238" s="28" t="s">
        <v>288</v>
      </c>
      <c r="F238" s="34" t="s">
        <v>287</v>
      </c>
      <c r="G238" s="35" t="s">
        <v>99</v>
      </c>
      <c r="H238" s="180">
        <v>1100</v>
      </c>
      <c r="I238" s="181">
        <v>100</v>
      </c>
      <c r="J238" s="164">
        <f>H238*I238</f>
        <v>110000</v>
      </c>
      <c r="K238" s="30"/>
      <c r="L238" s="162">
        <f>K238*H238</f>
        <v>0</v>
      </c>
      <c r="M238" s="161">
        <f t="shared" si="7"/>
        <v>100</v>
      </c>
      <c r="N238" s="165">
        <f>M238*H238</f>
        <v>110000</v>
      </c>
      <c r="O238" s="31">
        <v>100</v>
      </c>
      <c r="P238" s="162">
        <f>O238*H238</f>
        <v>110000</v>
      </c>
      <c r="Q238" s="95" t="s">
        <v>551</v>
      </c>
      <c r="R238" s="25"/>
    </row>
    <row r="239" spans="2:18" ht="21">
      <c r="B239" s="360"/>
      <c r="C239" s="58"/>
      <c r="D239" s="58"/>
      <c r="E239" s="58"/>
      <c r="F239" s="58"/>
      <c r="G239" s="58"/>
      <c r="H239" s="58"/>
      <c r="I239" s="58"/>
      <c r="J239" s="58"/>
      <c r="K239" s="58"/>
      <c r="L239" s="58"/>
      <c r="M239" s="161"/>
      <c r="N239" s="58"/>
      <c r="O239" s="58"/>
      <c r="P239" s="58"/>
      <c r="Q239" s="95"/>
      <c r="R239" s="25"/>
    </row>
    <row r="240" spans="2:18" ht="29">
      <c r="B240" s="359">
        <v>116</v>
      </c>
      <c r="C240" s="28" t="s">
        <v>709</v>
      </c>
      <c r="D240" s="28">
        <v>94</v>
      </c>
      <c r="E240" s="28" t="s">
        <v>286</v>
      </c>
      <c r="F240" s="34" t="s">
        <v>285</v>
      </c>
      <c r="G240" s="35" t="s">
        <v>99</v>
      </c>
      <c r="H240" s="180">
        <v>1150</v>
      </c>
      <c r="I240" s="181">
        <v>100</v>
      </c>
      <c r="J240" s="164">
        <f>H240*I240</f>
        <v>115000</v>
      </c>
      <c r="K240" s="30"/>
      <c r="L240" s="162">
        <f>K240*H240</f>
        <v>0</v>
      </c>
      <c r="M240" s="161">
        <f t="shared" si="7"/>
        <v>100</v>
      </c>
      <c r="N240" s="165">
        <f>M240*H240</f>
        <v>115000</v>
      </c>
      <c r="O240" s="31">
        <v>100</v>
      </c>
      <c r="P240" s="162">
        <f>O240*H240</f>
        <v>115000</v>
      </c>
      <c r="Q240" s="95" t="s">
        <v>551</v>
      </c>
      <c r="R240" s="25"/>
    </row>
    <row r="241" spans="2:18" ht="21">
      <c r="B241" s="360"/>
      <c r="C241" s="58"/>
      <c r="D241" s="58"/>
      <c r="E241" s="58"/>
      <c r="F241" s="58"/>
      <c r="G241" s="58"/>
      <c r="H241" s="58"/>
      <c r="I241" s="58"/>
      <c r="J241" s="58"/>
      <c r="K241" s="58"/>
      <c r="L241" s="58"/>
      <c r="M241" s="161"/>
      <c r="N241" s="58"/>
      <c r="O241" s="58"/>
      <c r="P241" s="58"/>
      <c r="Q241" s="95"/>
      <c r="R241" s="25"/>
    </row>
    <row r="242" spans="2:18" ht="29">
      <c r="B242" s="359">
        <v>117</v>
      </c>
      <c r="C242" s="28" t="s">
        <v>708</v>
      </c>
      <c r="D242" s="28">
        <v>95</v>
      </c>
      <c r="E242" s="28" t="s">
        <v>284</v>
      </c>
      <c r="F242" s="34" t="s">
        <v>283</v>
      </c>
      <c r="G242" s="35" t="s">
        <v>99</v>
      </c>
      <c r="H242" s="180">
        <v>125</v>
      </c>
      <c r="I242" s="181">
        <v>200</v>
      </c>
      <c r="J242" s="164">
        <f>H242*I242</f>
        <v>25000</v>
      </c>
      <c r="K242" s="30"/>
      <c r="L242" s="162">
        <f>K242*H242</f>
        <v>0</v>
      </c>
      <c r="M242" s="161">
        <f t="shared" si="7"/>
        <v>200</v>
      </c>
      <c r="N242" s="165">
        <f>M242*H242</f>
        <v>25000</v>
      </c>
      <c r="O242" s="31">
        <v>200</v>
      </c>
      <c r="P242" s="162">
        <f>O242*H242</f>
        <v>25000</v>
      </c>
      <c r="Q242" s="95" t="s">
        <v>551</v>
      </c>
      <c r="R242" s="25"/>
    </row>
    <row r="243" spans="2:18" ht="21">
      <c r="B243" s="360"/>
      <c r="C243" s="58"/>
      <c r="D243" s="58"/>
      <c r="E243" s="58"/>
      <c r="F243" s="58"/>
      <c r="G243" s="58"/>
      <c r="H243" s="58"/>
      <c r="I243" s="58"/>
      <c r="J243" s="58"/>
      <c r="K243" s="58"/>
      <c r="L243" s="58"/>
      <c r="M243" s="161"/>
      <c r="N243" s="58"/>
      <c r="O243" s="58"/>
      <c r="P243" s="58"/>
      <c r="Q243" s="95"/>
      <c r="R243" s="25"/>
    </row>
    <row r="244" spans="2:18" ht="29">
      <c r="B244" s="359">
        <v>118</v>
      </c>
      <c r="C244" s="28" t="s">
        <v>710</v>
      </c>
      <c r="D244" s="28">
        <v>96</v>
      </c>
      <c r="E244" s="28" t="s">
        <v>282</v>
      </c>
      <c r="F244" s="34" t="s">
        <v>281</v>
      </c>
      <c r="G244" s="35" t="s">
        <v>99</v>
      </c>
      <c r="H244" s="180">
        <v>270</v>
      </c>
      <c r="I244" s="181">
        <v>700</v>
      </c>
      <c r="J244" s="164">
        <f>H244*I244</f>
        <v>189000</v>
      </c>
      <c r="K244" s="30"/>
      <c r="L244" s="162">
        <f>K244*H244</f>
        <v>0</v>
      </c>
      <c r="M244" s="161">
        <f t="shared" si="7"/>
        <v>700</v>
      </c>
      <c r="N244" s="165">
        <f>M244*H244</f>
        <v>189000</v>
      </c>
      <c r="O244" s="31">
        <v>700</v>
      </c>
      <c r="P244" s="162">
        <f>O244*H244</f>
        <v>189000</v>
      </c>
      <c r="Q244" s="95" t="s">
        <v>551</v>
      </c>
      <c r="R244" s="25"/>
    </row>
    <row r="245" spans="2:18" ht="21">
      <c r="B245" s="360"/>
      <c r="C245" s="58"/>
      <c r="D245" s="58"/>
      <c r="E245" s="58"/>
      <c r="F245" s="58"/>
      <c r="G245" s="58"/>
      <c r="H245" s="58"/>
      <c r="I245" s="58"/>
      <c r="J245" s="58"/>
      <c r="K245" s="58"/>
      <c r="L245" s="58"/>
      <c r="M245" s="161"/>
      <c r="N245" s="58"/>
      <c r="O245" s="58"/>
      <c r="P245" s="58"/>
      <c r="Q245" s="95"/>
      <c r="R245" s="25"/>
    </row>
    <row r="246" spans="2:18" ht="29">
      <c r="B246" s="359">
        <v>119</v>
      </c>
      <c r="C246" s="28" t="s">
        <v>711</v>
      </c>
      <c r="D246" s="28">
        <v>97</v>
      </c>
      <c r="E246" s="28" t="s">
        <v>280</v>
      </c>
      <c r="F246" s="34" t="s">
        <v>279</v>
      </c>
      <c r="G246" s="35" t="s">
        <v>99</v>
      </c>
      <c r="H246" s="180">
        <v>1295</v>
      </c>
      <c r="I246" s="181">
        <v>200</v>
      </c>
      <c r="J246" s="164">
        <f>H246*I246</f>
        <v>259000</v>
      </c>
      <c r="K246" s="30"/>
      <c r="L246" s="162">
        <f>K246*H246</f>
        <v>0</v>
      </c>
      <c r="M246" s="161">
        <f t="shared" si="7"/>
        <v>200</v>
      </c>
      <c r="N246" s="165">
        <f>M246*H246</f>
        <v>259000</v>
      </c>
      <c r="O246" s="31">
        <v>200</v>
      </c>
      <c r="P246" s="162">
        <f>O246*H246</f>
        <v>259000</v>
      </c>
      <c r="Q246" s="95" t="s">
        <v>551</v>
      </c>
      <c r="R246" s="25"/>
    </row>
    <row r="247" spans="2:18" ht="21">
      <c r="B247" s="360"/>
      <c r="C247" s="58"/>
      <c r="D247" s="58"/>
      <c r="E247" s="58"/>
      <c r="F247" s="58"/>
      <c r="G247" s="58"/>
      <c r="H247" s="58"/>
      <c r="I247" s="58"/>
      <c r="J247" s="58"/>
      <c r="K247" s="58"/>
      <c r="L247" s="58"/>
      <c r="M247" s="161"/>
      <c r="N247" s="58"/>
      <c r="O247" s="58"/>
      <c r="P247" s="58"/>
      <c r="Q247" s="95"/>
      <c r="R247" s="25"/>
    </row>
    <row r="248" spans="2:18" ht="29">
      <c r="B248" s="359">
        <v>120</v>
      </c>
      <c r="C248" s="28" t="s">
        <v>712</v>
      </c>
      <c r="D248" s="28">
        <v>98</v>
      </c>
      <c r="E248" s="28" t="s">
        <v>278</v>
      </c>
      <c r="F248" s="34" t="s">
        <v>277</v>
      </c>
      <c r="G248" s="35" t="s">
        <v>99</v>
      </c>
      <c r="H248" s="180">
        <v>4500</v>
      </c>
      <c r="I248" s="181">
        <v>100</v>
      </c>
      <c r="J248" s="164">
        <f>H248*I248</f>
        <v>450000</v>
      </c>
      <c r="K248" s="30"/>
      <c r="L248" s="162">
        <f>K248*H248</f>
        <v>0</v>
      </c>
      <c r="M248" s="161">
        <f t="shared" si="7"/>
        <v>100</v>
      </c>
      <c r="N248" s="165">
        <f>M248*H248</f>
        <v>450000</v>
      </c>
      <c r="O248" s="31">
        <v>100</v>
      </c>
      <c r="P248" s="162">
        <f>O248*H248</f>
        <v>450000</v>
      </c>
      <c r="Q248" s="95" t="s">
        <v>551</v>
      </c>
      <c r="R248" s="25"/>
    </row>
    <row r="249" spans="2:18" ht="21">
      <c r="B249" s="360"/>
      <c r="C249" s="58"/>
      <c r="D249" s="58"/>
      <c r="E249" s="58"/>
      <c r="F249" s="58"/>
      <c r="G249" s="58"/>
      <c r="H249" s="58"/>
      <c r="I249" s="58"/>
      <c r="J249" s="58"/>
      <c r="K249" s="58"/>
      <c r="L249" s="58"/>
      <c r="M249" s="161"/>
      <c r="N249" s="58"/>
      <c r="O249" s="58"/>
      <c r="P249" s="58"/>
      <c r="Q249" s="95"/>
      <c r="R249" s="25"/>
    </row>
    <row r="250" spans="2:18" ht="29">
      <c r="B250" s="359">
        <v>121</v>
      </c>
      <c r="C250" s="28" t="s">
        <v>713</v>
      </c>
      <c r="D250" s="28">
        <v>99</v>
      </c>
      <c r="E250" s="28" t="s">
        <v>276</v>
      </c>
      <c r="F250" s="34" t="s">
        <v>275</v>
      </c>
      <c r="G250" s="29" t="s">
        <v>3</v>
      </c>
      <c r="H250" s="163">
        <v>400000</v>
      </c>
      <c r="I250" s="181">
        <v>7</v>
      </c>
      <c r="J250" s="164">
        <f>H250*I250</f>
        <v>2800000</v>
      </c>
      <c r="K250" s="30">
        <v>2</v>
      </c>
      <c r="L250" s="162">
        <f>K250*H250</f>
        <v>800000</v>
      </c>
      <c r="M250" s="161">
        <f t="shared" si="7"/>
        <v>9</v>
      </c>
      <c r="N250" s="165">
        <f>M250*H250</f>
        <v>3600000</v>
      </c>
      <c r="O250" s="31">
        <v>9</v>
      </c>
      <c r="P250" s="162">
        <f>O250*H250</f>
        <v>3600000</v>
      </c>
      <c r="Q250" s="95" t="s">
        <v>551</v>
      </c>
      <c r="R250" s="25"/>
    </row>
    <row r="251" spans="2:18" ht="21">
      <c r="B251" s="360"/>
      <c r="C251" s="58"/>
      <c r="D251" s="58"/>
      <c r="E251" s="58"/>
      <c r="F251" s="58"/>
      <c r="G251" s="58"/>
      <c r="H251" s="58"/>
      <c r="I251" s="58"/>
      <c r="J251" s="58"/>
      <c r="K251" s="58"/>
      <c r="L251" s="58"/>
      <c r="M251" s="161"/>
      <c r="N251" s="58"/>
      <c r="O251" s="58"/>
      <c r="P251" s="58"/>
      <c r="Q251" s="95"/>
      <c r="R251" s="25"/>
    </row>
    <row r="252" spans="2:18" ht="15.5">
      <c r="B252" s="359">
        <v>122</v>
      </c>
      <c r="C252" s="28" t="s">
        <v>714</v>
      </c>
      <c r="D252" s="28">
        <v>100</v>
      </c>
      <c r="E252" s="28" t="s">
        <v>274</v>
      </c>
      <c r="F252" s="34" t="s">
        <v>273</v>
      </c>
      <c r="G252" s="29" t="s">
        <v>3</v>
      </c>
      <c r="H252" s="163">
        <v>25000</v>
      </c>
      <c r="I252" s="181">
        <v>182</v>
      </c>
      <c r="J252" s="164">
        <f>H252*I252</f>
        <v>4550000</v>
      </c>
      <c r="K252" s="30">
        <v>52</v>
      </c>
      <c r="L252" s="162">
        <f>K252*H252</f>
        <v>1300000</v>
      </c>
      <c r="M252" s="161">
        <f t="shared" si="7"/>
        <v>234</v>
      </c>
      <c r="N252" s="165">
        <f>M252*H252</f>
        <v>5850000</v>
      </c>
      <c r="O252" s="31">
        <v>234</v>
      </c>
      <c r="P252" s="162">
        <f t="shared" ref="P252:P258" si="8">O252*H252</f>
        <v>5850000</v>
      </c>
      <c r="Q252" s="95" t="s">
        <v>551</v>
      </c>
      <c r="R252" s="25"/>
    </row>
    <row r="253" spans="2:18" ht="21">
      <c r="B253" s="360"/>
      <c r="C253" s="58"/>
      <c r="D253" s="58"/>
      <c r="E253" s="58"/>
      <c r="F253" s="60" t="s">
        <v>543</v>
      </c>
      <c r="G253" s="58"/>
      <c r="H253" s="163">
        <v>25000</v>
      </c>
      <c r="I253" s="58"/>
      <c r="J253" s="58"/>
      <c r="K253" s="58"/>
      <c r="L253" s="58"/>
      <c r="M253" s="161"/>
      <c r="N253" s="165"/>
      <c r="O253" s="176">
        <v>118</v>
      </c>
      <c r="P253" s="162">
        <f t="shared" si="8"/>
        <v>2950000</v>
      </c>
      <c r="Q253" s="95" t="s">
        <v>551</v>
      </c>
      <c r="R253" s="25"/>
    </row>
    <row r="254" spans="2:18" ht="15.5">
      <c r="B254" s="359">
        <v>123</v>
      </c>
      <c r="C254" s="28" t="s">
        <v>715</v>
      </c>
      <c r="D254" s="28">
        <v>101</v>
      </c>
      <c r="E254" s="28" t="s">
        <v>272</v>
      </c>
      <c r="F254" s="34" t="s">
        <v>271</v>
      </c>
      <c r="G254" s="29" t="s">
        <v>3</v>
      </c>
      <c r="H254" s="163">
        <v>30000</v>
      </c>
      <c r="I254" s="181">
        <v>7</v>
      </c>
      <c r="J254" s="164">
        <f>H254*I254</f>
        <v>210000</v>
      </c>
      <c r="K254" s="30">
        <v>2</v>
      </c>
      <c r="L254" s="162">
        <f>K254*H254</f>
        <v>60000</v>
      </c>
      <c r="M254" s="161">
        <f t="shared" si="7"/>
        <v>9</v>
      </c>
      <c r="N254" s="165">
        <f>M254*H254</f>
        <v>270000</v>
      </c>
      <c r="O254" s="31">
        <v>9</v>
      </c>
      <c r="P254" s="162">
        <f t="shared" si="8"/>
        <v>270000</v>
      </c>
      <c r="Q254" s="95" t="s">
        <v>551</v>
      </c>
    </row>
    <row r="255" spans="2:18" ht="21">
      <c r="B255" s="360"/>
      <c r="C255" s="58"/>
      <c r="D255" s="58"/>
      <c r="E255" s="58"/>
      <c r="F255" s="60" t="s">
        <v>543</v>
      </c>
      <c r="G255" s="58"/>
      <c r="H255" s="163">
        <v>30000</v>
      </c>
      <c r="I255" s="58"/>
      <c r="J255" s="58"/>
      <c r="K255" s="58"/>
      <c r="L255" s="58"/>
      <c r="M255" s="161"/>
      <c r="N255" s="165"/>
      <c r="O255" s="30">
        <v>2</v>
      </c>
      <c r="P255" s="162">
        <f t="shared" si="8"/>
        <v>60000</v>
      </c>
      <c r="Q255" s="95" t="s">
        <v>551</v>
      </c>
    </row>
    <row r="256" spans="2:18" ht="43.5">
      <c r="B256" s="359">
        <v>124</v>
      </c>
      <c r="C256" s="28" t="s">
        <v>716</v>
      </c>
      <c r="D256" s="28">
        <v>102</v>
      </c>
      <c r="E256" s="28" t="s">
        <v>270</v>
      </c>
      <c r="F256" s="34" t="s">
        <v>269</v>
      </c>
      <c r="G256" s="29" t="s">
        <v>3</v>
      </c>
      <c r="H256" s="163">
        <v>16000</v>
      </c>
      <c r="I256" s="181">
        <v>7</v>
      </c>
      <c r="J256" s="164">
        <f>H256*I256</f>
        <v>112000</v>
      </c>
      <c r="K256" s="30"/>
      <c r="L256" s="162">
        <f>K256*H256</f>
        <v>0</v>
      </c>
      <c r="M256" s="161">
        <f t="shared" si="7"/>
        <v>7</v>
      </c>
      <c r="N256" s="165">
        <f>M256*H256</f>
        <v>112000</v>
      </c>
      <c r="O256" s="31">
        <v>7</v>
      </c>
      <c r="P256" s="162">
        <f t="shared" si="8"/>
        <v>112000</v>
      </c>
      <c r="Q256" s="95" t="s">
        <v>551</v>
      </c>
    </row>
    <row r="257" spans="2:17" ht="21">
      <c r="B257" s="360"/>
      <c r="C257" s="58"/>
      <c r="D257" s="58"/>
      <c r="E257" s="58"/>
      <c r="F257" s="60" t="s">
        <v>543</v>
      </c>
      <c r="G257" s="58"/>
      <c r="H257" s="163">
        <v>16000</v>
      </c>
      <c r="I257" s="58"/>
      <c r="J257" s="58"/>
      <c r="K257" s="58"/>
      <c r="L257" s="58"/>
      <c r="M257" s="161"/>
      <c r="N257" s="165"/>
      <c r="O257" s="30">
        <v>4</v>
      </c>
      <c r="P257" s="162">
        <f t="shared" si="8"/>
        <v>64000</v>
      </c>
      <c r="Q257" s="95" t="s">
        <v>551</v>
      </c>
    </row>
    <row r="258" spans="2:17" ht="43.5">
      <c r="B258" s="359">
        <v>125</v>
      </c>
      <c r="C258" s="28">
        <v>34</v>
      </c>
      <c r="D258" s="28">
        <v>103</v>
      </c>
      <c r="E258" s="28" t="s">
        <v>268</v>
      </c>
      <c r="F258" s="34" t="s">
        <v>267</v>
      </c>
      <c r="G258" s="29" t="s">
        <v>3</v>
      </c>
      <c r="H258" s="163">
        <v>10494999.999999998</v>
      </c>
      <c r="I258" s="181">
        <v>1</v>
      </c>
      <c r="J258" s="164">
        <f>H258*I258</f>
        <v>10494999.999999998</v>
      </c>
      <c r="K258" s="30"/>
      <c r="L258" s="162">
        <f>K258*H258</f>
        <v>0</v>
      </c>
      <c r="M258" s="161">
        <f t="shared" si="7"/>
        <v>1</v>
      </c>
      <c r="N258" s="165">
        <f>M258*H258</f>
        <v>10494999.999999998</v>
      </c>
      <c r="O258" s="31">
        <v>1</v>
      </c>
      <c r="P258" s="162">
        <f t="shared" si="8"/>
        <v>10494999.999999998</v>
      </c>
      <c r="Q258" s="95" t="s">
        <v>551</v>
      </c>
    </row>
    <row r="259" spans="2:17" ht="21" customHeight="1" thickBot="1">
      <c r="B259" s="369"/>
      <c r="C259" s="120"/>
      <c r="D259" s="120"/>
      <c r="E259" s="120"/>
      <c r="F259" s="128"/>
      <c r="G259" s="122"/>
      <c r="H259" s="166"/>
      <c r="I259" s="183"/>
      <c r="J259" s="167"/>
      <c r="K259" s="40"/>
      <c r="L259" s="168"/>
      <c r="M259" s="169"/>
      <c r="N259" s="170"/>
      <c r="O259" s="171"/>
      <c r="P259" s="168"/>
      <c r="Q259" s="95" t="s">
        <v>551</v>
      </c>
    </row>
    <row r="260" spans="2:17" ht="21" customHeight="1" thickBot="1">
      <c r="B260" s="370"/>
      <c r="C260" s="129"/>
      <c r="D260" s="129"/>
      <c r="E260" s="129"/>
      <c r="F260" s="130"/>
      <c r="G260" s="131"/>
      <c r="H260" s="177"/>
      <c r="I260" s="184"/>
      <c r="J260" s="185"/>
      <c r="K260" s="75"/>
      <c r="L260" s="172" t="s">
        <v>545</v>
      </c>
      <c r="M260" s="173"/>
      <c r="N260" s="178" t="s">
        <v>558</v>
      </c>
      <c r="O260" s="186"/>
      <c r="P260" s="179">
        <f>SUM(P118:P259)</f>
        <v>39927880</v>
      </c>
      <c r="Q260" s="95"/>
    </row>
    <row r="261" spans="2:17" ht="21">
      <c r="B261" s="364"/>
      <c r="C261" s="124"/>
      <c r="D261" s="124"/>
      <c r="E261" s="124"/>
      <c r="F261" s="125" t="s">
        <v>537</v>
      </c>
      <c r="G261" s="124"/>
      <c r="H261" s="124"/>
      <c r="I261" s="124"/>
      <c r="J261" s="124"/>
      <c r="K261" s="124"/>
      <c r="L261" s="124"/>
      <c r="M261" s="159"/>
      <c r="N261" s="124"/>
      <c r="O261" s="124"/>
      <c r="P261" s="124"/>
      <c r="Q261" s="95"/>
    </row>
    <row r="262" spans="2:17" ht="15.5">
      <c r="B262" s="359">
        <v>126</v>
      </c>
      <c r="C262" s="28">
        <v>35.1</v>
      </c>
      <c r="D262" s="28">
        <v>104</v>
      </c>
      <c r="E262" s="28" t="s">
        <v>266</v>
      </c>
      <c r="F262" s="34" t="s">
        <v>265</v>
      </c>
      <c r="G262" s="29" t="s">
        <v>3</v>
      </c>
      <c r="H262" s="163">
        <v>150000</v>
      </c>
      <c r="I262" s="181">
        <v>6</v>
      </c>
      <c r="J262" s="164">
        <f>H262*I262</f>
        <v>900000</v>
      </c>
      <c r="K262" s="30"/>
      <c r="L262" s="162">
        <f>K262*H262</f>
        <v>0</v>
      </c>
      <c r="M262" s="161">
        <f>$I262+$K262</f>
        <v>6</v>
      </c>
      <c r="N262" s="165">
        <f>M262*H262</f>
        <v>900000</v>
      </c>
      <c r="O262" s="31">
        <v>6</v>
      </c>
      <c r="P262" s="162">
        <f t="shared" ref="P262:P270" si="9">O262*H262</f>
        <v>900000</v>
      </c>
      <c r="Q262" s="95" t="s">
        <v>552</v>
      </c>
    </row>
    <row r="263" spans="2:17" ht="21">
      <c r="B263" s="360"/>
      <c r="C263" s="58"/>
      <c r="D263" s="58"/>
      <c r="E263" s="58"/>
      <c r="F263" s="60" t="s">
        <v>543</v>
      </c>
      <c r="G263" s="58"/>
      <c r="H263" s="163">
        <v>150000</v>
      </c>
      <c r="I263" s="58"/>
      <c r="J263" s="58"/>
      <c r="K263" s="58"/>
      <c r="L263" s="58"/>
      <c r="M263" s="161"/>
      <c r="N263" s="165"/>
      <c r="O263" s="30">
        <v>1</v>
      </c>
      <c r="P263" s="162">
        <f t="shared" si="9"/>
        <v>150000</v>
      </c>
      <c r="Q263" s="95" t="s">
        <v>552</v>
      </c>
    </row>
    <row r="264" spans="2:17" ht="15.5">
      <c r="B264" s="359">
        <v>127</v>
      </c>
      <c r="C264" s="28">
        <v>35.200000000000003</v>
      </c>
      <c r="D264" s="28">
        <v>105</v>
      </c>
      <c r="E264" s="28" t="s">
        <v>264</v>
      </c>
      <c r="F264" s="34" t="s">
        <v>263</v>
      </c>
      <c r="G264" s="29" t="s">
        <v>3</v>
      </c>
      <c r="H264" s="163">
        <v>210000</v>
      </c>
      <c r="I264" s="181">
        <v>2</v>
      </c>
      <c r="J264" s="164">
        <f>H264*I264</f>
        <v>420000</v>
      </c>
      <c r="K264" s="30"/>
      <c r="L264" s="162">
        <f>K264*H264</f>
        <v>0</v>
      </c>
      <c r="M264" s="161">
        <f>$I264+$K264</f>
        <v>2</v>
      </c>
      <c r="N264" s="165">
        <f>M264*H264</f>
        <v>420000</v>
      </c>
      <c r="O264" s="31">
        <v>2</v>
      </c>
      <c r="P264" s="162">
        <f t="shared" si="9"/>
        <v>420000</v>
      </c>
      <c r="Q264" s="95" t="s">
        <v>552</v>
      </c>
    </row>
    <row r="265" spans="2:17" ht="21">
      <c r="B265" s="360"/>
      <c r="C265" s="58"/>
      <c r="D265" s="58"/>
      <c r="E265" s="58"/>
      <c r="F265" s="60" t="s">
        <v>543</v>
      </c>
      <c r="G265" s="58"/>
      <c r="H265" s="163">
        <v>210000</v>
      </c>
      <c r="I265" s="58"/>
      <c r="J265" s="58"/>
      <c r="K265" s="58"/>
      <c r="L265" s="58"/>
      <c r="M265" s="161"/>
      <c r="N265" s="165"/>
      <c r="O265" s="30">
        <v>4</v>
      </c>
      <c r="P265" s="162">
        <f t="shared" si="9"/>
        <v>840000</v>
      </c>
      <c r="Q265" s="95" t="s">
        <v>552</v>
      </c>
    </row>
    <row r="266" spans="2:17" ht="15.5">
      <c r="B266" s="359">
        <v>128</v>
      </c>
      <c r="C266" s="28">
        <v>35.299999999999997</v>
      </c>
      <c r="D266" s="28">
        <v>106</v>
      </c>
      <c r="E266" s="28" t="s">
        <v>262</v>
      </c>
      <c r="F266" s="34" t="s">
        <v>261</v>
      </c>
      <c r="G266" s="29" t="s">
        <v>3</v>
      </c>
      <c r="H266" s="163">
        <v>7000</v>
      </c>
      <c r="I266" s="181">
        <v>6</v>
      </c>
      <c r="J266" s="164">
        <f>H266*I266</f>
        <v>42000</v>
      </c>
      <c r="K266" s="30"/>
      <c r="L266" s="162">
        <f>K266*H266</f>
        <v>0</v>
      </c>
      <c r="M266" s="161">
        <f>$I266+$K266</f>
        <v>6</v>
      </c>
      <c r="N266" s="165">
        <f>M266*H266</f>
        <v>42000</v>
      </c>
      <c r="O266" s="31">
        <v>6</v>
      </c>
      <c r="P266" s="162">
        <f t="shared" si="9"/>
        <v>42000</v>
      </c>
      <c r="Q266" s="95" t="s">
        <v>552</v>
      </c>
    </row>
    <row r="267" spans="2:17" ht="21">
      <c r="B267" s="360"/>
      <c r="C267" s="58"/>
      <c r="D267" s="58"/>
      <c r="E267" s="58"/>
      <c r="F267" s="60" t="s">
        <v>543</v>
      </c>
      <c r="G267" s="58"/>
      <c r="H267" s="163">
        <v>7000</v>
      </c>
      <c r="I267" s="58"/>
      <c r="J267" s="58"/>
      <c r="K267" s="58"/>
      <c r="L267" s="58"/>
      <c r="M267" s="161"/>
      <c r="N267" s="165"/>
      <c r="O267" s="30">
        <v>1</v>
      </c>
      <c r="P267" s="162">
        <f t="shared" si="9"/>
        <v>7000</v>
      </c>
      <c r="Q267" s="95" t="s">
        <v>552</v>
      </c>
    </row>
    <row r="268" spans="2:17" ht="15.5">
      <c r="B268" s="359">
        <v>129</v>
      </c>
      <c r="C268" s="28">
        <v>35.4</v>
      </c>
      <c r="D268" s="28">
        <v>107</v>
      </c>
      <c r="E268" s="28" t="s">
        <v>260</v>
      </c>
      <c r="F268" s="34" t="s">
        <v>259</v>
      </c>
      <c r="G268" s="29" t="s">
        <v>3</v>
      </c>
      <c r="H268" s="163">
        <v>8500</v>
      </c>
      <c r="I268" s="181">
        <v>2</v>
      </c>
      <c r="J268" s="164">
        <f>H268*I268</f>
        <v>17000</v>
      </c>
      <c r="K268" s="30"/>
      <c r="L268" s="162">
        <f>K268*H268</f>
        <v>0</v>
      </c>
      <c r="M268" s="161">
        <f>$I268+$K268</f>
        <v>2</v>
      </c>
      <c r="N268" s="165">
        <f>M268*H268</f>
        <v>17000</v>
      </c>
      <c r="O268" s="31">
        <v>2</v>
      </c>
      <c r="P268" s="162">
        <f t="shared" si="9"/>
        <v>17000</v>
      </c>
      <c r="Q268" s="95" t="s">
        <v>552</v>
      </c>
    </row>
    <row r="269" spans="2:17" ht="21">
      <c r="B269" s="360"/>
      <c r="C269" s="58"/>
      <c r="D269" s="58"/>
      <c r="E269" s="58"/>
      <c r="F269" s="60" t="s">
        <v>543</v>
      </c>
      <c r="G269" s="58"/>
      <c r="H269" s="163">
        <v>8500</v>
      </c>
      <c r="I269" s="58"/>
      <c r="J269" s="58"/>
      <c r="K269" s="58"/>
      <c r="L269" s="58"/>
      <c r="M269" s="161"/>
      <c r="N269" s="165"/>
      <c r="O269" s="30">
        <v>4</v>
      </c>
      <c r="P269" s="162">
        <f t="shared" si="9"/>
        <v>34000</v>
      </c>
      <c r="Q269" s="95" t="s">
        <v>552</v>
      </c>
    </row>
    <row r="270" spans="2:17" ht="15.5">
      <c r="B270" s="359">
        <v>130</v>
      </c>
      <c r="C270" s="28">
        <v>35.5</v>
      </c>
      <c r="D270" s="28">
        <v>216</v>
      </c>
      <c r="E270" s="28" t="s">
        <v>258</v>
      </c>
      <c r="F270" s="34" t="s">
        <v>257</v>
      </c>
      <c r="G270" s="29" t="s">
        <v>3</v>
      </c>
      <c r="H270" s="163">
        <v>1200000</v>
      </c>
      <c r="I270" s="181">
        <v>1</v>
      </c>
      <c r="J270" s="164">
        <f>H270*I270</f>
        <v>1200000</v>
      </c>
      <c r="K270" s="30"/>
      <c r="L270" s="162">
        <f>K270*H270</f>
        <v>0</v>
      </c>
      <c r="M270" s="161">
        <f>$I270+$K270</f>
        <v>1</v>
      </c>
      <c r="N270" s="165">
        <f>M270*H270</f>
        <v>1200000</v>
      </c>
      <c r="O270" s="31">
        <v>1</v>
      </c>
      <c r="P270" s="162">
        <f t="shared" si="9"/>
        <v>1200000</v>
      </c>
      <c r="Q270" s="95" t="s">
        <v>552</v>
      </c>
    </row>
    <row r="271" spans="2:17" ht="21">
      <c r="B271" s="360"/>
      <c r="C271" s="58"/>
      <c r="D271" s="58"/>
      <c r="E271" s="58"/>
      <c r="F271" s="58"/>
      <c r="G271" s="58"/>
      <c r="H271" s="58"/>
      <c r="I271" s="58"/>
      <c r="J271" s="58"/>
      <c r="K271" s="58"/>
      <c r="L271" s="58"/>
      <c r="M271" s="161"/>
      <c r="N271" s="58"/>
      <c r="O271" s="58"/>
      <c r="P271" s="58"/>
      <c r="Q271" s="95"/>
    </row>
    <row r="272" spans="2:17" ht="15.5">
      <c r="B272" s="359">
        <v>131</v>
      </c>
      <c r="C272" s="28">
        <v>35.6</v>
      </c>
      <c r="D272" s="28">
        <v>217</v>
      </c>
      <c r="E272" s="28" t="s">
        <v>256</v>
      </c>
      <c r="F272" s="34" t="s">
        <v>255</v>
      </c>
      <c r="G272" s="29" t="s">
        <v>3</v>
      </c>
      <c r="H272" s="163">
        <v>1000000</v>
      </c>
      <c r="I272" s="181">
        <v>2</v>
      </c>
      <c r="J272" s="164">
        <f>H272*I272</f>
        <v>2000000</v>
      </c>
      <c r="K272" s="30"/>
      <c r="L272" s="162">
        <f>K272*H272</f>
        <v>0</v>
      </c>
      <c r="M272" s="161">
        <f>$I272+$K272</f>
        <v>2</v>
      </c>
      <c r="N272" s="165">
        <f>M272*H272</f>
        <v>2000000</v>
      </c>
      <c r="O272" s="31">
        <v>2</v>
      </c>
      <c r="P272" s="162">
        <f>O272*H272</f>
        <v>2000000</v>
      </c>
      <c r="Q272" s="95" t="s">
        <v>552</v>
      </c>
    </row>
    <row r="273" spans="2:17" ht="21">
      <c r="B273" s="360"/>
      <c r="C273" s="58"/>
      <c r="D273" s="58"/>
      <c r="E273" s="58"/>
      <c r="F273" s="60" t="s">
        <v>543</v>
      </c>
      <c r="G273" s="58"/>
      <c r="H273" s="163">
        <v>1000000</v>
      </c>
      <c r="I273" s="58"/>
      <c r="J273" s="58"/>
      <c r="K273" s="58"/>
      <c r="L273" s="58"/>
      <c r="M273" s="161"/>
      <c r="N273" s="165"/>
      <c r="O273" s="30">
        <v>2</v>
      </c>
      <c r="P273" s="162">
        <f>O273*H273</f>
        <v>2000000</v>
      </c>
      <c r="Q273" s="95" t="s">
        <v>552</v>
      </c>
    </row>
    <row r="274" spans="2:17" ht="15.5">
      <c r="B274" s="359">
        <v>132</v>
      </c>
      <c r="C274" s="28">
        <v>35.700000000000003</v>
      </c>
      <c r="D274" s="28">
        <v>218</v>
      </c>
      <c r="E274" s="28" t="s">
        <v>254</v>
      </c>
      <c r="F274" s="34" t="s">
        <v>253</v>
      </c>
      <c r="G274" s="29" t="s">
        <v>3</v>
      </c>
      <c r="H274" s="163">
        <v>900000.00000000012</v>
      </c>
      <c r="I274" s="181">
        <v>1</v>
      </c>
      <c r="J274" s="164">
        <f>H274*I274</f>
        <v>900000.00000000012</v>
      </c>
      <c r="K274" s="30"/>
      <c r="L274" s="162">
        <f>K274*H274</f>
        <v>0</v>
      </c>
      <c r="M274" s="161">
        <f>$I274+$K274</f>
        <v>1</v>
      </c>
      <c r="N274" s="165">
        <f>M274*H274</f>
        <v>900000.00000000012</v>
      </c>
      <c r="O274" s="31">
        <v>1</v>
      </c>
      <c r="P274" s="162">
        <f>O274*H274</f>
        <v>900000.00000000012</v>
      </c>
      <c r="Q274" s="95" t="s">
        <v>552</v>
      </c>
    </row>
    <row r="275" spans="2:17" ht="21.5" thickBot="1">
      <c r="B275" s="365"/>
      <c r="C275" s="126"/>
      <c r="D275" s="126"/>
      <c r="E275" s="126"/>
      <c r="F275" s="127" t="s">
        <v>543</v>
      </c>
      <c r="G275" s="126"/>
      <c r="H275" s="166">
        <v>900000.00000000012</v>
      </c>
      <c r="I275" s="126"/>
      <c r="J275" s="126"/>
      <c r="K275" s="126"/>
      <c r="L275" s="126"/>
      <c r="M275" s="169"/>
      <c r="N275" s="170"/>
      <c r="O275" s="40">
        <v>2</v>
      </c>
      <c r="P275" s="168">
        <f>O275*H275</f>
        <v>1800000.0000000002</v>
      </c>
      <c r="Q275" s="95" t="s">
        <v>552</v>
      </c>
    </row>
    <row r="276" spans="2:17" ht="21.5" thickBot="1">
      <c r="B276" s="366"/>
      <c r="C276" s="123"/>
      <c r="D276" s="123"/>
      <c r="E276" s="123"/>
      <c r="F276" s="76"/>
      <c r="G276" s="123"/>
      <c r="H276" s="177"/>
      <c r="I276" s="123"/>
      <c r="J276" s="123"/>
      <c r="K276" s="123"/>
      <c r="L276" s="172" t="s">
        <v>545</v>
      </c>
      <c r="M276" s="173"/>
      <c r="N276" s="178" t="s">
        <v>558</v>
      </c>
      <c r="O276" s="91"/>
      <c r="P276" s="179">
        <f>SUM(P262:P275)</f>
        <v>10310000</v>
      </c>
      <c r="Q276" s="95"/>
    </row>
    <row r="277" spans="2:17" ht="21">
      <c r="B277" s="364"/>
      <c r="C277" s="124"/>
      <c r="D277" s="124"/>
      <c r="E277" s="124"/>
      <c r="F277" s="125" t="s">
        <v>539</v>
      </c>
      <c r="G277" s="124"/>
      <c r="H277" s="124"/>
      <c r="I277" s="124"/>
      <c r="J277" s="124"/>
      <c r="K277" s="124"/>
      <c r="L277" s="124"/>
      <c r="M277" s="159"/>
      <c r="N277" s="124"/>
      <c r="O277" s="124"/>
      <c r="P277" s="124"/>
      <c r="Q277" s="95"/>
    </row>
    <row r="278" spans="2:17" ht="15.5">
      <c r="B278" s="359">
        <v>133</v>
      </c>
      <c r="C278" s="28">
        <v>36.200000000000003</v>
      </c>
      <c r="D278" s="28">
        <v>108</v>
      </c>
      <c r="E278" s="28" t="s">
        <v>252</v>
      </c>
      <c r="F278" s="33" t="s">
        <v>251</v>
      </c>
      <c r="G278" s="29" t="s">
        <v>4</v>
      </c>
      <c r="H278" s="163">
        <v>1425000</v>
      </c>
      <c r="I278" s="28">
        <v>1</v>
      </c>
      <c r="J278" s="164">
        <f>H278*I278</f>
        <v>1425000</v>
      </c>
      <c r="K278" s="30"/>
      <c r="L278" s="162">
        <f>K278*H278</f>
        <v>0</v>
      </c>
      <c r="M278" s="161">
        <f>$I278+$K278</f>
        <v>1</v>
      </c>
      <c r="N278" s="165">
        <f>M278*H278</f>
        <v>1425000</v>
      </c>
      <c r="O278" s="31">
        <v>1</v>
      </c>
      <c r="P278" s="162">
        <f>O278*H278</f>
        <v>1425000</v>
      </c>
      <c r="Q278" s="95" t="s">
        <v>553</v>
      </c>
    </row>
    <row r="279" spans="2:17" ht="21">
      <c r="B279" s="360"/>
      <c r="C279" s="58"/>
      <c r="D279" s="58"/>
      <c r="E279" s="58"/>
      <c r="F279" s="58"/>
      <c r="G279" s="58"/>
      <c r="H279" s="58"/>
      <c r="I279" s="58"/>
      <c r="J279" s="58"/>
      <c r="K279" s="58"/>
      <c r="L279" s="58"/>
      <c r="M279" s="161"/>
      <c r="N279" s="58"/>
      <c r="O279" s="58"/>
      <c r="P279" s="58"/>
      <c r="Q279" s="95"/>
    </row>
    <row r="280" spans="2:17" ht="15.5">
      <c r="B280" s="359">
        <v>134</v>
      </c>
      <c r="C280" s="28">
        <v>36.299999999999997</v>
      </c>
      <c r="D280" s="28">
        <v>109</v>
      </c>
      <c r="E280" s="28" t="s">
        <v>250</v>
      </c>
      <c r="F280" s="33" t="s">
        <v>249</v>
      </c>
      <c r="G280" s="29" t="s">
        <v>4</v>
      </c>
      <c r="H280" s="163">
        <v>1400000</v>
      </c>
      <c r="I280" s="28">
        <v>1</v>
      </c>
      <c r="J280" s="164">
        <f>H280*I280</f>
        <v>1400000</v>
      </c>
      <c r="K280" s="30"/>
      <c r="L280" s="162">
        <f>K280*H280</f>
        <v>0</v>
      </c>
      <c r="M280" s="161">
        <f>$I280+$K280</f>
        <v>1</v>
      </c>
      <c r="N280" s="165">
        <f>M280*H280</f>
        <v>1400000</v>
      </c>
      <c r="O280" s="31">
        <v>1</v>
      </c>
      <c r="P280" s="162">
        <f>O280*H280</f>
        <v>1400000</v>
      </c>
      <c r="Q280" s="95" t="s">
        <v>553</v>
      </c>
    </row>
    <row r="281" spans="2:17" ht="21">
      <c r="B281" s="360"/>
      <c r="C281" s="58"/>
      <c r="D281" s="58"/>
      <c r="E281" s="58"/>
      <c r="F281" s="58"/>
      <c r="G281" s="58"/>
      <c r="H281" s="58"/>
      <c r="I281" s="58"/>
      <c r="J281" s="58"/>
      <c r="K281" s="58"/>
      <c r="L281" s="58"/>
      <c r="M281" s="161"/>
      <c r="N281" s="58"/>
      <c r="O281" s="58"/>
      <c r="P281" s="58"/>
      <c r="Q281" s="95"/>
    </row>
    <row r="282" spans="2:17" ht="15.5">
      <c r="B282" s="359">
        <v>135</v>
      </c>
      <c r="C282" s="28">
        <v>36.4</v>
      </c>
      <c r="D282" s="28">
        <v>219</v>
      </c>
      <c r="E282" s="28" t="s">
        <v>248</v>
      </c>
      <c r="F282" s="33" t="s">
        <v>247</v>
      </c>
      <c r="G282" s="29" t="s">
        <v>3</v>
      </c>
      <c r="H282" s="163">
        <v>27000</v>
      </c>
      <c r="I282" s="28">
        <v>6</v>
      </c>
      <c r="J282" s="164">
        <f>H282*I282</f>
        <v>162000</v>
      </c>
      <c r="K282" s="30"/>
      <c r="L282" s="162">
        <f>K282*H282</f>
        <v>0</v>
      </c>
      <c r="M282" s="161">
        <f>$I282+$K282</f>
        <v>6</v>
      </c>
      <c r="N282" s="165">
        <f>M282*H282</f>
        <v>162000</v>
      </c>
      <c r="O282" s="31">
        <v>6</v>
      </c>
      <c r="P282" s="162">
        <f>O282*H282</f>
        <v>162000</v>
      </c>
      <c r="Q282" s="95" t="s">
        <v>553</v>
      </c>
    </row>
    <row r="283" spans="2:17" ht="21">
      <c r="B283" s="360"/>
      <c r="C283" s="58"/>
      <c r="D283" s="58"/>
      <c r="E283" s="58"/>
      <c r="F283" s="58"/>
      <c r="G283" s="58"/>
      <c r="H283" s="58"/>
      <c r="I283" s="58"/>
      <c r="J283" s="58"/>
      <c r="K283" s="58"/>
      <c r="L283" s="58"/>
      <c r="M283" s="161"/>
      <c r="N283" s="58"/>
      <c r="O283" s="58"/>
      <c r="P283" s="58"/>
      <c r="Q283" s="95"/>
    </row>
    <row r="284" spans="2:17" ht="29">
      <c r="B284" s="359">
        <v>136</v>
      </c>
      <c r="C284" s="28">
        <v>36.5</v>
      </c>
      <c r="D284" s="28">
        <v>110</v>
      </c>
      <c r="E284" s="28" t="s">
        <v>246</v>
      </c>
      <c r="F284" s="33" t="s">
        <v>245</v>
      </c>
      <c r="G284" s="29" t="s">
        <v>3</v>
      </c>
      <c r="H284" s="163">
        <v>16000</v>
      </c>
      <c r="I284" s="28">
        <v>6</v>
      </c>
      <c r="J284" s="164">
        <f>H284*I284</f>
        <v>96000</v>
      </c>
      <c r="K284" s="30"/>
      <c r="L284" s="162">
        <f>K284*H284</f>
        <v>0</v>
      </c>
      <c r="M284" s="161">
        <f>$I284+$K284</f>
        <v>6</v>
      </c>
      <c r="N284" s="165">
        <f>M284*H284</f>
        <v>96000</v>
      </c>
      <c r="O284" s="31">
        <v>6</v>
      </c>
      <c r="P284" s="162">
        <f>O284*H284</f>
        <v>96000</v>
      </c>
      <c r="Q284" s="95" t="s">
        <v>553</v>
      </c>
    </row>
    <row r="285" spans="2:17" ht="21">
      <c r="B285" s="360"/>
      <c r="C285" s="58"/>
      <c r="D285" s="58"/>
      <c r="E285" s="58"/>
      <c r="F285" s="58"/>
      <c r="G285" s="58"/>
      <c r="H285" s="58"/>
      <c r="I285" s="58"/>
      <c r="J285" s="58"/>
      <c r="K285" s="58"/>
      <c r="L285" s="58"/>
      <c r="M285" s="161"/>
      <c r="N285" s="58"/>
      <c r="O285" s="58"/>
      <c r="P285" s="58"/>
      <c r="Q285" s="95"/>
    </row>
    <row r="286" spans="2:17" ht="15.5">
      <c r="B286" s="359">
        <v>137</v>
      </c>
      <c r="C286" s="28">
        <v>36.6</v>
      </c>
      <c r="D286" s="28">
        <v>111</v>
      </c>
      <c r="E286" s="28" t="s">
        <v>244</v>
      </c>
      <c r="F286" s="33" t="s">
        <v>243</v>
      </c>
      <c r="G286" s="29" t="s">
        <v>3</v>
      </c>
      <c r="H286" s="163">
        <v>11000.000000000002</v>
      </c>
      <c r="I286" s="28">
        <v>10</v>
      </c>
      <c r="J286" s="164">
        <f>H286*I286</f>
        <v>110000.00000000001</v>
      </c>
      <c r="K286" s="30"/>
      <c r="L286" s="162">
        <f>K286*H286</f>
        <v>0</v>
      </c>
      <c r="M286" s="161">
        <f>$I286+$K286</f>
        <v>10</v>
      </c>
      <c r="N286" s="165">
        <f>M286*H286</f>
        <v>110000.00000000001</v>
      </c>
      <c r="O286" s="31">
        <v>10</v>
      </c>
      <c r="P286" s="162">
        <f>O286*H286</f>
        <v>110000.00000000001</v>
      </c>
      <c r="Q286" s="95" t="s">
        <v>553</v>
      </c>
    </row>
    <row r="287" spans="2:17" ht="21">
      <c r="B287" s="360"/>
      <c r="C287" s="58"/>
      <c r="D287" s="58"/>
      <c r="E287" s="58"/>
      <c r="F287" s="58"/>
      <c r="G287" s="58"/>
      <c r="H287" s="58"/>
      <c r="I287" s="58"/>
      <c r="J287" s="58"/>
      <c r="K287" s="58"/>
      <c r="L287" s="58"/>
      <c r="M287" s="161"/>
      <c r="N287" s="58"/>
      <c r="O287" s="58"/>
      <c r="P287" s="58"/>
      <c r="Q287" s="95"/>
    </row>
    <row r="288" spans="2:17" ht="15.5">
      <c r="B288" s="359">
        <v>138</v>
      </c>
      <c r="C288" s="28">
        <v>36.700000000000003</v>
      </c>
      <c r="D288" s="28">
        <v>112</v>
      </c>
      <c r="E288" s="28" t="s">
        <v>242</v>
      </c>
      <c r="F288" s="33" t="s">
        <v>241</v>
      </c>
      <c r="G288" s="29" t="s">
        <v>3</v>
      </c>
      <c r="H288" s="163">
        <v>22500</v>
      </c>
      <c r="I288" s="28">
        <v>10</v>
      </c>
      <c r="J288" s="164">
        <f>H288*I288</f>
        <v>225000</v>
      </c>
      <c r="K288" s="30"/>
      <c r="L288" s="162">
        <f>K288*H288</f>
        <v>0</v>
      </c>
      <c r="M288" s="161">
        <f>$I288+$K288</f>
        <v>10</v>
      </c>
      <c r="N288" s="165">
        <f>M288*H288</f>
        <v>225000</v>
      </c>
      <c r="O288" s="31">
        <v>10</v>
      </c>
      <c r="P288" s="162">
        <f>O288*H288</f>
        <v>225000</v>
      </c>
      <c r="Q288" s="95" t="s">
        <v>553</v>
      </c>
    </row>
    <row r="289" spans="2:17" ht="21">
      <c r="B289" s="360"/>
      <c r="C289" s="58"/>
      <c r="D289" s="58"/>
      <c r="E289" s="58"/>
      <c r="F289" s="58"/>
      <c r="G289" s="58"/>
      <c r="H289" s="58"/>
      <c r="I289" s="58"/>
      <c r="J289" s="58"/>
      <c r="K289" s="58"/>
      <c r="L289" s="58"/>
      <c r="M289" s="161"/>
      <c r="N289" s="58"/>
      <c r="O289" s="58"/>
      <c r="P289" s="58"/>
      <c r="Q289" s="95"/>
    </row>
    <row r="290" spans="2:17" ht="29">
      <c r="B290" s="359">
        <v>139</v>
      </c>
      <c r="C290" s="28">
        <v>36.799999999999997</v>
      </c>
      <c r="D290" s="28">
        <v>113</v>
      </c>
      <c r="E290" s="28" t="s">
        <v>240</v>
      </c>
      <c r="F290" s="33" t="s">
        <v>239</v>
      </c>
      <c r="G290" s="29" t="s">
        <v>3</v>
      </c>
      <c r="H290" s="163">
        <v>2000</v>
      </c>
      <c r="I290" s="28">
        <v>150</v>
      </c>
      <c r="J290" s="164">
        <f>H290*I290</f>
        <v>300000</v>
      </c>
      <c r="K290" s="30"/>
      <c r="L290" s="162">
        <f>K290*H290</f>
        <v>0</v>
      </c>
      <c r="M290" s="161">
        <f>$I290+$K290</f>
        <v>150</v>
      </c>
      <c r="N290" s="165">
        <f>M290*H290</f>
        <v>300000</v>
      </c>
      <c r="O290" s="31">
        <v>150</v>
      </c>
      <c r="P290" s="162">
        <f>O290*H290</f>
        <v>300000</v>
      </c>
      <c r="Q290" s="95" t="s">
        <v>553</v>
      </c>
    </row>
    <row r="291" spans="2:17" ht="21">
      <c r="B291" s="360"/>
      <c r="C291" s="58"/>
      <c r="D291" s="58"/>
      <c r="E291" s="58"/>
      <c r="F291" s="58"/>
      <c r="G291" s="58"/>
      <c r="H291" s="58"/>
      <c r="I291" s="58"/>
      <c r="J291" s="58"/>
      <c r="K291" s="58"/>
      <c r="L291" s="58"/>
      <c r="M291" s="161"/>
      <c r="N291" s="58"/>
      <c r="O291" s="58"/>
      <c r="P291" s="58"/>
      <c r="Q291" s="95"/>
    </row>
    <row r="292" spans="2:17" ht="15.5">
      <c r="B292" s="359">
        <v>140</v>
      </c>
      <c r="C292" s="28">
        <v>36.9</v>
      </c>
      <c r="D292" s="28">
        <v>220</v>
      </c>
      <c r="E292" s="28" t="s">
        <v>238</v>
      </c>
      <c r="F292" s="33" t="s">
        <v>237</v>
      </c>
      <c r="G292" s="29" t="s">
        <v>0</v>
      </c>
      <c r="H292" s="163">
        <v>29000.000000000004</v>
      </c>
      <c r="I292" s="28">
        <v>6</v>
      </c>
      <c r="J292" s="164">
        <f>H292*I292</f>
        <v>174000.00000000003</v>
      </c>
      <c r="K292" s="30"/>
      <c r="L292" s="162">
        <f>K292*H292</f>
        <v>0</v>
      </c>
      <c r="M292" s="161">
        <f>$I292+$K292</f>
        <v>6</v>
      </c>
      <c r="N292" s="165">
        <f>M292*H292</f>
        <v>174000.00000000003</v>
      </c>
      <c r="O292" s="31">
        <v>6</v>
      </c>
      <c r="P292" s="162">
        <f>O292*H292</f>
        <v>174000.00000000003</v>
      </c>
      <c r="Q292" s="95" t="s">
        <v>553</v>
      </c>
    </row>
    <row r="293" spans="2:17" ht="21.5" thickBot="1">
      <c r="B293" s="365"/>
      <c r="C293" s="126"/>
      <c r="D293" s="126"/>
      <c r="E293" s="126"/>
      <c r="F293" s="127" t="s">
        <v>543</v>
      </c>
      <c r="G293" s="126"/>
      <c r="H293" s="166">
        <v>29000.000000000004</v>
      </c>
      <c r="I293" s="126"/>
      <c r="J293" s="126"/>
      <c r="K293" s="126"/>
      <c r="L293" s="126"/>
      <c r="M293" s="169"/>
      <c r="N293" s="170"/>
      <c r="O293" s="187">
        <v>7.8000000000000007</v>
      </c>
      <c r="P293" s="168">
        <f>O293*H293</f>
        <v>226200.00000000006</v>
      </c>
      <c r="Q293" s="95" t="s">
        <v>553</v>
      </c>
    </row>
    <row r="294" spans="2:17" ht="21.5" thickBot="1">
      <c r="B294" s="366"/>
      <c r="C294" s="123"/>
      <c r="D294" s="123"/>
      <c r="E294" s="123"/>
      <c r="F294" s="76"/>
      <c r="G294" s="123"/>
      <c r="H294" s="177"/>
      <c r="I294" s="123"/>
      <c r="J294" s="123"/>
      <c r="K294" s="123"/>
      <c r="L294" s="172" t="s">
        <v>545</v>
      </c>
      <c r="M294" s="173"/>
      <c r="N294" s="178" t="s">
        <v>558</v>
      </c>
      <c r="O294" s="188"/>
      <c r="P294" s="179">
        <f>SUM(P278:P293)</f>
        <v>4118200</v>
      </c>
      <c r="Q294" s="95"/>
    </row>
    <row r="295" spans="2:17" ht="21">
      <c r="B295" s="364"/>
      <c r="C295" s="124"/>
      <c r="D295" s="124"/>
      <c r="E295" s="124"/>
      <c r="F295" s="125" t="s">
        <v>538</v>
      </c>
      <c r="G295" s="124"/>
      <c r="H295" s="124"/>
      <c r="I295" s="124"/>
      <c r="J295" s="124"/>
      <c r="K295" s="124"/>
      <c r="L295" s="124"/>
      <c r="M295" s="159"/>
      <c r="N295" s="124"/>
      <c r="O295" s="124"/>
      <c r="P295" s="124"/>
      <c r="Q295" s="95"/>
    </row>
    <row r="296" spans="2:17" ht="15.5">
      <c r="B296" s="359">
        <v>141</v>
      </c>
      <c r="C296" s="28">
        <v>37</v>
      </c>
      <c r="D296" s="28">
        <v>221</v>
      </c>
      <c r="E296" s="28" t="s">
        <v>236</v>
      </c>
      <c r="F296" s="33" t="s">
        <v>235</v>
      </c>
      <c r="G296" s="29" t="s">
        <v>4</v>
      </c>
      <c r="H296" s="163">
        <v>1000000</v>
      </c>
      <c r="I296" s="28">
        <v>1</v>
      </c>
      <c r="J296" s="164">
        <f>H296*I296</f>
        <v>1000000</v>
      </c>
      <c r="K296" s="30"/>
      <c r="L296" s="162">
        <f>K296*H296</f>
        <v>0</v>
      </c>
      <c r="M296" s="161">
        <f>$I296+$K296</f>
        <v>1</v>
      </c>
      <c r="N296" s="165">
        <f>M296*H296</f>
        <v>1000000</v>
      </c>
      <c r="O296" s="31">
        <v>1</v>
      </c>
      <c r="P296" s="162">
        <f>O296*H296</f>
        <v>1000000</v>
      </c>
      <c r="Q296" s="95" t="s">
        <v>538</v>
      </c>
    </row>
    <row r="297" spans="2:17" ht="21">
      <c r="B297" s="360"/>
      <c r="C297" s="58"/>
      <c r="D297" s="58"/>
      <c r="E297" s="58"/>
      <c r="F297" s="58"/>
      <c r="G297" s="58"/>
      <c r="H297" s="58"/>
      <c r="I297" s="58"/>
      <c r="J297" s="58"/>
      <c r="K297" s="58"/>
      <c r="L297" s="58"/>
      <c r="M297" s="161"/>
      <c r="N297" s="58"/>
      <c r="O297" s="58"/>
      <c r="P297" s="58"/>
      <c r="Q297" s="95"/>
    </row>
    <row r="298" spans="2:17" ht="15.5">
      <c r="B298" s="359">
        <v>142</v>
      </c>
      <c r="C298" s="28">
        <v>38</v>
      </c>
      <c r="D298" s="28">
        <v>114</v>
      </c>
      <c r="E298" s="28" t="s">
        <v>234</v>
      </c>
      <c r="F298" s="33" t="s">
        <v>11</v>
      </c>
      <c r="G298" s="29" t="s">
        <v>4</v>
      </c>
      <c r="H298" s="163">
        <v>1250000</v>
      </c>
      <c r="I298" s="28">
        <v>1</v>
      </c>
      <c r="J298" s="164">
        <f>H298*I298</f>
        <v>1250000</v>
      </c>
      <c r="K298" s="30"/>
      <c r="L298" s="162">
        <f>K298*H298</f>
        <v>0</v>
      </c>
      <c r="M298" s="161">
        <f>$I298+$K298</f>
        <v>1</v>
      </c>
      <c r="N298" s="165">
        <f>M298*H298</f>
        <v>1250000</v>
      </c>
      <c r="O298" s="31">
        <v>1</v>
      </c>
      <c r="P298" s="162">
        <f>O298*H298</f>
        <v>1250000</v>
      </c>
      <c r="Q298" s="95" t="s">
        <v>538</v>
      </c>
    </row>
    <row r="299" spans="2:17" ht="21">
      <c r="B299" s="360"/>
      <c r="C299" s="58"/>
      <c r="D299" s="58"/>
      <c r="E299" s="58"/>
      <c r="F299" s="58"/>
      <c r="G299" s="58"/>
      <c r="H299" s="58"/>
      <c r="I299" s="58"/>
      <c r="J299" s="58"/>
      <c r="K299" s="58"/>
      <c r="L299" s="58"/>
      <c r="M299" s="161"/>
      <c r="N299" s="58"/>
      <c r="O299" s="58"/>
      <c r="P299" s="58"/>
      <c r="Q299" s="95"/>
    </row>
    <row r="300" spans="2:17" ht="15.5">
      <c r="B300" s="359">
        <v>143</v>
      </c>
      <c r="C300" s="28">
        <v>39</v>
      </c>
      <c r="D300" s="28">
        <v>115</v>
      </c>
      <c r="E300" s="28" t="s">
        <v>233</v>
      </c>
      <c r="F300" s="33" t="s">
        <v>232</v>
      </c>
      <c r="G300" s="29" t="s">
        <v>3</v>
      </c>
      <c r="H300" s="163">
        <v>300000</v>
      </c>
      <c r="I300" s="28">
        <v>2</v>
      </c>
      <c r="J300" s="164">
        <f>H300*I300</f>
        <v>600000</v>
      </c>
      <c r="K300" s="30"/>
      <c r="L300" s="162">
        <f>K300*H300</f>
        <v>0</v>
      </c>
      <c r="M300" s="161">
        <f>$I300+$K300</f>
        <v>2</v>
      </c>
      <c r="N300" s="165">
        <f>M300*H300</f>
        <v>600000</v>
      </c>
      <c r="O300" s="31">
        <v>2</v>
      </c>
      <c r="P300" s="162">
        <f>O300*H300</f>
        <v>600000</v>
      </c>
      <c r="Q300" s="95" t="s">
        <v>538</v>
      </c>
    </row>
    <row r="301" spans="2:17" ht="21.5" thickBot="1">
      <c r="B301" s="365"/>
      <c r="C301" s="126"/>
      <c r="D301" s="126"/>
      <c r="E301" s="126"/>
      <c r="F301" s="127" t="s">
        <v>543</v>
      </c>
      <c r="G301" s="126"/>
      <c r="H301" s="166">
        <v>300000</v>
      </c>
      <c r="I301" s="126"/>
      <c r="J301" s="126"/>
      <c r="K301" s="126"/>
      <c r="L301" s="126"/>
      <c r="M301" s="169"/>
      <c r="N301" s="170"/>
      <c r="O301" s="40">
        <v>1</v>
      </c>
      <c r="P301" s="168">
        <f>O301*H301</f>
        <v>300000</v>
      </c>
      <c r="Q301" s="95" t="s">
        <v>538</v>
      </c>
    </row>
    <row r="302" spans="2:17" ht="21.5" thickBot="1">
      <c r="B302" s="366"/>
      <c r="C302" s="123"/>
      <c r="D302" s="123"/>
      <c r="E302" s="123"/>
      <c r="F302" s="76"/>
      <c r="G302" s="123"/>
      <c r="H302" s="177"/>
      <c r="I302" s="123"/>
      <c r="J302" s="123"/>
      <c r="K302" s="123"/>
      <c r="L302" s="172" t="s">
        <v>545</v>
      </c>
      <c r="M302" s="173"/>
      <c r="N302" s="178" t="s">
        <v>558</v>
      </c>
      <c r="O302" s="91"/>
      <c r="P302" s="179">
        <f>SUM(P296:P301)</f>
        <v>3150000</v>
      </c>
      <c r="Q302" s="95"/>
    </row>
    <row r="303" spans="2:17" ht="21">
      <c r="B303" s="364"/>
      <c r="C303" s="124"/>
      <c r="D303" s="124"/>
      <c r="E303" s="124"/>
      <c r="F303" s="125" t="s">
        <v>540</v>
      </c>
      <c r="G303" s="124"/>
      <c r="H303" s="124"/>
      <c r="I303" s="124"/>
      <c r="J303" s="124"/>
      <c r="K303" s="124"/>
      <c r="L303" s="124"/>
      <c r="M303" s="159"/>
      <c r="N303" s="124"/>
      <c r="O303" s="124"/>
      <c r="P303" s="124"/>
      <c r="Q303" s="95"/>
    </row>
    <row r="304" spans="2:17" ht="72.5">
      <c r="B304" s="359">
        <v>144</v>
      </c>
      <c r="C304" s="28"/>
      <c r="D304" s="28">
        <v>116</v>
      </c>
      <c r="E304" s="28" t="s">
        <v>231</v>
      </c>
      <c r="F304" s="33" t="s">
        <v>230</v>
      </c>
      <c r="G304" s="29" t="s">
        <v>23</v>
      </c>
      <c r="H304" s="163">
        <v>5400</v>
      </c>
      <c r="I304" s="28">
        <v>10</v>
      </c>
      <c r="J304" s="164">
        <f>H304*I304</f>
        <v>54000</v>
      </c>
      <c r="K304" s="30"/>
      <c r="L304" s="162">
        <f>K304*H304</f>
        <v>0</v>
      </c>
      <c r="M304" s="161">
        <f>$I304+$K304</f>
        <v>10</v>
      </c>
      <c r="N304" s="165">
        <f>M304*H304</f>
        <v>54000</v>
      </c>
      <c r="O304" s="31">
        <v>10</v>
      </c>
      <c r="P304" s="162">
        <f>O304*H304</f>
        <v>54000</v>
      </c>
      <c r="Q304" s="95" t="s">
        <v>554</v>
      </c>
    </row>
    <row r="305" spans="2:17" ht="21">
      <c r="B305" s="360"/>
      <c r="C305" s="58"/>
      <c r="D305" s="58"/>
      <c r="E305" s="58"/>
      <c r="F305" s="58"/>
      <c r="G305" s="58"/>
      <c r="H305" s="58"/>
      <c r="I305" s="58"/>
      <c r="J305" s="58"/>
      <c r="K305" s="58"/>
      <c r="L305" s="58"/>
      <c r="M305" s="161"/>
      <c r="N305" s="58"/>
      <c r="O305" s="58"/>
      <c r="P305" s="58"/>
      <c r="Q305" s="95"/>
    </row>
    <row r="306" spans="2:17" ht="72.5">
      <c r="B306" s="359">
        <v>145</v>
      </c>
      <c r="C306" s="28"/>
      <c r="D306" s="28">
        <v>117</v>
      </c>
      <c r="E306" s="28" t="s">
        <v>229</v>
      </c>
      <c r="F306" s="33" t="s">
        <v>228</v>
      </c>
      <c r="G306" s="29" t="s">
        <v>23</v>
      </c>
      <c r="H306" s="163">
        <v>4500</v>
      </c>
      <c r="I306" s="28">
        <v>1.5</v>
      </c>
      <c r="J306" s="164">
        <f>H306*I306</f>
        <v>6750</v>
      </c>
      <c r="K306" s="30"/>
      <c r="L306" s="162">
        <f>K306*H306</f>
        <v>0</v>
      </c>
      <c r="M306" s="161">
        <f>$I306+$K306</f>
        <v>1.5</v>
      </c>
      <c r="N306" s="165">
        <f>M306*H306</f>
        <v>6750</v>
      </c>
      <c r="O306" s="31">
        <v>1.5</v>
      </c>
      <c r="P306" s="162">
        <f t="shared" ref="P306:P318" si="10">O306*H306</f>
        <v>6750</v>
      </c>
      <c r="Q306" s="95" t="s">
        <v>554</v>
      </c>
    </row>
    <row r="307" spans="2:17" ht="21">
      <c r="B307" s="360"/>
      <c r="C307" s="58"/>
      <c r="D307" s="58"/>
      <c r="E307" s="58"/>
      <c r="F307" s="60" t="s">
        <v>543</v>
      </c>
      <c r="G307" s="58"/>
      <c r="H307" s="163">
        <v>4500</v>
      </c>
      <c r="I307" s="58"/>
      <c r="J307" s="58"/>
      <c r="K307" s="58"/>
      <c r="L307" s="58"/>
      <c r="M307" s="161"/>
      <c r="N307" s="165"/>
      <c r="O307" s="176">
        <v>50.401499999999999</v>
      </c>
      <c r="P307" s="162">
        <f t="shared" si="10"/>
        <v>226806.75</v>
      </c>
      <c r="Q307" s="95" t="s">
        <v>554</v>
      </c>
    </row>
    <row r="308" spans="2:17" ht="72.5">
      <c r="B308" s="359">
        <v>146</v>
      </c>
      <c r="C308" s="28"/>
      <c r="D308" s="28">
        <v>118</v>
      </c>
      <c r="E308" s="28" t="s">
        <v>227</v>
      </c>
      <c r="F308" s="33" t="s">
        <v>226</v>
      </c>
      <c r="G308" s="29" t="s">
        <v>23</v>
      </c>
      <c r="H308" s="163">
        <v>900</v>
      </c>
      <c r="I308" s="28">
        <v>118</v>
      </c>
      <c r="J308" s="164">
        <f>H308*I308</f>
        <v>106200</v>
      </c>
      <c r="K308" s="30"/>
      <c r="L308" s="162">
        <f>K308*H308</f>
        <v>0</v>
      </c>
      <c r="M308" s="161">
        <f>$I308+$K308</f>
        <v>118</v>
      </c>
      <c r="N308" s="165">
        <f>M308*H308</f>
        <v>106200</v>
      </c>
      <c r="O308" s="31">
        <v>118</v>
      </c>
      <c r="P308" s="162">
        <f t="shared" si="10"/>
        <v>106200</v>
      </c>
      <c r="Q308" s="95" t="s">
        <v>554</v>
      </c>
    </row>
    <row r="309" spans="2:17" ht="21">
      <c r="B309" s="360"/>
      <c r="C309" s="58"/>
      <c r="D309" s="58"/>
      <c r="E309" s="58"/>
      <c r="F309" s="60" t="s">
        <v>543</v>
      </c>
      <c r="G309" s="58"/>
      <c r="H309" s="163">
        <v>900</v>
      </c>
      <c r="I309" s="58"/>
      <c r="J309" s="58"/>
      <c r="K309" s="58"/>
      <c r="L309" s="58"/>
      <c r="M309" s="161"/>
      <c r="N309" s="165"/>
      <c r="O309" s="176">
        <v>34.691000000000003</v>
      </c>
      <c r="P309" s="162">
        <f t="shared" si="10"/>
        <v>31221.9</v>
      </c>
      <c r="Q309" s="95" t="s">
        <v>554</v>
      </c>
    </row>
    <row r="310" spans="2:17" ht="72.5">
      <c r="B310" s="359">
        <v>147</v>
      </c>
      <c r="C310" s="28"/>
      <c r="D310" s="28">
        <v>119</v>
      </c>
      <c r="E310" s="28" t="s">
        <v>225</v>
      </c>
      <c r="F310" s="33" t="s">
        <v>224</v>
      </c>
      <c r="G310" s="29" t="s">
        <v>0</v>
      </c>
      <c r="H310" s="163">
        <v>630</v>
      </c>
      <c r="I310" s="28">
        <v>25</v>
      </c>
      <c r="J310" s="164">
        <f>H310*I310</f>
        <v>15750</v>
      </c>
      <c r="K310" s="30"/>
      <c r="L310" s="162">
        <f>K310*H310</f>
        <v>0</v>
      </c>
      <c r="M310" s="161">
        <f>$I310+$K310</f>
        <v>25</v>
      </c>
      <c r="N310" s="165">
        <f>M310*H310</f>
        <v>15750</v>
      </c>
      <c r="O310" s="31">
        <v>25</v>
      </c>
      <c r="P310" s="162">
        <f t="shared" si="10"/>
        <v>15750</v>
      </c>
      <c r="Q310" s="95" t="s">
        <v>554</v>
      </c>
    </row>
    <row r="311" spans="2:17" ht="21">
      <c r="B311" s="360"/>
      <c r="C311" s="58"/>
      <c r="D311" s="58"/>
      <c r="E311" s="58"/>
      <c r="F311" s="60" t="s">
        <v>543</v>
      </c>
      <c r="G311" s="58"/>
      <c r="H311" s="163">
        <v>630</v>
      </c>
      <c r="I311" s="58"/>
      <c r="J311" s="58"/>
      <c r="K311" s="58"/>
      <c r="L311" s="58"/>
      <c r="M311" s="161"/>
      <c r="N311" s="165"/>
      <c r="O311" s="176">
        <v>667.92650000000003</v>
      </c>
      <c r="P311" s="162">
        <f t="shared" si="10"/>
        <v>420793.69500000001</v>
      </c>
      <c r="Q311" s="95" t="s">
        <v>554</v>
      </c>
    </row>
    <row r="312" spans="2:17" ht="72.5">
      <c r="B312" s="359">
        <v>148</v>
      </c>
      <c r="C312" s="28"/>
      <c r="D312" s="28">
        <v>120</v>
      </c>
      <c r="E312" s="28" t="s">
        <v>223</v>
      </c>
      <c r="F312" s="33" t="s">
        <v>222</v>
      </c>
      <c r="G312" s="29" t="s">
        <v>3</v>
      </c>
      <c r="H312" s="163">
        <v>1800</v>
      </c>
      <c r="I312" s="28">
        <v>57</v>
      </c>
      <c r="J312" s="164">
        <f>H312*I312</f>
        <v>102600</v>
      </c>
      <c r="K312" s="30"/>
      <c r="L312" s="162">
        <f>K312*H312</f>
        <v>0</v>
      </c>
      <c r="M312" s="161">
        <f>$I312+$K312</f>
        <v>57</v>
      </c>
      <c r="N312" s="165">
        <f>M312*H312</f>
        <v>102600</v>
      </c>
      <c r="O312" s="31">
        <v>57</v>
      </c>
      <c r="P312" s="162">
        <f t="shared" si="10"/>
        <v>102600</v>
      </c>
      <c r="Q312" s="95" t="s">
        <v>554</v>
      </c>
    </row>
    <row r="313" spans="2:17" ht="21">
      <c r="B313" s="360"/>
      <c r="C313" s="58"/>
      <c r="D313" s="58"/>
      <c r="E313" s="58"/>
      <c r="F313" s="60" t="s">
        <v>543</v>
      </c>
      <c r="G313" s="58"/>
      <c r="H313" s="163">
        <v>1800</v>
      </c>
      <c r="I313" s="58"/>
      <c r="J313" s="58"/>
      <c r="K313" s="58"/>
      <c r="L313" s="58"/>
      <c r="M313" s="161"/>
      <c r="N313" s="165"/>
      <c r="O313" s="176">
        <v>146</v>
      </c>
      <c r="P313" s="162">
        <f t="shared" si="10"/>
        <v>262800</v>
      </c>
      <c r="Q313" s="95" t="s">
        <v>554</v>
      </c>
    </row>
    <row r="314" spans="2:17" ht="43.5">
      <c r="B314" s="359">
        <v>149</v>
      </c>
      <c r="C314" s="28"/>
      <c r="D314" s="28">
        <v>121</v>
      </c>
      <c r="E314" s="28" t="s">
        <v>221</v>
      </c>
      <c r="F314" s="33" t="s">
        <v>220</v>
      </c>
      <c r="G314" s="29" t="s">
        <v>23</v>
      </c>
      <c r="H314" s="163">
        <v>900</v>
      </c>
      <c r="I314" s="28">
        <v>250</v>
      </c>
      <c r="J314" s="164">
        <f>H314*I314</f>
        <v>225000</v>
      </c>
      <c r="K314" s="30"/>
      <c r="L314" s="162">
        <f>K314*H314</f>
        <v>0</v>
      </c>
      <c r="M314" s="161">
        <f>$I314+$K314</f>
        <v>250</v>
      </c>
      <c r="N314" s="165">
        <f>M314*H314</f>
        <v>225000</v>
      </c>
      <c r="O314" s="31">
        <v>250</v>
      </c>
      <c r="P314" s="162">
        <f t="shared" si="10"/>
        <v>225000</v>
      </c>
      <c r="Q314" s="95" t="s">
        <v>554</v>
      </c>
    </row>
    <row r="315" spans="2:17" ht="21">
      <c r="B315" s="360"/>
      <c r="C315" s="58"/>
      <c r="D315" s="58"/>
      <c r="E315" s="58"/>
      <c r="F315" s="60" t="s">
        <v>543</v>
      </c>
      <c r="G315" s="58"/>
      <c r="H315" s="163">
        <v>900</v>
      </c>
      <c r="I315" s="58"/>
      <c r="J315" s="58"/>
      <c r="K315" s="58"/>
      <c r="L315" s="58"/>
      <c r="M315" s="161"/>
      <c r="N315" s="165"/>
      <c r="O315" s="176">
        <v>64.769000000000005</v>
      </c>
      <c r="P315" s="162">
        <f t="shared" si="10"/>
        <v>58292.100000000006</v>
      </c>
      <c r="Q315" s="95" t="s">
        <v>554</v>
      </c>
    </row>
    <row r="316" spans="2:17" ht="15.5">
      <c r="B316" s="359">
        <v>150</v>
      </c>
      <c r="C316" s="28">
        <v>40</v>
      </c>
      <c r="D316" s="28">
        <v>122</v>
      </c>
      <c r="E316" s="28" t="s">
        <v>219</v>
      </c>
      <c r="F316" s="33" t="s">
        <v>218</v>
      </c>
      <c r="G316" s="29" t="s">
        <v>23</v>
      </c>
      <c r="H316" s="163">
        <v>18900</v>
      </c>
      <c r="I316" s="28">
        <v>3</v>
      </c>
      <c r="J316" s="164">
        <f>H316*I316</f>
        <v>56700</v>
      </c>
      <c r="K316" s="30"/>
      <c r="L316" s="162">
        <f>K316*H316</f>
        <v>0</v>
      </c>
      <c r="M316" s="161">
        <f t="shared" ref="M316:M378" si="11">$I316+$K316</f>
        <v>3</v>
      </c>
      <c r="N316" s="165">
        <f>M316*H316</f>
        <v>56700</v>
      </c>
      <c r="O316" s="31">
        <v>3</v>
      </c>
      <c r="P316" s="162">
        <f t="shared" si="10"/>
        <v>56700</v>
      </c>
      <c r="Q316" s="95" t="s">
        <v>554</v>
      </c>
    </row>
    <row r="317" spans="2:17" ht="21">
      <c r="B317" s="360"/>
      <c r="C317" s="58"/>
      <c r="D317" s="58"/>
      <c r="E317" s="58"/>
      <c r="F317" s="60" t="s">
        <v>543</v>
      </c>
      <c r="G317" s="58"/>
      <c r="H317" s="163">
        <v>18900</v>
      </c>
      <c r="I317" s="58"/>
      <c r="J317" s="58"/>
      <c r="K317" s="58"/>
      <c r="L317" s="58"/>
      <c r="M317" s="161"/>
      <c r="N317" s="165"/>
      <c r="O317" s="30">
        <v>0.17</v>
      </c>
      <c r="P317" s="162">
        <f t="shared" si="10"/>
        <v>3213.0000000000005</v>
      </c>
      <c r="Q317" s="95" t="s">
        <v>554</v>
      </c>
    </row>
    <row r="318" spans="2:17" ht="15.5">
      <c r="B318" s="359">
        <v>151</v>
      </c>
      <c r="C318" s="28">
        <v>41</v>
      </c>
      <c r="D318" s="28">
        <v>123</v>
      </c>
      <c r="E318" s="28" t="s">
        <v>217</v>
      </c>
      <c r="F318" s="33" t="s">
        <v>216</v>
      </c>
      <c r="G318" s="29" t="s">
        <v>0</v>
      </c>
      <c r="H318" s="163">
        <v>1170</v>
      </c>
      <c r="I318" s="28">
        <v>12</v>
      </c>
      <c r="J318" s="164">
        <f>H318*I318</f>
        <v>14040</v>
      </c>
      <c r="K318" s="30"/>
      <c r="L318" s="162">
        <f>K318*H318</f>
        <v>0</v>
      </c>
      <c r="M318" s="161">
        <f t="shared" si="11"/>
        <v>12</v>
      </c>
      <c r="N318" s="165">
        <f>M318*H318</f>
        <v>14040</v>
      </c>
      <c r="O318" s="31">
        <v>0</v>
      </c>
      <c r="P318" s="162">
        <f t="shared" si="10"/>
        <v>0</v>
      </c>
      <c r="Q318" s="95" t="s">
        <v>554</v>
      </c>
    </row>
    <row r="319" spans="2:17" ht="21">
      <c r="B319" s="360"/>
      <c r="C319" s="58"/>
      <c r="D319" s="58"/>
      <c r="E319" s="58"/>
      <c r="F319" s="58"/>
      <c r="G319" s="58"/>
      <c r="H319" s="58"/>
      <c r="I319" s="58"/>
      <c r="J319" s="58"/>
      <c r="K319" s="58"/>
      <c r="L319" s="58"/>
      <c r="M319" s="161"/>
      <c r="N319" s="58"/>
      <c r="O319" s="58"/>
      <c r="P319" s="58"/>
      <c r="Q319" s="95" t="s">
        <v>554</v>
      </c>
    </row>
    <row r="320" spans="2:17" ht="15.5">
      <c r="B320" s="359">
        <v>152</v>
      </c>
      <c r="C320" s="28">
        <v>41</v>
      </c>
      <c r="D320" s="28">
        <v>124</v>
      </c>
      <c r="E320" s="28" t="s">
        <v>215</v>
      </c>
      <c r="F320" s="33" t="s">
        <v>214</v>
      </c>
      <c r="G320" s="29" t="s">
        <v>0</v>
      </c>
      <c r="H320" s="163">
        <v>900</v>
      </c>
      <c r="I320" s="28">
        <v>12</v>
      </c>
      <c r="J320" s="164">
        <f>H320*I320</f>
        <v>10800</v>
      </c>
      <c r="K320" s="30"/>
      <c r="L320" s="162">
        <f>K320*H320</f>
        <v>0</v>
      </c>
      <c r="M320" s="161">
        <f t="shared" si="11"/>
        <v>12</v>
      </c>
      <c r="N320" s="165">
        <f>M320*H320</f>
        <v>10800</v>
      </c>
      <c r="O320" s="31">
        <v>0</v>
      </c>
      <c r="P320" s="162">
        <f>O320*H320</f>
        <v>0</v>
      </c>
      <c r="Q320" s="95" t="s">
        <v>554</v>
      </c>
    </row>
    <row r="321" spans="2:17" ht="21">
      <c r="B321" s="360"/>
      <c r="C321" s="58"/>
      <c r="D321" s="58"/>
      <c r="E321" s="58"/>
      <c r="F321" s="58"/>
      <c r="G321" s="58"/>
      <c r="H321" s="58"/>
      <c r="I321" s="58"/>
      <c r="J321" s="58"/>
      <c r="K321" s="58"/>
      <c r="L321" s="58"/>
      <c r="M321" s="161"/>
      <c r="N321" s="58"/>
      <c r="O321" s="58"/>
      <c r="P321" s="58"/>
      <c r="Q321" s="95" t="s">
        <v>554</v>
      </c>
    </row>
    <row r="322" spans="2:17" ht="15.5">
      <c r="B322" s="359">
        <v>153</v>
      </c>
      <c r="C322" s="28">
        <v>42</v>
      </c>
      <c r="D322" s="28">
        <v>125</v>
      </c>
      <c r="E322" s="28" t="s">
        <v>213</v>
      </c>
      <c r="F322" s="33" t="s">
        <v>212</v>
      </c>
      <c r="G322" s="29" t="s">
        <v>23</v>
      </c>
      <c r="H322" s="163">
        <v>15300</v>
      </c>
      <c r="I322" s="28">
        <v>3</v>
      </c>
      <c r="J322" s="164">
        <f>H322*I322</f>
        <v>45900</v>
      </c>
      <c r="K322" s="30"/>
      <c r="L322" s="162">
        <f>K322*H322</f>
        <v>0</v>
      </c>
      <c r="M322" s="161">
        <f t="shared" si="11"/>
        <v>3</v>
      </c>
      <c r="N322" s="165">
        <f>M322*H322</f>
        <v>45900</v>
      </c>
      <c r="O322" s="31">
        <v>3</v>
      </c>
      <c r="P322" s="162">
        <f>O322*H322</f>
        <v>45900</v>
      </c>
      <c r="Q322" s="95" t="s">
        <v>554</v>
      </c>
    </row>
    <row r="323" spans="2:17" ht="21">
      <c r="B323" s="360"/>
      <c r="C323" s="58"/>
      <c r="D323" s="58"/>
      <c r="E323" s="58"/>
      <c r="F323" s="60" t="s">
        <v>543</v>
      </c>
      <c r="G323" s="58"/>
      <c r="H323" s="163">
        <v>15300</v>
      </c>
      <c r="I323" s="58"/>
      <c r="J323" s="58"/>
      <c r="K323" s="58"/>
      <c r="L323" s="58"/>
      <c r="M323" s="161"/>
      <c r="N323" s="165"/>
      <c r="O323" s="176">
        <v>108.95100000000001</v>
      </c>
      <c r="P323" s="162">
        <f>O323*H323</f>
        <v>1666950.3</v>
      </c>
      <c r="Q323" s="95" t="s">
        <v>554</v>
      </c>
    </row>
    <row r="324" spans="2:17" ht="15.5">
      <c r="B324" s="359">
        <v>154</v>
      </c>
      <c r="C324" s="28">
        <v>43</v>
      </c>
      <c r="D324" s="28">
        <v>126</v>
      </c>
      <c r="E324" s="28" t="s">
        <v>211</v>
      </c>
      <c r="F324" s="33" t="s">
        <v>210</v>
      </c>
      <c r="G324" s="29" t="s">
        <v>0</v>
      </c>
      <c r="H324" s="163">
        <v>2700</v>
      </c>
      <c r="I324" s="28">
        <v>500</v>
      </c>
      <c r="J324" s="164">
        <f>H324*I324</f>
        <v>1350000</v>
      </c>
      <c r="K324" s="30"/>
      <c r="L324" s="162">
        <f>K324*H324</f>
        <v>0</v>
      </c>
      <c r="M324" s="161">
        <f t="shared" si="11"/>
        <v>500</v>
      </c>
      <c r="N324" s="165">
        <f>M324*H324</f>
        <v>1350000</v>
      </c>
      <c r="O324" s="31">
        <v>404.9325</v>
      </c>
      <c r="P324" s="162">
        <f>O324*H324</f>
        <v>1093317.75</v>
      </c>
      <c r="Q324" s="95" t="s">
        <v>554</v>
      </c>
    </row>
    <row r="325" spans="2:17" ht="21">
      <c r="B325" s="360"/>
      <c r="C325" s="58"/>
      <c r="D325" s="58"/>
      <c r="E325" s="58"/>
      <c r="F325" s="58"/>
      <c r="G325" s="58"/>
      <c r="H325" s="58"/>
      <c r="I325" s="58"/>
      <c r="J325" s="58"/>
      <c r="K325" s="58"/>
      <c r="L325" s="58"/>
      <c r="M325" s="161"/>
      <c r="N325" s="58"/>
      <c r="O325" s="58"/>
      <c r="P325" s="58"/>
      <c r="Q325" s="95" t="s">
        <v>554</v>
      </c>
    </row>
    <row r="326" spans="2:17" ht="29">
      <c r="B326" s="359">
        <v>155</v>
      </c>
      <c r="C326" s="28">
        <v>44</v>
      </c>
      <c r="D326" s="28">
        <v>127</v>
      </c>
      <c r="E326" s="28" t="s">
        <v>209</v>
      </c>
      <c r="F326" s="33" t="s">
        <v>208</v>
      </c>
      <c r="G326" s="29" t="s">
        <v>23</v>
      </c>
      <c r="H326" s="163">
        <v>9000</v>
      </c>
      <c r="I326" s="28">
        <v>1.5</v>
      </c>
      <c r="J326" s="164">
        <f>H326*I326</f>
        <v>13500</v>
      </c>
      <c r="K326" s="30"/>
      <c r="L326" s="162">
        <f>K326*H326</f>
        <v>0</v>
      </c>
      <c r="M326" s="161">
        <f t="shared" si="11"/>
        <v>1.5</v>
      </c>
      <c r="N326" s="165">
        <f>M326*H326</f>
        <v>13500</v>
      </c>
      <c r="O326" s="31">
        <v>0</v>
      </c>
      <c r="P326" s="162">
        <f>O326*H326</f>
        <v>0</v>
      </c>
      <c r="Q326" s="95" t="s">
        <v>554</v>
      </c>
    </row>
    <row r="327" spans="2:17" ht="21">
      <c r="B327" s="360"/>
      <c r="C327" s="58"/>
      <c r="D327" s="58"/>
      <c r="E327" s="58"/>
      <c r="F327" s="58"/>
      <c r="G327" s="58"/>
      <c r="H327" s="58"/>
      <c r="I327" s="58"/>
      <c r="J327" s="58"/>
      <c r="K327" s="58"/>
      <c r="L327" s="58"/>
      <c r="M327" s="161"/>
      <c r="N327" s="58"/>
      <c r="O327" s="58"/>
      <c r="P327" s="58"/>
      <c r="Q327" s="95" t="s">
        <v>554</v>
      </c>
    </row>
    <row r="328" spans="2:17" ht="29">
      <c r="B328" s="359">
        <v>156</v>
      </c>
      <c r="C328" s="28">
        <v>45</v>
      </c>
      <c r="D328" s="28">
        <v>128</v>
      </c>
      <c r="E328" s="28" t="s">
        <v>207</v>
      </c>
      <c r="F328" s="33" t="s">
        <v>206</v>
      </c>
      <c r="G328" s="29" t="s">
        <v>23</v>
      </c>
      <c r="H328" s="163">
        <v>7200</v>
      </c>
      <c r="I328" s="28">
        <v>23</v>
      </c>
      <c r="J328" s="164">
        <f>H328*I328</f>
        <v>165600</v>
      </c>
      <c r="K328" s="30"/>
      <c r="L328" s="162">
        <f>K328*H328</f>
        <v>0</v>
      </c>
      <c r="M328" s="161">
        <f t="shared" si="11"/>
        <v>23</v>
      </c>
      <c r="N328" s="165">
        <f>M328*H328</f>
        <v>165600</v>
      </c>
      <c r="O328" s="31">
        <v>16.865100000000002</v>
      </c>
      <c r="P328" s="162">
        <f>O328*H328</f>
        <v>121428.72000000002</v>
      </c>
      <c r="Q328" s="95" t="s">
        <v>554</v>
      </c>
    </row>
    <row r="329" spans="2:17" ht="21">
      <c r="B329" s="360"/>
      <c r="C329" s="58"/>
      <c r="D329" s="58"/>
      <c r="E329" s="58"/>
      <c r="F329" s="58"/>
      <c r="G329" s="58"/>
      <c r="H329" s="58"/>
      <c r="I329" s="58"/>
      <c r="J329" s="58"/>
      <c r="K329" s="58"/>
      <c r="L329" s="58"/>
      <c r="M329" s="161"/>
      <c r="N329" s="58"/>
      <c r="O329" s="58"/>
      <c r="P329" s="58"/>
      <c r="Q329" s="95" t="s">
        <v>554</v>
      </c>
    </row>
    <row r="330" spans="2:17" ht="15.5">
      <c r="B330" s="359">
        <v>157</v>
      </c>
      <c r="C330" s="28">
        <v>46</v>
      </c>
      <c r="D330" s="28">
        <v>129</v>
      </c>
      <c r="E330" s="28" t="s">
        <v>205</v>
      </c>
      <c r="F330" s="33" t="s">
        <v>204</v>
      </c>
      <c r="G330" s="29" t="s">
        <v>203</v>
      </c>
      <c r="H330" s="163">
        <v>126000</v>
      </c>
      <c r="I330" s="28">
        <v>1.25</v>
      </c>
      <c r="J330" s="164">
        <f>H330*I330</f>
        <v>157500</v>
      </c>
      <c r="K330" s="30"/>
      <c r="L330" s="162">
        <f>K330*H330</f>
        <v>0</v>
      </c>
      <c r="M330" s="161">
        <f t="shared" si="11"/>
        <v>1.25</v>
      </c>
      <c r="N330" s="165">
        <f>M330*H330</f>
        <v>157500</v>
      </c>
      <c r="O330" s="31">
        <v>0.76860000000000006</v>
      </c>
      <c r="P330" s="162">
        <f>O330*H330</f>
        <v>96843.6</v>
      </c>
      <c r="Q330" s="95" t="s">
        <v>554</v>
      </c>
    </row>
    <row r="331" spans="2:17" ht="21">
      <c r="B331" s="360"/>
      <c r="C331" s="58"/>
      <c r="D331" s="58"/>
      <c r="E331" s="58"/>
      <c r="F331" s="58"/>
      <c r="G331" s="58"/>
      <c r="H331" s="58"/>
      <c r="I331" s="58"/>
      <c r="J331" s="58"/>
      <c r="K331" s="58"/>
      <c r="L331" s="58"/>
      <c r="M331" s="161"/>
      <c r="N331" s="58"/>
      <c r="O331" s="58"/>
      <c r="P331" s="58"/>
      <c r="Q331" s="95" t="s">
        <v>554</v>
      </c>
    </row>
    <row r="332" spans="2:17" ht="29">
      <c r="B332" s="359">
        <v>158</v>
      </c>
      <c r="C332" s="28">
        <v>49</v>
      </c>
      <c r="D332" s="28">
        <v>130</v>
      </c>
      <c r="E332" s="28" t="s">
        <v>202</v>
      </c>
      <c r="F332" s="33" t="s">
        <v>201</v>
      </c>
      <c r="G332" s="29" t="s">
        <v>0</v>
      </c>
      <c r="H332" s="163">
        <v>1224</v>
      </c>
      <c r="I332" s="28">
        <v>1600</v>
      </c>
      <c r="J332" s="164">
        <f>H332*I332</f>
        <v>1958400</v>
      </c>
      <c r="K332" s="30"/>
      <c r="L332" s="162">
        <f>K332*H332</f>
        <v>0</v>
      </c>
      <c r="M332" s="161">
        <f t="shared" si="11"/>
        <v>1600</v>
      </c>
      <c r="N332" s="165">
        <f>M332*H332</f>
        <v>1958400</v>
      </c>
      <c r="O332" s="31">
        <v>1600</v>
      </c>
      <c r="P332" s="162">
        <f>O332*H332</f>
        <v>1958400</v>
      </c>
      <c r="Q332" s="95" t="s">
        <v>554</v>
      </c>
    </row>
    <row r="333" spans="2:17" ht="21">
      <c r="B333" s="360"/>
      <c r="C333" s="58"/>
      <c r="D333" s="58"/>
      <c r="E333" s="58"/>
      <c r="F333" s="60" t="s">
        <v>543</v>
      </c>
      <c r="G333" s="58"/>
      <c r="H333" s="163">
        <v>1224</v>
      </c>
      <c r="I333" s="58"/>
      <c r="J333" s="58"/>
      <c r="K333" s="58"/>
      <c r="L333" s="58"/>
      <c r="M333" s="161"/>
      <c r="N333" s="165"/>
      <c r="O333" s="176">
        <v>548.80400000000009</v>
      </c>
      <c r="P333" s="162">
        <f>O333*H333</f>
        <v>671736.09600000014</v>
      </c>
      <c r="Q333" s="95" t="s">
        <v>554</v>
      </c>
    </row>
    <row r="334" spans="2:17" ht="29">
      <c r="B334" s="359">
        <v>159</v>
      </c>
      <c r="C334" s="28">
        <v>51</v>
      </c>
      <c r="D334" s="28">
        <v>131</v>
      </c>
      <c r="E334" s="28" t="s">
        <v>200</v>
      </c>
      <c r="F334" s="33" t="s">
        <v>199</v>
      </c>
      <c r="G334" s="29" t="s">
        <v>0</v>
      </c>
      <c r="H334" s="163">
        <v>360</v>
      </c>
      <c r="I334" s="28">
        <v>77.78</v>
      </c>
      <c r="J334" s="164">
        <f>H334*I334</f>
        <v>28000.799999999999</v>
      </c>
      <c r="K334" s="30"/>
      <c r="L334" s="162">
        <f>K334*H334</f>
        <v>0</v>
      </c>
      <c r="M334" s="161">
        <f t="shared" si="11"/>
        <v>77.78</v>
      </c>
      <c r="N334" s="165">
        <f>M334*H334</f>
        <v>28000.799999999999</v>
      </c>
      <c r="O334" s="31">
        <v>43.050000000000004</v>
      </c>
      <c r="P334" s="162">
        <f>O334*H334</f>
        <v>15498.000000000002</v>
      </c>
      <c r="Q334" s="95" t="s">
        <v>554</v>
      </c>
    </row>
    <row r="335" spans="2:17" ht="21">
      <c r="B335" s="360"/>
      <c r="C335" s="58"/>
      <c r="D335" s="58"/>
      <c r="E335" s="58"/>
      <c r="F335" s="58"/>
      <c r="G335" s="58"/>
      <c r="H335" s="58"/>
      <c r="I335" s="58"/>
      <c r="J335" s="58"/>
      <c r="K335" s="58"/>
      <c r="L335" s="58"/>
      <c r="M335" s="161"/>
      <c r="N335" s="58"/>
      <c r="O335" s="58"/>
      <c r="P335" s="58"/>
      <c r="Q335" s="95" t="s">
        <v>554</v>
      </c>
    </row>
    <row r="336" spans="2:17" ht="101.5">
      <c r="B336" s="359">
        <v>160</v>
      </c>
      <c r="C336" s="28">
        <v>92</v>
      </c>
      <c r="D336" s="28">
        <v>222</v>
      </c>
      <c r="E336" s="28" t="s">
        <v>198</v>
      </c>
      <c r="F336" s="33" t="s">
        <v>197</v>
      </c>
      <c r="G336" s="29" t="s">
        <v>0</v>
      </c>
      <c r="H336" s="163">
        <v>270</v>
      </c>
      <c r="I336" s="28">
        <v>4447</v>
      </c>
      <c r="J336" s="164">
        <f>H336*I336</f>
        <v>1200690</v>
      </c>
      <c r="K336" s="30"/>
      <c r="L336" s="162">
        <f>K336*H336</f>
        <v>0</v>
      </c>
      <c r="M336" s="161">
        <f t="shared" si="11"/>
        <v>4447</v>
      </c>
      <c r="N336" s="165">
        <f>M336*H336</f>
        <v>1200690</v>
      </c>
      <c r="O336" s="31">
        <v>1811.5335</v>
      </c>
      <c r="P336" s="162">
        <f>O336*H336</f>
        <v>489114.04499999998</v>
      </c>
      <c r="Q336" s="95" t="s">
        <v>554</v>
      </c>
    </row>
    <row r="337" spans="2:17" ht="21">
      <c r="B337" s="360"/>
      <c r="C337" s="58"/>
      <c r="D337" s="58"/>
      <c r="E337" s="58"/>
      <c r="F337" s="58"/>
      <c r="G337" s="58"/>
      <c r="H337" s="58"/>
      <c r="I337" s="58"/>
      <c r="J337" s="58"/>
      <c r="K337" s="58"/>
      <c r="L337" s="58"/>
      <c r="M337" s="161"/>
      <c r="N337" s="58"/>
      <c r="O337" s="58"/>
      <c r="P337" s="58"/>
      <c r="Q337" s="95" t="s">
        <v>554</v>
      </c>
    </row>
    <row r="338" spans="2:17" ht="15.5">
      <c r="B338" s="359">
        <v>161</v>
      </c>
      <c r="C338" s="28">
        <v>53</v>
      </c>
      <c r="D338" s="28">
        <v>132</v>
      </c>
      <c r="E338" s="28" t="s">
        <v>196</v>
      </c>
      <c r="F338" s="33" t="s">
        <v>195</v>
      </c>
      <c r="G338" s="29" t="s">
        <v>0</v>
      </c>
      <c r="H338" s="163">
        <v>1710</v>
      </c>
      <c r="I338" s="28">
        <v>85</v>
      </c>
      <c r="J338" s="164">
        <f>H338*I338</f>
        <v>145350</v>
      </c>
      <c r="K338" s="30"/>
      <c r="L338" s="162">
        <f>K338*H338</f>
        <v>0</v>
      </c>
      <c r="M338" s="161">
        <f t="shared" si="11"/>
        <v>85</v>
      </c>
      <c r="N338" s="165">
        <f>M338*H338</f>
        <v>145350</v>
      </c>
      <c r="O338" s="31">
        <v>85</v>
      </c>
      <c r="P338" s="162">
        <f>O338*H338</f>
        <v>145350</v>
      </c>
      <c r="Q338" s="95" t="s">
        <v>554</v>
      </c>
    </row>
    <row r="339" spans="2:17" ht="21">
      <c r="B339" s="360"/>
      <c r="C339" s="58"/>
      <c r="D339" s="58"/>
      <c r="E339" s="58"/>
      <c r="F339" s="60" t="s">
        <v>543</v>
      </c>
      <c r="G339" s="58"/>
      <c r="H339" s="163">
        <v>1710</v>
      </c>
      <c r="I339" s="58"/>
      <c r="J339" s="58"/>
      <c r="K339" s="58"/>
      <c r="L339" s="58"/>
      <c r="M339" s="161"/>
      <c r="N339" s="165"/>
      <c r="O339" s="176">
        <v>13.080500000000001</v>
      </c>
      <c r="P339" s="162">
        <f>O339*H339</f>
        <v>22367.655000000002</v>
      </c>
      <c r="Q339" s="95" t="s">
        <v>554</v>
      </c>
    </row>
    <row r="340" spans="2:17" ht="15.5">
      <c r="B340" s="359">
        <v>162</v>
      </c>
      <c r="C340" s="28">
        <v>55</v>
      </c>
      <c r="D340" s="28">
        <v>133</v>
      </c>
      <c r="E340" s="28" t="s">
        <v>194</v>
      </c>
      <c r="F340" s="33" t="s">
        <v>193</v>
      </c>
      <c r="G340" s="29" t="s">
        <v>0</v>
      </c>
      <c r="H340" s="163">
        <v>1440</v>
      </c>
      <c r="I340" s="28">
        <v>225</v>
      </c>
      <c r="J340" s="164">
        <f>H340*I340</f>
        <v>324000</v>
      </c>
      <c r="K340" s="30"/>
      <c r="L340" s="162">
        <f>K340*H340</f>
        <v>0</v>
      </c>
      <c r="M340" s="161">
        <f t="shared" si="11"/>
        <v>225</v>
      </c>
      <c r="N340" s="165">
        <f>M340*H340</f>
        <v>324000</v>
      </c>
      <c r="O340" s="176">
        <v>225</v>
      </c>
      <c r="P340" s="162">
        <f>O340*H340</f>
        <v>324000</v>
      </c>
      <c r="Q340" s="95" t="s">
        <v>554</v>
      </c>
    </row>
    <row r="341" spans="2:17" ht="21">
      <c r="B341" s="360"/>
      <c r="C341" s="58"/>
      <c r="D341" s="58"/>
      <c r="E341" s="58"/>
      <c r="F341" s="60" t="s">
        <v>543</v>
      </c>
      <c r="G341" s="58"/>
      <c r="H341" s="163">
        <v>1440</v>
      </c>
      <c r="I341" s="58"/>
      <c r="J341" s="58"/>
      <c r="K341" s="58"/>
      <c r="L341" s="58"/>
      <c r="M341" s="161"/>
      <c r="N341" s="165"/>
      <c r="O341" s="176">
        <v>115</v>
      </c>
      <c r="P341" s="162">
        <f>O341*H341</f>
        <v>165600</v>
      </c>
      <c r="Q341" s="95" t="s">
        <v>554</v>
      </c>
    </row>
    <row r="342" spans="2:17" ht="15.5">
      <c r="B342" s="359">
        <v>163</v>
      </c>
      <c r="C342" s="28">
        <v>56</v>
      </c>
      <c r="D342" s="28">
        <v>134</v>
      </c>
      <c r="E342" s="28" t="s">
        <v>192</v>
      </c>
      <c r="F342" s="33" t="s">
        <v>191</v>
      </c>
      <c r="G342" s="29" t="s">
        <v>0</v>
      </c>
      <c r="H342" s="163">
        <v>1440</v>
      </c>
      <c r="I342" s="28">
        <v>350</v>
      </c>
      <c r="J342" s="164">
        <f>H342*I342</f>
        <v>504000</v>
      </c>
      <c r="K342" s="30"/>
      <c r="L342" s="162">
        <f>K342*H342</f>
        <v>0</v>
      </c>
      <c r="M342" s="161">
        <f t="shared" si="11"/>
        <v>350</v>
      </c>
      <c r="N342" s="165">
        <f>M342*H342</f>
        <v>504000</v>
      </c>
      <c r="O342" s="31">
        <v>270.21750000000003</v>
      </c>
      <c r="P342" s="162">
        <f>O342*H342</f>
        <v>389113.20000000007</v>
      </c>
      <c r="Q342" s="95" t="s">
        <v>554</v>
      </c>
    </row>
    <row r="343" spans="2:17" ht="21">
      <c r="B343" s="360"/>
      <c r="C343" s="58"/>
      <c r="D343" s="58"/>
      <c r="E343" s="58"/>
      <c r="F343" s="58"/>
      <c r="G343" s="58"/>
      <c r="H343" s="58"/>
      <c r="I343" s="58"/>
      <c r="J343" s="58"/>
      <c r="K343" s="58"/>
      <c r="L343" s="58"/>
      <c r="M343" s="161"/>
      <c r="N343" s="58"/>
      <c r="O343" s="58"/>
      <c r="P343" s="58"/>
      <c r="Q343" s="95" t="s">
        <v>554</v>
      </c>
    </row>
    <row r="344" spans="2:17" ht="29">
      <c r="B344" s="359">
        <v>164</v>
      </c>
      <c r="C344" s="28">
        <v>57</v>
      </c>
      <c r="D344" s="28">
        <v>135</v>
      </c>
      <c r="E344" s="28" t="s">
        <v>190</v>
      </c>
      <c r="F344" s="33" t="s">
        <v>189</v>
      </c>
      <c r="G344" s="29" t="s">
        <v>0</v>
      </c>
      <c r="H344" s="163">
        <v>360</v>
      </c>
      <c r="I344" s="28">
        <v>4447</v>
      </c>
      <c r="J344" s="164">
        <f>H344*I344</f>
        <v>1600920</v>
      </c>
      <c r="K344" s="30"/>
      <c r="L344" s="162">
        <f>K344*H344</f>
        <v>0</v>
      </c>
      <c r="M344" s="161">
        <f t="shared" si="11"/>
        <v>4447</v>
      </c>
      <c r="N344" s="165">
        <f>M344*H344</f>
        <v>1600920</v>
      </c>
      <c r="O344" s="31">
        <v>1372.0140000000001</v>
      </c>
      <c r="P344" s="162">
        <f>O344*H344</f>
        <v>493925.04000000004</v>
      </c>
      <c r="Q344" s="95" t="s">
        <v>554</v>
      </c>
    </row>
    <row r="345" spans="2:17" ht="21">
      <c r="B345" s="360"/>
      <c r="C345" s="58"/>
      <c r="D345" s="58"/>
      <c r="E345" s="58"/>
      <c r="F345" s="58"/>
      <c r="G345" s="58"/>
      <c r="H345" s="58"/>
      <c r="I345" s="58"/>
      <c r="J345" s="58"/>
      <c r="K345" s="58"/>
      <c r="L345" s="58"/>
      <c r="M345" s="161"/>
      <c r="N345" s="58"/>
      <c r="O345" s="58"/>
      <c r="P345" s="58"/>
      <c r="Q345" s="95" t="s">
        <v>554</v>
      </c>
    </row>
    <row r="346" spans="2:17" ht="15.5">
      <c r="B346" s="359">
        <v>165</v>
      </c>
      <c r="C346" s="28">
        <v>59</v>
      </c>
      <c r="D346" s="28">
        <v>136</v>
      </c>
      <c r="E346" s="28" t="s">
        <v>188</v>
      </c>
      <c r="F346" s="33" t="s">
        <v>187</v>
      </c>
      <c r="G346" s="29" t="s">
        <v>0</v>
      </c>
      <c r="H346" s="163">
        <v>360</v>
      </c>
      <c r="I346" s="28">
        <v>313</v>
      </c>
      <c r="J346" s="164">
        <f>H346*I346</f>
        <v>112680</v>
      </c>
      <c r="K346" s="30"/>
      <c r="L346" s="162">
        <f>K346*H346</f>
        <v>0</v>
      </c>
      <c r="M346" s="161">
        <f t="shared" si="11"/>
        <v>313</v>
      </c>
      <c r="N346" s="165">
        <f>M346*H346</f>
        <v>112680</v>
      </c>
      <c r="O346" s="31">
        <v>75</v>
      </c>
      <c r="P346" s="162">
        <f>O346*H346</f>
        <v>27000</v>
      </c>
      <c r="Q346" s="95" t="s">
        <v>554</v>
      </c>
    </row>
    <row r="347" spans="2:17" ht="21">
      <c r="B347" s="360"/>
      <c r="C347" s="58"/>
      <c r="D347" s="58"/>
      <c r="E347" s="58"/>
      <c r="F347" s="58"/>
      <c r="G347" s="58"/>
      <c r="H347" s="58"/>
      <c r="I347" s="58"/>
      <c r="J347" s="58"/>
      <c r="K347" s="58"/>
      <c r="L347" s="58"/>
      <c r="M347" s="161"/>
      <c r="N347" s="58"/>
      <c r="O347" s="58"/>
      <c r="P347" s="58"/>
      <c r="Q347" s="95" t="s">
        <v>554</v>
      </c>
    </row>
    <row r="348" spans="2:17" ht="15.5">
      <c r="B348" s="359">
        <v>166</v>
      </c>
      <c r="C348" s="28">
        <v>60</v>
      </c>
      <c r="D348" s="28">
        <v>137</v>
      </c>
      <c r="E348" s="28" t="s">
        <v>186</v>
      </c>
      <c r="F348" s="33" t="s">
        <v>185</v>
      </c>
      <c r="G348" s="29" t="s">
        <v>0</v>
      </c>
      <c r="H348" s="163">
        <v>270</v>
      </c>
      <c r="I348" s="28">
        <v>88</v>
      </c>
      <c r="J348" s="164">
        <f>H348*I348</f>
        <v>23760</v>
      </c>
      <c r="K348" s="30"/>
      <c r="L348" s="162">
        <f>K348*H348</f>
        <v>0</v>
      </c>
      <c r="M348" s="161">
        <f t="shared" si="11"/>
        <v>88</v>
      </c>
      <c r="N348" s="165">
        <f>M348*H348</f>
        <v>23760</v>
      </c>
      <c r="O348" s="31">
        <v>88</v>
      </c>
      <c r="P348" s="162">
        <f>O348*H348</f>
        <v>23760</v>
      </c>
      <c r="Q348" s="95" t="s">
        <v>554</v>
      </c>
    </row>
    <row r="349" spans="2:17" ht="21">
      <c r="B349" s="360"/>
      <c r="C349" s="58"/>
      <c r="D349" s="58"/>
      <c r="E349" s="58"/>
      <c r="F349" s="60" t="s">
        <v>543</v>
      </c>
      <c r="G349" s="58"/>
      <c r="H349" s="163">
        <v>270</v>
      </c>
      <c r="I349" s="58"/>
      <c r="J349" s="58"/>
      <c r="K349" s="58"/>
      <c r="L349" s="58"/>
      <c r="M349" s="161"/>
      <c r="N349" s="165"/>
      <c r="O349" s="176">
        <v>38.420000000000016</v>
      </c>
      <c r="P349" s="162">
        <f>O349*H349</f>
        <v>10373.400000000005</v>
      </c>
      <c r="Q349" s="95" t="s">
        <v>554</v>
      </c>
    </row>
    <row r="350" spans="2:17" ht="15.5">
      <c r="B350" s="359">
        <v>167</v>
      </c>
      <c r="C350" s="28">
        <v>61</v>
      </c>
      <c r="D350" s="28">
        <v>138</v>
      </c>
      <c r="E350" s="28" t="s">
        <v>184</v>
      </c>
      <c r="F350" s="33" t="s">
        <v>183</v>
      </c>
      <c r="G350" s="29" t="s">
        <v>0</v>
      </c>
      <c r="H350" s="163">
        <v>9000</v>
      </c>
      <c r="I350" s="28">
        <v>100</v>
      </c>
      <c r="J350" s="164">
        <f>H350*I350</f>
        <v>900000</v>
      </c>
      <c r="K350" s="30"/>
      <c r="L350" s="162">
        <f>K350*H350</f>
        <v>0</v>
      </c>
      <c r="M350" s="161">
        <f t="shared" si="11"/>
        <v>100</v>
      </c>
      <c r="N350" s="165">
        <f>M350*H350</f>
        <v>900000</v>
      </c>
      <c r="O350" s="31">
        <v>0</v>
      </c>
      <c r="P350" s="162">
        <f>O350*H350</f>
        <v>0</v>
      </c>
      <c r="Q350" s="95" t="s">
        <v>554</v>
      </c>
    </row>
    <row r="351" spans="2:17" ht="21">
      <c r="B351" s="360"/>
      <c r="C351" s="58"/>
      <c r="D351" s="58"/>
      <c r="E351" s="58"/>
      <c r="F351" s="58"/>
      <c r="G351" s="58"/>
      <c r="H351" s="58"/>
      <c r="I351" s="58"/>
      <c r="J351" s="58"/>
      <c r="K351" s="58"/>
      <c r="L351" s="58"/>
      <c r="M351" s="161"/>
      <c r="N351" s="58"/>
      <c r="O351" s="58"/>
      <c r="P351" s="58"/>
      <c r="Q351" s="95" t="s">
        <v>554</v>
      </c>
    </row>
    <row r="352" spans="2:17" ht="15.5">
      <c r="B352" s="359">
        <v>168</v>
      </c>
      <c r="C352" s="28">
        <v>64</v>
      </c>
      <c r="D352" s="28">
        <v>139</v>
      </c>
      <c r="E352" s="28" t="s">
        <v>182</v>
      </c>
      <c r="F352" s="33" t="s">
        <v>181</v>
      </c>
      <c r="G352" s="29" t="s">
        <v>0</v>
      </c>
      <c r="H352" s="163">
        <v>12000</v>
      </c>
      <c r="I352" s="28">
        <v>7</v>
      </c>
      <c r="J352" s="164">
        <f>H352*I352</f>
        <v>84000</v>
      </c>
      <c r="K352" s="30"/>
      <c r="L352" s="162">
        <f>K352*H352</f>
        <v>0</v>
      </c>
      <c r="M352" s="161">
        <f t="shared" si="11"/>
        <v>7</v>
      </c>
      <c r="N352" s="165">
        <f>M352*H352</f>
        <v>84000</v>
      </c>
      <c r="O352" s="31">
        <v>7</v>
      </c>
      <c r="P352" s="162">
        <f>O352*H352</f>
        <v>84000</v>
      </c>
      <c r="Q352" s="95" t="s">
        <v>554</v>
      </c>
    </row>
    <row r="353" spans="2:17" ht="21">
      <c r="B353" s="360"/>
      <c r="C353" s="58"/>
      <c r="D353" s="58"/>
      <c r="E353" s="58"/>
      <c r="F353" s="60" t="s">
        <v>543</v>
      </c>
      <c r="G353" s="58"/>
      <c r="H353" s="163">
        <v>12000</v>
      </c>
      <c r="I353" s="58"/>
      <c r="J353" s="58"/>
      <c r="K353" s="58"/>
      <c r="L353" s="58"/>
      <c r="M353" s="161"/>
      <c r="N353" s="165"/>
      <c r="O353" s="176">
        <v>9.5165000000000006</v>
      </c>
      <c r="P353" s="162">
        <f>O353*H353</f>
        <v>114198.00000000001</v>
      </c>
      <c r="Q353" s="95" t="s">
        <v>554</v>
      </c>
    </row>
    <row r="354" spans="2:17" ht="15.5">
      <c r="B354" s="359">
        <v>169</v>
      </c>
      <c r="C354" s="28"/>
      <c r="D354" s="28">
        <v>140</v>
      </c>
      <c r="E354" s="28" t="s">
        <v>180</v>
      </c>
      <c r="F354" s="33" t="s">
        <v>179</v>
      </c>
      <c r="G354" s="29" t="s">
        <v>0</v>
      </c>
      <c r="H354" s="163">
        <v>9000</v>
      </c>
      <c r="I354" s="28">
        <v>15</v>
      </c>
      <c r="J354" s="164">
        <f>H354*I354</f>
        <v>135000</v>
      </c>
      <c r="K354" s="30"/>
      <c r="L354" s="162">
        <f>K354*H354</f>
        <v>0</v>
      </c>
      <c r="M354" s="161">
        <f t="shared" si="11"/>
        <v>15</v>
      </c>
      <c r="N354" s="165">
        <f>M354*H354</f>
        <v>135000</v>
      </c>
      <c r="O354" s="31">
        <v>15</v>
      </c>
      <c r="P354" s="162">
        <f>O354*H354</f>
        <v>135000</v>
      </c>
      <c r="Q354" s="95" t="s">
        <v>554</v>
      </c>
    </row>
    <row r="355" spans="2:17" ht="21">
      <c r="B355" s="360"/>
      <c r="C355" s="58"/>
      <c r="D355" s="58"/>
      <c r="E355" s="58"/>
      <c r="F355" s="60" t="s">
        <v>543</v>
      </c>
      <c r="G355" s="58"/>
      <c r="H355" s="163">
        <v>9000</v>
      </c>
      <c r="I355" s="58"/>
      <c r="J355" s="58"/>
      <c r="K355" s="58"/>
      <c r="L355" s="58"/>
      <c r="M355" s="161"/>
      <c r="N355" s="165"/>
      <c r="O355" s="176">
        <v>30.275999999999996</v>
      </c>
      <c r="P355" s="162">
        <f>O355*H355</f>
        <v>272483.99999999994</v>
      </c>
      <c r="Q355" s="95" t="s">
        <v>554</v>
      </c>
    </row>
    <row r="356" spans="2:17" ht="15.5">
      <c r="B356" s="359">
        <v>170</v>
      </c>
      <c r="C356" s="28"/>
      <c r="D356" s="28">
        <v>141</v>
      </c>
      <c r="E356" s="28" t="s">
        <v>178</v>
      </c>
      <c r="F356" s="33" t="s">
        <v>177</v>
      </c>
      <c r="G356" s="29" t="s">
        <v>0</v>
      </c>
      <c r="H356" s="163">
        <v>1800</v>
      </c>
      <c r="I356" s="28">
        <v>150</v>
      </c>
      <c r="J356" s="164">
        <f>H356*I356</f>
        <v>270000</v>
      </c>
      <c r="K356" s="30"/>
      <c r="L356" s="162">
        <f>K356*H356</f>
        <v>0</v>
      </c>
      <c r="M356" s="161">
        <f t="shared" si="11"/>
        <v>150</v>
      </c>
      <c r="N356" s="165">
        <f>M356*H356</f>
        <v>270000</v>
      </c>
      <c r="O356" s="31">
        <v>126.42000000000002</v>
      </c>
      <c r="P356" s="162">
        <f>O356*H356</f>
        <v>227556.00000000003</v>
      </c>
      <c r="Q356" s="95" t="s">
        <v>554</v>
      </c>
    </row>
    <row r="357" spans="2:17" ht="21">
      <c r="B357" s="360"/>
      <c r="C357" s="58"/>
      <c r="D357" s="58"/>
      <c r="E357" s="58"/>
      <c r="F357" s="58"/>
      <c r="G357" s="58"/>
      <c r="H357" s="58"/>
      <c r="I357" s="58"/>
      <c r="J357" s="58"/>
      <c r="K357" s="58"/>
      <c r="L357" s="58"/>
      <c r="M357" s="161"/>
      <c r="N357" s="58"/>
      <c r="O357" s="58"/>
      <c r="P357" s="58"/>
      <c r="Q357" s="95" t="s">
        <v>554</v>
      </c>
    </row>
    <row r="358" spans="2:17" ht="29">
      <c r="B358" s="359">
        <v>171</v>
      </c>
      <c r="C358" s="28">
        <v>66</v>
      </c>
      <c r="D358" s="28">
        <v>142</v>
      </c>
      <c r="E358" s="28" t="s">
        <v>176</v>
      </c>
      <c r="F358" s="37" t="s">
        <v>175</v>
      </c>
      <c r="G358" s="29" t="s">
        <v>0</v>
      </c>
      <c r="H358" s="163">
        <v>6300</v>
      </c>
      <c r="I358" s="28">
        <v>50</v>
      </c>
      <c r="J358" s="164">
        <f>H358*I358</f>
        <v>315000</v>
      </c>
      <c r="K358" s="30"/>
      <c r="L358" s="162">
        <f>K358*H358</f>
        <v>0</v>
      </c>
      <c r="M358" s="161">
        <f t="shared" si="11"/>
        <v>50</v>
      </c>
      <c r="N358" s="165">
        <f>M358*H358</f>
        <v>315000</v>
      </c>
      <c r="O358" s="31">
        <v>50</v>
      </c>
      <c r="P358" s="162">
        <f>O358*H358</f>
        <v>315000</v>
      </c>
      <c r="Q358" s="95" t="s">
        <v>554</v>
      </c>
    </row>
    <row r="359" spans="2:17" ht="21">
      <c r="B359" s="360"/>
      <c r="C359" s="58"/>
      <c r="D359" s="58"/>
      <c r="E359" s="58"/>
      <c r="F359" s="60"/>
      <c r="G359" s="58"/>
      <c r="H359" s="163"/>
      <c r="I359" s="58"/>
      <c r="J359" s="58"/>
      <c r="K359" s="58"/>
      <c r="L359" s="58"/>
      <c r="M359" s="161"/>
      <c r="N359" s="165"/>
      <c r="O359" s="176"/>
      <c r="P359" s="162">
        <f>O359*H359</f>
        <v>0</v>
      </c>
      <c r="Q359" s="95" t="s">
        <v>554</v>
      </c>
    </row>
    <row r="360" spans="2:17" ht="29">
      <c r="B360" s="359">
        <v>172</v>
      </c>
      <c r="C360" s="28">
        <v>67</v>
      </c>
      <c r="D360" s="28">
        <v>143</v>
      </c>
      <c r="E360" s="28" t="s">
        <v>174</v>
      </c>
      <c r="F360" s="33" t="s">
        <v>173</v>
      </c>
      <c r="G360" s="29" t="s">
        <v>0</v>
      </c>
      <c r="H360" s="163">
        <v>6300</v>
      </c>
      <c r="I360" s="28">
        <v>50</v>
      </c>
      <c r="J360" s="164">
        <f>H360*I360</f>
        <v>315000</v>
      </c>
      <c r="K360" s="30"/>
      <c r="L360" s="162">
        <f>K360*H360</f>
        <v>0</v>
      </c>
      <c r="M360" s="161">
        <f t="shared" si="11"/>
        <v>50</v>
      </c>
      <c r="N360" s="165">
        <f>M360*H360</f>
        <v>315000</v>
      </c>
      <c r="O360" s="31">
        <v>15.4</v>
      </c>
      <c r="P360" s="162">
        <f>O360*H360</f>
        <v>97020</v>
      </c>
      <c r="Q360" s="95" t="s">
        <v>554</v>
      </c>
    </row>
    <row r="361" spans="2:17" ht="21">
      <c r="B361" s="360"/>
      <c r="C361" s="58"/>
      <c r="D361" s="58"/>
      <c r="E361" s="58"/>
      <c r="F361" s="58"/>
      <c r="G361" s="58"/>
      <c r="H361" s="58"/>
      <c r="I361" s="58"/>
      <c r="J361" s="58"/>
      <c r="K361" s="58"/>
      <c r="L361" s="58"/>
      <c r="M361" s="161"/>
      <c r="N361" s="58"/>
      <c r="O361" s="58"/>
      <c r="P361" s="58"/>
      <c r="Q361" s="95" t="s">
        <v>554</v>
      </c>
    </row>
    <row r="362" spans="2:17" ht="29">
      <c r="B362" s="359">
        <v>173</v>
      </c>
      <c r="C362" s="28">
        <v>68</v>
      </c>
      <c r="D362" s="28">
        <v>144</v>
      </c>
      <c r="E362" s="28" t="s">
        <v>172</v>
      </c>
      <c r="F362" s="33" t="s">
        <v>171</v>
      </c>
      <c r="G362" s="29" t="s">
        <v>0</v>
      </c>
      <c r="H362" s="163">
        <v>7400.0000000000009</v>
      </c>
      <c r="I362" s="28">
        <v>45</v>
      </c>
      <c r="J362" s="164">
        <f>H362*I362</f>
        <v>333000.00000000006</v>
      </c>
      <c r="K362" s="30"/>
      <c r="L362" s="162">
        <f>K362*H362</f>
        <v>0</v>
      </c>
      <c r="M362" s="161">
        <f t="shared" si="11"/>
        <v>45</v>
      </c>
      <c r="N362" s="165">
        <f>M362*H362</f>
        <v>333000.00000000006</v>
      </c>
      <c r="O362" s="31">
        <v>17.2</v>
      </c>
      <c r="P362" s="162">
        <f>O362*H362</f>
        <v>127280.00000000001</v>
      </c>
      <c r="Q362" s="95" t="s">
        <v>554</v>
      </c>
    </row>
    <row r="363" spans="2:17" ht="21">
      <c r="B363" s="360"/>
      <c r="C363" s="58"/>
      <c r="D363" s="58"/>
      <c r="E363" s="58"/>
      <c r="F363" s="58"/>
      <c r="G363" s="58"/>
      <c r="H363" s="58"/>
      <c r="I363" s="58"/>
      <c r="J363" s="58"/>
      <c r="K363" s="58"/>
      <c r="L363" s="58"/>
      <c r="M363" s="161"/>
      <c r="N363" s="58"/>
      <c r="O363" s="58"/>
      <c r="P363" s="58"/>
      <c r="Q363" s="95" t="s">
        <v>554</v>
      </c>
    </row>
    <row r="364" spans="2:17" ht="15.5">
      <c r="B364" s="359">
        <v>174</v>
      </c>
      <c r="C364" s="28">
        <v>69</v>
      </c>
      <c r="D364" s="28">
        <v>145</v>
      </c>
      <c r="E364" s="28" t="s">
        <v>170</v>
      </c>
      <c r="F364" s="33" t="s">
        <v>169</v>
      </c>
      <c r="G364" s="29" t="s">
        <v>0</v>
      </c>
      <c r="H364" s="163">
        <v>5400</v>
      </c>
      <c r="I364" s="28">
        <v>40</v>
      </c>
      <c r="J364" s="164">
        <f>H364*I364</f>
        <v>216000</v>
      </c>
      <c r="K364" s="30"/>
      <c r="L364" s="162">
        <f>K364*H364</f>
        <v>0</v>
      </c>
      <c r="M364" s="161">
        <f t="shared" si="11"/>
        <v>40</v>
      </c>
      <c r="N364" s="165">
        <f>M364*H364</f>
        <v>216000</v>
      </c>
      <c r="O364" s="31">
        <v>33.3795</v>
      </c>
      <c r="P364" s="162">
        <f>O364*H364</f>
        <v>180249.3</v>
      </c>
      <c r="Q364" s="95" t="s">
        <v>554</v>
      </c>
    </row>
    <row r="365" spans="2:17" ht="21">
      <c r="B365" s="360"/>
      <c r="C365" s="58"/>
      <c r="D365" s="58"/>
      <c r="E365" s="58"/>
      <c r="F365" s="58"/>
      <c r="G365" s="58"/>
      <c r="H365" s="58"/>
      <c r="I365" s="58"/>
      <c r="J365" s="58"/>
      <c r="K365" s="58"/>
      <c r="L365" s="58"/>
      <c r="M365" s="161"/>
      <c r="N365" s="58"/>
      <c r="O365" s="58"/>
      <c r="P365" s="58"/>
      <c r="Q365" s="95" t="s">
        <v>554</v>
      </c>
    </row>
    <row r="366" spans="2:17" ht="29">
      <c r="B366" s="359">
        <v>175</v>
      </c>
      <c r="C366" s="28">
        <v>70</v>
      </c>
      <c r="D366" s="28">
        <v>146</v>
      </c>
      <c r="E366" s="28" t="s">
        <v>168</v>
      </c>
      <c r="F366" s="33" t="s">
        <v>167</v>
      </c>
      <c r="G366" s="29" t="s">
        <v>0</v>
      </c>
      <c r="H366" s="163">
        <v>18000</v>
      </c>
      <c r="I366" s="28">
        <v>45</v>
      </c>
      <c r="J366" s="164">
        <f>H366*I366</f>
        <v>810000</v>
      </c>
      <c r="K366" s="30"/>
      <c r="L366" s="162">
        <f>K366*H366</f>
        <v>0</v>
      </c>
      <c r="M366" s="161">
        <f t="shared" si="11"/>
        <v>45</v>
      </c>
      <c r="N366" s="165">
        <f>M366*H366</f>
        <v>810000</v>
      </c>
      <c r="O366" s="31">
        <v>45</v>
      </c>
      <c r="P366" s="162">
        <f>O366*H366</f>
        <v>810000</v>
      </c>
      <c r="Q366" s="95" t="s">
        <v>554</v>
      </c>
    </row>
    <row r="367" spans="2:17" ht="21">
      <c r="B367" s="360"/>
      <c r="C367" s="58"/>
      <c r="D367" s="58"/>
      <c r="E367" s="58"/>
      <c r="F367" s="60" t="s">
        <v>543</v>
      </c>
      <c r="G367" s="58"/>
      <c r="H367" s="163">
        <v>18000</v>
      </c>
      <c r="I367" s="58"/>
      <c r="J367" s="58"/>
      <c r="K367" s="58"/>
      <c r="L367" s="58"/>
      <c r="M367" s="161"/>
      <c r="N367" s="165"/>
      <c r="O367" s="176">
        <v>24.3</v>
      </c>
      <c r="P367" s="162">
        <f>O367*H367</f>
        <v>437400</v>
      </c>
      <c r="Q367" s="95" t="s">
        <v>554</v>
      </c>
    </row>
    <row r="368" spans="2:17" ht="15.5">
      <c r="B368" s="359">
        <v>176</v>
      </c>
      <c r="C368" s="28">
        <v>71</v>
      </c>
      <c r="D368" s="28">
        <v>147</v>
      </c>
      <c r="E368" s="28" t="s">
        <v>166</v>
      </c>
      <c r="F368" s="33" t="s">
        <v>165</v>
      </c>
      <c r="G368" s="29" t="s">
        <v>0</v>
      </c>
      <c r="H368" s="163">
        <v>1800</v>
      </c>
      <c r="I368" s="28">
        <v>1400</v>
      </c>
      <c r="J368" s="164">
        <f>H368*I368</f>
        <v>2520000</v>
      </c>
      <c r="K368" s="30"/>
      <c r="L368" s="162">
        <f>K368*H368</f>
        <v>0</v>
      </c>
      <c r="M368" s="161">
        <f t="shared" si="11"/>
        <v>1400</v>
      </c>
      <c r="N368" s="165">
        <f>M368*H368</f>
        <v>2520000</v>
      </c>
      <c r="O368" s="31">
        <v>750</v>
      </c>
      <c r="P368" s="162">
        <f>O368*H368</f>
        <v>1350000</v>
      </c>
      <c r="Q368" s="95" t="s">
        <v>554</v>
      </c>
    </row>
    <row r="369" spans="2:17" ht="21">
      <c r="B369" s="360"/>
      <c r="C369" s="58"/>
      <c r="D369" s="58"/>
      <c r="E369" s="58"/>
      <c r="F369" s="58"/>
      <c r="G369" s="58"/>
      <c r="H369" s="58"/>
      <c r="I369" s="58"/>
      <c r="J369" s="58"/>
      <c r="K369" s="58"/>
      <c r="L369" s="58"/>
      <c r="M369" s="161"/>
      <c r="N369" s="58"/>
      <c r="O369" s="58"/>
      <c r="P369" s="58"/>
      <c r="Q369" s="95" t="s">
        <v>554</v>
      </c>
    </row>
    <row r="370" spans="2:17" ht="15.5">
      <c r="B370" s="359">
        <v>177</v>
      </c>
      <c r="C370" s="28">
        <v>72</v>
      </c>
      <c r="D370" s="28">
        <v>148</v>
      </c>
      <c r="E370" s="28" t="s">
        <v>164</v>
      </c>
      <c r="F370" s="33" t="s">
        <v>163</v>
      </c>
      <c r="G370" s="29" t="s">
        <v>0</v>
      </c>
      <c r="H370" s="163">
        <v>3000</v>
      </c>
      <c r="I370" s="28">
        <v>500</v>
      </c>
      <c r="J370" s="164">
        <f>H370*I370</f>
        <v>1500000</v>
      </c>
      <c r="K370" s="30"/>
      <c r="L370" s="162">
        <f>K370*H370</f>
        <v>0</v>
      </c>
      <c r="M370" s="161">
        <f t="shared" si="11"/>
        <v>500</v>
      </c>
      <c r="N370" s="165">
        <f>M370*H370</f>
        <v>1500000</v>
      </c>
      <c r="O370" s="31">
        <v>500</v>
      </c>
      <c r="P370" s="162">
        <f>O370*H370</f>
        <v>1500000</v>
      </c>
      <c r="Q370" s="95" t="s">
        <v>554</v>
      </c>
    </row>
    <row r="371" spans="2:17" ht="21">
      <c r="B371" s="360"/>
      <c r="C371" s="58"/>
      <c r="D371" s="58"/>
      <c r="E371" s="58"/>
      <c r="F371" s="60" t="s">
        <v>543</v>
      </c>
      <c r="G371" s="58"/>
      <c r="H371" s="163">
        <v>3000</v>
      </c>
      <c r="I371" s="58"/>
      <c r="J371" s="58"/>
      <c r="K371" s="58"/>
      <c r="L371" s="58"/>
      <c r="M371" s="161"/>
      <c r="N371" s="165"/>
      <c r="O371" s="30">
        <v>164</v>
      </c>
      <c r="P371" s="162">
        <f>O371*H371</f>
        <v>492000</v>
      </c>
      <c r="Q371" s="95" t="s">
        <v>554</v>
      </c>
    </row>
    <row r="372" spans="2:17" ht="29">
      <c r="B372" s="359">
        <v>178</v>
      </c>
      <c r="C372" s="28">
        <v>74</v>
      </c>
      <c r="D372" s="28">
        <v>149</v>
      </c>
      <c r="E372" s="28" t="s">
        <v>162</v>
      </c>
      <c r="F372" s="33" t="s">
        <v>161</v>
      </c>
      <c r="G372" s="29" t="s">
        <v>0</v>
      </c>
      <c r="H372" s="163">
        <v>1260</v>
      </c>
      <c r="I372" s="28">
        <v>350</v>
      </c>
      <c r="J372" s="164">
        <f>H372*I372</f>
        <v>441000</v>
      </c>
      <c r="K372" s="30"/>
      <c r="L372" s="162">
        <f>K372*H372</f>
        <v>0</v>
      </c>
      <c r="M372" s="161">
        <f t="shared" si="11"/>
        <v>350</v>
      </c>
      <c r="N372" s="165">
        <f>M372*H372</f>
        <v>441000</v>
      </c>
      <c r="O372" s="31">
        <v>0</v>
      </c>
      <c r="P372" s="162">
        <f>O372*H372</f>
        <v>0</v>
      </c>
      <c r="Q372" s="95" t="s">
        <v>554</v>
      </c>
    </row>
    <row r="373" spans="2:17" ht="21">
      <c r="B373" s="360"/>
      <c r="C373" s="58"/>
      <c r="D373" s="58"/>
      <c r="E373" s="58"/>
      <c r="F373" s="58"/>
      <c r="G373" s="58"/>
      <c r="H373" s="58"/>
      <c r="I373" s="58"/>
      <c r="J373" s="58"/>
      <c r="K373" s="58"/>
      <c r="L373" s="58"/>
      <c r="M373" s="161"/>
      <c r="N373" s="58"/>
      <c r="O373" s="58"/>
      <c r="P373" s="58"/>
      <c r="Q373" s="95" t="s">
        <v>554</v>
      </c>
    </row>
    <row r="374" spans="2:17" ht="15.5">
      <c r="B374" s="359">
        <v>179</v>
      </c>
      <c r="C374" s="28">
        <v>63</v>
      </c>
      <c r="D374" s="28">
        <v>233</v>
      </c>
      <c r="E374" s="28" t="s">
        <v>160</v>
      </c>
      <c r="F374" s="33" t="s">
        <v>159</v>
      </c>
      <c r="G374" s="29" t="s">
        <v>0</v>
      </c>
      <c r="H374" s="163">
        <v>5400</v>
      </c>
      <c r="I374" s="28">
        <v>53.55</v>
      </c>
      <c r="J374" s="164">
        <f>H374*I374</f>
        <v>289170</v>
      </c>
      <c r="K374" s="30"/>
      <c r="L374" s="162">
        <f>K374*H374</f>
        <v>0</v>
      </c>
      <c r="M374" s="161">
        <f t="shared" si="11"/>
        <v>53.55</v>
      </c>
      <c r="N374" s="165">
        <f>M374*H374</f>
        <v>289170</v>
      </c>
      <c r="O374" s="31">
        <v>53.55</v>
      </c>
      <c r="P374" s="162">
        <f>O374*H374</f>
        <v>289170</v>
      </c>
      <c r="Q374" s="95" t="s">
        <v>554</v>
      </c>
    </row>
    <row r="375" spans="2:17" ht="21">
      <c r="B375" s="360"/>
      <c r="C375" s="58"/>
      <c r="D375" s="58"/>
      <c r="E375" s="58"/>
      <c r="F375" s="60" t="s">
        <v>543</v>
      </c>
      <c r="G375" s="58"/>
      <c r="H375" s="163">
        <v>5400</v>
      </c>
      <c r="I375" s="58"/>
      <c r="J375" s="58"/>
      <c r="K375" s="58"/>
      <c r="L375" s="58"/>
      <c r="M375" s="161"/>
      <c r="N375" s="165"/>
      <c r="O375" s="176">
        <v>7.4600000000000009</v>
      </c>
      <c r="P375" s="162">
        <f>O375*H375</f>
        <v>40284.000000000007</v>
      </c>
      <c r="Q375" s="95" t="s">
        <v>554</v>
      </c>
    </row>
    <row r="376" spans="2:17" ht="58">
      <c r="B376" s="359">
        <v>180</v>
      </c>
      <c r="C376" s="28">
        <v>95</v>
      </c>
      <c r="D376" s="28">
        <v>223</v>
      </c>
      <c r="E376" s="28" t="s">
        <v>158</v>
      </c>
      <c r="F376" s="38" t="s">
        <v>157</v>
      </c>
      <c r="G376" s="29" t="s">
        <v>3</v>
      </c>
      <c r="H376" s="163">
        <v>180</v>
      </c>
      <c r="I376" s="28">
        <v>500</v>
      </c>
      <c r="J376" s="164">
        <f>H376*I376</f>
        <v>90000</v>
      </c>
      <c r="K376" s="30"/>
      <c r="L376" s="162">
        <f>K376*H376</f>
        <v>0</v>
      </c>
      <c r="M376" s="161">
        <f t="shared" si="11"/>
        <v>500</v>
      </c>
      <c r="N376" s="165">
        <f>M376*H376</f>
        <v>90000</v>
      </c>
      <c r="O376" s="31">
        <v>0</v>
      </c>
      <c r="P376" s="162">
        <f>O376*H376</f>
        <v>0</v>
      </c>
      <c r="Q376" s="95" t="s">
        <v>554</v>
      </c>
    </row>
    <row r="377" spans="2:17" ht="21">
      <c r="B377" s="360"/>
      <c r="C377" s="58"/>
      <c r="D377" s="58"/>
      <c r="E377" s="58"/>
      <c r="F377" s="58"/>
      <c r="G377" s="58"/>
      <c r="H377" s="58"/>
      <c r="I377" s="58"/>
      <c r="J377" s="58"/>
      <c r="K377" s="58"/>
      <c r="L377" s="58"/>
      <c r="M377" s="161"/>
      <c r="N377" s="58"/>
      <c r="O377" s="58"/>
      <c r="P377" s="58"/>
      <c r="Q377" s="95" t="s">
        <v>554</v>
      </c>
    </row>
    <row r="378" spans="2:17" ht="72.5">
      <c r="B378" s="359">
        <v>181</v>
      </c>
      <c r="C378" s="28">
        <v>96</v>
      </c>
      <c r="D378" s="28">
        <v>224</v>
      </c>
      <c r="E378" s="28" t="s">
        <v>156</v>
      </c>
      <c r="F378" s="38" t="s">
        <v>155</v>
      </c>
      <c r="G378" s="29" t="s">
        <v>3</v>
      </c>
      <c r="H378" s="163">
        <v>630</v>
      </c>
      <c r="I378" s="28">
        <v>500</v>
      </c>
      <c r="J378" s="164">
        <f>H378*I378</f>
        <v>315000</v>
      </c>
      <c r="K378" s="30"/>
      <c r="L378" s="162">
        <f>K378*H378</f>
        <v>0</v>
      </c>
      <c r="M378" s="161">
        <f t="shared" si="11"/>
        <v>500</v>
      </c>
      <c r="N378" s="165">
        <f>M378*H378</f>
        <v>315000</v>
      </c>
      <c r="O378" s="31">
        <v>500</v>
      </c>
      <c r="P378" s="162">
        <f>O378*H378</f>
        <v>315000</v>
      </c>
      <c r="Q378" s="95" t="s">
        <v>554</v>
      </c>
    </row>
    <row r="379" spans="2:17" ht="21">
      <c r="B379" s="360"/>
      <c r="C379" s="58"/>
      <c r="D379" s="58"/>
      <c r="E379" s="58"/>
      <c r="F379" s="60" t="s">
        <v>543</v>
      </c>
      <c r="G379" s="58"/>
      <c r="H379" s="163">
        <v>630</v>
      </c>
      <c r="I379" s="58"/>
      <c r="J379" s="58"/>
      <c r="K379" s="58"/>
      <c r="L379" s="58"/>
      <c r="M379" s="161"/>
      <c r="N379" s="165"/>
      <c r="O379" s="176">
        <v>632</v>
      </c>
      <c r="P379" s="162">
        <f>O379*H379</f>
        <v>398160</v>
      </c>
      <c r="Q379" s="95" t="s">
        <v>554</v>
      </c>
    </row>
    <row r="380" spans="2:17" ht="29">
      <c r="B380" s="359">
        <v>182</v>
      </c>
      <c r="C380" s="28" t="s">
        <v>717</v>
      </c>
      <c r="D380" s="28">
        <v>234</v>
      </c>
      <c r="E380" s="28" t="s">
        <v>154</v>
      </c>
      <c r="F380" s="38" t="s">
        <v>153</v>
      </c>
      <c r="G380" s="29" t="s">
        <v>152</v>
      </c>
      <c r="H380" s="163">
        <v>180</v>
      </c>
      <c r="I380" s="28">
        <v>6500</v>
      </c>
      <c r="J380" s="164">
        <f>H380*I380</f>
        <v>1170000</v>
      </c>
      <c r="K380" s="30"/>
      <c r="L380" s="162">
        <f>K380*H380</f>
        <v>0</v>
      </c>
      <c r="M380" s="161">
        <f t="shared" ref="M380:M422" si="12">$I380+$K380</f>
        <v>6500</v>
      </c>
      <c r="N380" s="165">
        <f>M380*H380</f>
        <v>1170000</v>
      </c>
      <c r="O380" s="31">
        <v>6500</v>
      </c>
      <c r="P380" s="162">
        <f>O380*H380</f>
        <v>1170000</v>
      </c>
      <c r="Q380" s="95" t="s">
        <v>554</v>
      </c>
    </row>
    <row r="381" spans="2:17" ht="21">
      <c r="B381" s="360"/>
      <c r="C381" s="58"/>
      <c r="D381" s="58"/>
      <c r="E381" s="58"/>
      <c r="F381" s="58"/>
      <c r="G381" s="58"/>
      <c r="H381" s="58"/>
      <c r="I381" s="58"/>
      <c r="J381" s="58"/>
      <c r="K381" s="58"/>
      <c r="L381" s="58"/>
      <c r="M381" s="161"/>
      <c r="N381" s="58"/>
      <c r="O381" s="58"/>
      <c r="P381" s="58"/>
      <c r="Q381" s="95" t="s">
        <v>554</v>
      </c>
    </row>
    <row r="382" spans="2:17" ht="29">
      <c r="B382" s="359">
        <v>183</v>
      </c>
      <c r="C382" s="28" t="s">
        <v>718</v>
      </c>
      <c r="D382" s="28">
        <v>150</v>
      </c>
      <c r="E382" s="28" t="s">
        <v>151</v>
      </c>
      <c r="F382" s="38" t="s">
        <v>150</v>
      </c>
      <c r="G382" s="29" t="s">
        <v>0</v>
      </c>
      <c r="H382" s="163">
        <v>1080</v>
      </c>
      <c r="I382" s="28">
        <v>65</v>
      </c>
      <c r="J382" s="164">
        <f>H382*I382</f>
        <v>70200</v>
      </c>
      <c r="K382" s="30"/>
      <c r="L382" s="162">
        <f>K382*H382</f>
        <v>0</v>
      </c>
      <c r="M382" s="161">
        <f t="shared" si="12"/>
        <v>65</v>
      </c>
      <c r="N382" s="165">
        <f>M382*H382</f>
        <v>70200</v>
      </c>
      <c r="O382" s="31">
        <v>65</v>
      </c>
      <c r="P382" s="162">
        <f>O382*H382</f>
        <v>70200</v>
      </c>
      <c r="Q382" s="95" t="s">
        <v>554</v>
      </c>
    </row>
    <row r="383" spans="2:17" ht="21.5" thickBot="1">
      <c r="B383" s="365"/>
      <c r="C383" s="126"/>
      <c r="D383" s="126"/>
      <c r="E383" s="126"/>
      <c r="F383" s="126"/>
      <c r="G383" s="126"/>
      <c r="H383" s="126"/>
      <c r="I383" s="126"/>
      <c r="J383" s="126"/>
      <c r="K383" s="126"/>
      <c r="L383" s="126"/>
      <c r="M383" s="169"/>
      <c r="N383" s="137"/>
      <c r="O383" s="126"/>
      <c r="P383" s="189"/>
      <c r="Q383" s="95"/>
    </row>
    <row r="384" spans="2:17" ht="21.5" thickBot="1">
      <c r="B384" s="366"/>
      <c r="C384" s="123"/>
      <c r="D384" s="123"/>
      <c r="E384" s="123"/>
      <c r="F384" s="123"/>
      <c r="G384" s="123"/>
      <c r="H384" s="123"/>
      <c r="I384" s="123"/>
      <c r="J384" s="123"/>
      <c r="K384" s="123"/>
      <c r="L384" s="172" t="s">
        <v>545</v>
      </c>
      <c r="M384" s="173"/>
      <c r="N384" s="178" t="s">
        <v>558</v>
      </c>
      <c r="O384" s="123"/>
      <c r="P384" s="174">
        <f>SUM(P304:P383)</f>
        <v>17755806.550999999</v>
      </c>
      <c r="Q384" s="95"/>
    </row>
    <row r="385" spans="2:17" ht="21">
      <c r="B385" s="364"/>
      <c r="C385" s="124"/>
      <c r="D385" s="124"/>
      <c r="E385" s="124"/>
      <c r="F385" s="125" t="s">
        <v>541</v>
      </c>
      <c r="G385" s="124"/>
      <c r="H385" s="124"/>
      <c r="I385" s="124"/>
      <c r="J385" s="124"/>
      <c r="K385" s="124"/>
      <c r="L385" s="124"/>
      <c r="M385" s="159"/>
      <c r="N385" s="124"/>
      <c r="O385" s="124"/>
      <c r="P385" s="124"/>
      <c r="Q385" s="95"/>
    </row>
    <row r="386" spans="2:17" ht="15.5">
      <c r="B386" s="359">
        <v>184</v>
      </c>
      <c r="C386" s="28">
        <v>75</v>
      </c>
      <c r="D386" s="28">
        <v>225</v>
      </c>
      <c r="E386" s="28" t="s">
        <v>149</v>
      </c>
      <c r="F386" s="33" t="s">
        <v>148</v>
      </c>
      <c r="G386" s="29" t="s">
        <v>3</v>
      </c>
      <c r="H386" s="163">
        <v>270</v>
      </c>
      <c r="I386" s="28">
        <v>25</v>
      </c>
      <c r="J386" s="164">
        <f>H386*I386</f>
        <v>6750</v>
      </c>
      <c r="K386" s="30"/>
      <c r="L386" s="162">
        <f>K386*H386</f>
        <v>0</v>
      </c>
      <c r="M386" s="161">
        <f t="shared" si="12"/>
        <v>25</v>
      </c>
      <c r="N386" s="165">
        <f>M386*H386</f>
        <v>6750</v>
      </c>
      <c r="O386" s="31">
        <v>25</v>
      </c>
      <c r="P386" s="162">
        <f>O386*H386</f>
        <v>6750</v>
      </c>
      <c r="Q386" s="95" t="s">
        <v>555</v>
      </c>
    </row>
    <row r="387" spans="2:17" ht="21">
      <c r="B387" s="360"/>
      <c r="C387" s="58"/>
      <c r="D387" s="58"/>
      <c r="E387" s="58"/>
      <c r="F387" s="60" t="s">
        <v>543</v>
      </c>
      <c r="G387" s="58"/>
      <c r="H387" s="163">
        <v>270</v>
      </c>
      <c r="I387" s="58"/>
      <c r="J387" s="58"/>
      <c r="K387" s="58"/>
      <c r="L387" s="58"/>
      <c r="M387" s="161"/>
      <c r="N387" s="165"/>
      <c r="O387" s="176">
        <v>19</v>
      </c>
      <c r="P387" s="162">
        <f>O387*H387</f>
        <v>5130</v>
      </c>
      <c r="Q387" s="95" t="s">
        <v>555</v>
      </c>
    </row>
    <row r="388" spans="2:17" ht="15.5">
      <c r="B388" s="359">
        <v>185</v>
      </c>
      <c r="C388" s="28">
        <v>76</v>
      </c>
      <c r="D388" s="28">
        <v>151</v>
      </c>
      <c r="E388" s="28" t="s">
        <v>147</v>
      </c>
      <c r="F388" s="33" t="s">
        <v>146</v>
      </c>
      <c r="G388" s="29" t="s">
        <v>3</v>
      </c>
      <c r="H388" s="163">
        <v>5400</v>
      </c>
      <c r="I388" s="28">
        <v>4</v>
      </c>
      <c r="J388" s="164">
        <f>H388*I388</f>
        <v>21600</v>
      </c>
      <c r="K388" s="30"/>
      <c r="L388" s="162">
        <f>K388*H388</f>
        <v>0</v>
      </c>
      <c r="M388" s="161">
        <f t="shared" si="12"/>
        <v>4</v>
      </c>
      <c r="N388" s="165">
        <f>M388*H388</f>
        <v>21600</v>
      </c>
      <c r="O388" s="31">
        <v>4</v>
      </c>
      <c r="P388" s="162">
        <f>O388*H388</f>
        <v>21600</v>
      </c>
      <c r="Q388" s="95" t="s">
        <v>555</v>
      </c>
    </row>
    <row r="389" spans="2:17" ht="21">
      <c r="B389" s="360"/>
      <c r="C389" s="58"/>
      <c r="D389" s="58"/>
      <c r="E389" s="58"/>
      <c r="F389" s="58"/>
      <c r="G389" s="58"/>
      <c r="H389" s="58"/>
      <c r="I389" s="58"/>
      <c r="J389" s="58"/>
      <c r="K389" s="58"/>
      <c r="L389" s="58"/>
      <c r="M389" s="161"/>
      <c r="N389" s="58"/>
      <c r="O389" s="58"/>
      <c r="P389" s="58"/>
      <c r="Q389" s="95" t="s">
        <v>555</v>
      </c>
    </row>
    <row r="390" spans="2:17" ht="15.5">
      <c r="B390" s="359">
        <v>186</v>
      </c>
      <c r="C390" s="28">
        <v>77</v>
      </c>
      <c r="D390" s="28">
        <v>152</v>
      </c>
      <c r="E390" s="28" t="s">
        <v>145</v>
      </c>
      <c r="F390" s="33" t="s">
        <v>144</v>
      </c>
      <c r="G390" s="29" t="s">
        <v>3</v>
      </c>
      <c r="H390" s="163">
        <v>6300</v>
      </c>
      <c r="I390" s="28">
        <v>9</v>
      </c>
      <c r="J390" s="164">
        <f>H390*I390</f>
        <v>56700</v>
      </c>
      <c r="K390" s="30"/>
      <c r="L390" s="162">
        <f>K390*H390</f>
        <v>0</v>
      </c>
      <c r="M390" s="161">
        <f t="shared" si="12"/>
        <v>9</v>
      </c>
      <c r="N390" s="165">
        <f>M390*H390</f>
        <v>56700</v>
      </c>
      <c r="O390" s="31">
        <v>9</v>
      </c>
      <c r="P390" s="162">
        <f>O390*H390</f>
        <v>56700</v>
      </c>
      <c r="Q390" s="95" t="s">
        <v>555</v>
      </c>
    </row>
    <row r="391" spans="2:17" ht="21">
      <c r="B391" s="360"/>
      <c r="C391" s="58"/>
      <c r="D391" s="58"/>
      <c r="E391" s="58"/>
      <c r="F391" s="58"/>
      <c r="G391" s="58"/>
      <c r="H391" s="58"/>
      <c r="I391" s="58"/>
      <c r="J391" s="58"/>
      <c r="K391" s="58"/>
      <c r="L391" s="58"/>
      <c r="M391" s="161"/>
      <c r="N391" s="58"/>
      <c r="O391" s="58"/>
      <c r="P391" s="58"/>
      <c r="Q391" s="95" t="s">
        <v>555</v>
      </c>
    </row>
    <row r="392" spans="2:17" ht="15.5">
      <c r="B392" s="359">
        <v>187</v>
      </c>
      <c r="C392" s="28">
        <v>78</v>
      </c>
      <c r="D392" s="28">
        <v>153</v>
      </c>
      <c r="E392" s="28" t="s">
        <v>143</v>
      </c>
      <c r="F392" s="33" t="s">
        <v>142</v>
      </c>
      <c r="G392" s="29" t="s">
        <v>3</v>
      </c>
      <c r="H392" s="163">
        <v>3600</v>
      </c>
      <c r="I392" s="28">
        <v>16</v>
      </c>
      <c r="J392" s="164">
        <f>H392*I392</f>
        <v>57600</v>
      </c>
      <c r="K392" s="30"/>
      <c r="L392" s="162">
        <f>K392*H392</f>
        <v>0</v>
      </c>
      <c r="M392" s="161">
        <f t="shared" si="12"/>
        <v>16</v>
      </c>
      <c r="N392" s="165">
        <f>M392*H392</f>
        <v>57600</v>
      </c>
      <c r="O392" s="31">
        <v>15</v>
      </c>
      <c r="P392" s="162">
        <f>O392*H392</f>
        <v>54000</v>
      </c>
      <c r="Q392" s="95" t="s">
        <v>555</v>
      </c>
    </row>
    <row r="393" spans="2:17" ht="21">
      <c r="B393" s="360"/>
      <c r="C393" s="58"/>
      <c r="D393" s="58"/>
      <c r="E393" s="58"/>
      <c r="F393" s="58"/>
      <c r="G393" s="58"/>
      <c r="H393" s="58"/>
      <c r="I393" s="58"/>
      <c r="J393" s="58"/>
      <c r="K393" s="58"/>
      <c r="L393" s="58"/>
      <c r="M393" s="161"/>
      <c r="N393" s="58"/>
      <c r="O393" s="58"/>
      <c r="P393" s="58"/>
      <c r="Q393" s="95" t="s">
        <v>555</v>
      </c>
    </row>
    <row r="394" spans="2:17" ht="15.5">
      <c r="B394" s="359">
        <v>188</v>
      </c>
      <c r="C394" s="28">
        <v>79</v>
      </c>
      <c r="D394" s="28">
        <v>154</v>
      </c>
      <c r="E394" s="28" t="s">
        <v>141</v>
      </c>
      <c r="F394" s="33" t="s">
        <v>140</v>
      </c>
      <c r="G394" s="29" t="s">
        <v>3</v>
      </c>
      <c r="H394" s="163">
        <v>1100</v>
      </c>
      <c r="I394" s="28">
        <v>21</v>
      </c>
      <c r="J394" s="164">
        <f>H394*I394</f>
        <v>23100</v>
      </c>
      <c r="K394" s="30"/>
      <c r="L394" s="162">
        <f>K394*H394</f>
        <v>0</v>
      </c>
      <c r="M394" s="161">
        <f t="shared" si="12"/>
        <v>21</v>
      </c>
      <c r="N394" s="165">
        <f>M394*H394</f>
        <v>23100</v>
      </c>
      <c r="O394" s="31">
        <v>21</v>
      </c>
      <c r="P394" s="162">
        <f>O394*H394</f>
        <v>23100</v>
      </c>
      <c r="Q394" s="95" t="s">
        <v>555</v>
      </c>
    </row>
    <row r="395" spans="2:17" ht="21">
      <c r="B395" s="360"/>
      <c r="C395" s="58"/>
      <c r="D395" s="58"/>
      <c r="E395" s="58"/>
      <c r="F395" s="58"/>
      <c r="G395" s="58"/>
      <c r="H395" s="58"/>
      <c r="I395" s="58"/>
      <c r="J395" s="58"/>
      <c r="K395" s="58"/>
      <c r="L395" s="58"/>
      <c r="M395" s="161"/>
      <c r="N395" s="58"/>
      <c r="O395" s="58"/>
      <c r="P395" s="58"/>
      <c r="Q395" s="95" t="s">
        <v>555</v>
      </c>
    </row>
    <row r="396" spans="2:17" ht="15.5">
      <c r="B396" s="359">
        <v>189</v>
      </c>
      <c r="C396" s="28">
        <v>80</v>
      </c>
      <c r="D396" s="28">
        <v>155</v>
      </c>
      <c r="E396" s="28" t="s">
        <v>139</v>
      </c>
      <c r="F396" s="33" t="s">
        <v>138</v>
      </c>
      <c r="G396" s="29" t="s">
        <v>3</v>
      </c>
      <c r="H396" s="163">
        <v>630</v>
      </c>
      <c r="I396" s="28">
        <v>25</v>
      </c>
      <c r="J396" s="164">
        <f>H396*I396</f>
        <v>15750</v>
      </c>
      <c r="K396" s="30"/>
      <c r="L396" s="162">
        <f>K396*H396</f>
        <v>0</v>
      </c>
      <c r="M396" s="161">
        <f t="shared" si="12"/>
        <v>25</v>
      </c>
      <c r="N396" s="165">
        <f>M396*H396</f>
        <v>15750</v>
      </c>
      <c r="O396" s="31">
        <v>15</v>
      </c>
      <c r="P396" s="162">
        <f>O396*H396</f>
        <v>9450</v>
      </c>
      <c r="Q396" s="95" t="s">
        <v>555</v>
      </c>
    </row>
    <row r="397" spans="2:17" ht="21">
      <c r="B397" s="360"/>
      <c r="C397" s="58"/>
      <c r="D397" s="58"/>
      <c r="E397" s="58"/>
      <c r="F397" s="58"/>
      <c r="G397" s="58"/>
      <c r="H397" s="58"/>
      <c r="I397" s="58"/>
      <c r="J397" s="58"/>
      <c r="K397" s="58"/>
      <c r="L397" s="58"/>
      <c r="M397" s="161"/>
      <c r="N397" s="58"/>
      <c r="O397" s="58"/>
      <c r="P397" s="58"/>
      <c r="Q397" s="95" t="s">
        <v>555</v>
      </c>
    </row>
    <row r="398" spans="2:17" ht="15.5">
      <c r="B398" s="359">
        <v>190</v>
      </c>
      <c r="C398" s="28">
        <v>81</v>
      </c>
      <c r="D398" s="28">
        <v>156</v>
      </c>
      <c r="E398" s="28" t="s">
        <v>137</v>
      </c>
      <c r="F398" s="33" t="s">
        <v>136</v>
      </c>
      <c r="G398" s="29" t="s">
        <v>3</v>
      </c>
      <c r="H398" s="163">
        <v>540</v>
      </c>
      <c r="I398" s="28">
        <v>36</v>
      </c>
      <c r="J398" s="164">
        <f>H398*I398</f>
        <v>19440</v>
      </c>
      <c r="K398" s="30"/>
      <c r="L398" s="162">
        <f>K398*H398</f>
        <v>0</v>
      </c>
      <c r="M398" s="161">
        <f t="shared" si="12"/>
        <v>36</v>
      </c>
      <c r="N398" s="165">
        <f>M398*H398</f>
        <v>19440</v>
      </c>
      <c r="O398" s="31">
        <v>21</v>
      </c>
      <c r="P398" s="162">
        <f>O398*H398</f>
        <v>11340</v>
      </c>
      <c r="Q398" s="95" t="s">
        <v>555</v>
      </c>
    </row>
    <row r="399" spans="2:17" ht="21">
      <c r="B399" s="360"/>
      <c r="C399" s="58"/>
      <c r="D399" s="58"/>
      <c r="E399" s="58"/>
      <c r="F399" s="58"/>
      <c r="G399" s="58"/>
      <c r="H399" s="58"/>
      <c r="I399" s="58"/>
      <c r="J399" s="58"/>
      <c r="K399" s="58"/>
      <c r="L399" s="58"/>
      <c r="M399" s="161"/>
      <c r="N399" s="58"/>
      <c r="O399" s="58"/>
      <c r="P399" s="58"/>
      <c r="Q399" s="95" t="s">
        <v>555</v>
      </c>
    </row>
    <row r="400" spans="2:17" ht="29">
      <c r="B400" s="359">
        <v>191</v>
      </c>
      <c r="C400" s="28">
        <v>82</v>
      </c>
      <c r="D400" s="28">
        <v>156</v>
      </c>
      <c r="E400" s="28" t="s">
        <v>135</v>
      </c>
      <c r="F400" s="33" t="s">
        <v>134</v>
      </c>
      <c r="G400" s="29" t="s">
        <v>3</v>
      </c>
      <c r="H400" s="163">
        <v>540</v>
      </c>
      <c r="I400" s="28">
        <v>25</v>
      </c>
      <c r="J400" s="164">
        <f>H400*I400</f>
        <v>13500</v>
      </c>
      <c r="K400" s="30"/>
      <c r="L400" s="162">
        <f>K400*H400</f>
        <v>0</v>
      </c>
      <c r="M400" s="161">
        <f t="shared" si="12"/>
        <v>25</v>
      </c>
      <c r="N400" s="165">
        <f>M400*H400</f>
        <v>13500</v>
      </c>
      <c r="O400" s="31">
        <v>14</v>
      </c>
      <c r="P400" s="162">
        <f>O400*H400</f>
        <v>7560</v>
      </c>
      <c r="Q400" s="95" t="s">
        <v>555</v>
      </c>
    </row>
    <row r="401" spans="2:17" ht="21">
      <c r="B401" s="360"/>
      <c r="C401" s="58"/>
      <c r="D401" s="58"/>
      <c r="E401" s="58"/>
      <c r="F401" s="58"/>
      <c r="G401" s="58"/>
      <c r="H401" s="58"/>
      <c r="I401" s="58"/>
      <c r="J401" s="58"/>
      <c r="K401" s="58"/>
      <c r="L401" s="58"/>
      <c r="M401" s="161"/>
      <c r="N401" s="58"/>
      <c r="O401" s="58"/>
      <c r="P401" s="58"/>
      <c r="Q401" s="95" t="s">
        <v>555</v>
      </c>
    </row>
    <row r="402" spans="2:17" ht="15.5">
      <c r="B402" s="359">
        <v>192</v>
      </c>
      <c r="C402" s="28" t="s">
        <v>719</v>
      </c>
      <c r="D402" s="28">
        <v>158</v>
      </c>
      <c r="E402" s="28" t="s">
        <v>133</v>
      </c>
      <c r="F402" s="33" t="s">
        <v>132</v>
      </c>
      <c r="G402" s="29" t="s">
        <v>3</v>
      </c>
      <c r="H402" s="163">
        <v>720</v>
      </c>
      <c r="I402" s="28">
        <v>25</v>
      </c>
      <c r="J402" s="164">
        <f>H402*I402</f>
        <v>18000</v>
      </c>
      <c r="K402" s="30"/>
      <c r="L402" s="162">
        <f>K402*H402</f>
        <v>0</v>
      </c>
      <c r="M402" s="161">
        <f t="shared" si="12"/>
        <v>25</v>
      </c>
      <c r="N402" s="165">
        <f>M402*H402</f>
        <v>18000</v>
      </c>
      <c r="O402" s="31">
        <v>15</v>
      </c>
      <c r="P402" s="162">
        <f>O402*H402</f>
        <v>10800</v>
      </c>
      <c r="Q402" s="95" t="s">
        <v>555</v>
      </c>
    </row>
    <row r="403" spans="2:17" ht="21">
      <c r="B403" s="360"/>
      <c r="C403" s="58"/>
      <c r="D403" s="58"/>
      <c r="E403" s="58"/>
      <c r="F403" s="58"/>
      <c r="G403" s="58"/>
      <c r="H403" s="58"/>
      <c r="I403" s="58"/>
      <c r="J403" s="58"/>
      <c r="K403" s="58"/>
      <c r="L403" s="58"/>
      <c r="M403" s="161"/>
      <c r="N403" s="58"/>
      <c r="O403" s="58"/>
      <c r="P403" s="58"/>
      <c r="Q403" s="95" t="s">
        <v>555</v>
      </c>
    </row>
    <row r="404" spans="2:17" ht="29">
      <c r="B404" s="359">
        <v>193</v>
      </c>
      <c r="C404" s="28">
        <v>84</v>
      </c>
      <c r="D404" s="28">
        <v>159</v>
      </c>
      <c r="E404" s="28" t="s">
        <v>131</v>
      </c>
      <c r="F404" s="33" t="s">
        <v>130</v>
      </c>
      <c r="G404" s="29" t="s">
        <v>3</v>
      </c>
      <c r="H404" s="163">
        <v>3600</v>
      </c>
      <c r="I404" s="28">
        <v>12</v>
      </c>
      <c r="J404" s="164">
        <f>H404*I404</f>
        <v>43200</v>
      </c>
      <c r="K404" s="30"/>
      <c r="L404" s="162">
        <f>K404*H404</f>
        <v>0</v>
      </c>
      <c r="M404" s="161">
        <f t="shared" si="12"/>
        <v>12</v>
      </c>
      <c r="N404" s="165">
        <f>M404*H404</f>
        <v>43200</v>
      </c>
      <c r="O404" s="31">
        <v>12</v>
      </c>
      <c r="P404" s="162">
        <f t="shared" ref="P404:P410" si="13">O404*H404</f>
        <v>43200</v>
      </c>
      <c r="Q404" s="95" t="s">
        <v>555</v>
      </c>
    </row>
    <row r="405" spans="2:17" ht="21">
      <c r="B405" s="360"/>
      <c r="C405" s="58"/>
      <c r="D405" s="58"/>
      <c r="E405" s="58"/>
      <c r="F405" s="60" t="s">
        <v>543</v>
      </c>
      <c r="G405" s="58"/>
      <c r="H405" s="163">
        <v>3600</v>
      </c>
      <c r="I405" s="58"/>
      <c r="J405" s="58"/>
      <c r="K405" s="58"/>
      <c r="L405" s="58"/>
      <c r="M405" s="161"/>
      <c r="N405" s="165"/>
      <c r="O405" s="30">
        <v>4</v>
      </c>
      <c r="P405" s="162">
        <f t="shared" si="13"/>
        <v>14400</v>
      </c>
      <c r="Q405" s="95" t="s">
        <v>555</v>
      </c>
    </row>
    <row r="406" spans="2:17" ht="29">
      <c r="B406" s="359">
        <v>194</v>
      </c>
      <c r="C406" s="28">
        <v>85</v>
      </c>
      <c r="D406" s="28">
        <v>160</v>
      </c>
      <c r="E406" s="28" t="s">
        <v>129</v>
      </c>
      <c r="F406" s="33" t="s">
        <v>128</v>
      </c>
      <c r="G406" s="35" t="s">
        <v>99</v>
      </c>
      <c r="H406" s="180">
        <v>270</v>
      </c>
      <c r="I406" s="28">
        <v>55</v>
      </c>
      <c r="J406" s="164">
        <f>H406*I406</f>
        <v>14850</v>
      </c>
      <c r="K406" s="30"/>
      <c r="L406" s="162">
        <f>K406*H406</f>
        <v>0</v>
      </c>
      <c r="M406" s="161">
        <f t="shared" si="12"/>
        <v>55</v>
      </c>
      <c r="N406" s="165">
        <f>M406*H406</f>
        <v>14850</v>
      </c>
      <c r="O406" s="31">
        <v>55</v>
      </c>
      <c r="P406" s="162">
        <f t="shared" si="13"/>
        <v>14850</v>
      </c>
      <c r="Q406" s="95" t="s">
        <v>555</v>
      </c>
    </row>
    <row r="407" spans="2:17" ht="21">
      <c r="B407" s="360"/>
      <c r="C407" s="58"/>
      <c r="D407" s="58"/>
      <c r="E407" s="58"/>
      <c r="F407" s="60" t="s">
        <v>543</v>
      </c>
      <c r="G407" s="58"/>
      <c r="H407" s="180">
        <v>270</v>
      </c>
      <c r="I407" s="58"/>
      <c r="J407" s="58"/>
      <c r="K407" s="58"/>
      <c r="L407" s="58"/>
      <c r="M407" s="161"/>
      <c r="N407" s="165"/>
      <c r="O407" s="176">
        <v>53.234000000000009</v>
      </c>
      <c r="P407" s="162">
        <f t="shared" si="13"/>
        <v>14373.180000000002</v>
      </c>
      <c r="Q407" s="95" t="s">
        <v>555</v>
      </c>
    </row>
    <row r="408" spans="2:17" ht="29">
      <c r="B408" s="359">
        <v>195</v>
      </c>
      <c r="C408" s="28">
        <v>85</v>
      </c>
      <c r="D408" s="28">
        <v>161</v>
      </c>
      <c r="E408" s="28" t="s">
        <v>127</v>
      </c>
      <c r="F408" s="33" t="s">
        <v>126</v>
      </c>
      <c r="G408" s="35" t="s">
        <v>99</v>
      </c>
      <c r="H408" s="180">
        <v>360</v>
      </c>
      <c r="I408" s="28">
        <v>115</v>
      </c>
      <c r="J408" s="164">
        <f>H408*I408</f>
        <v>41400</v>
      </c>
      <c r="K408" s="30"/>
      <c r="L408" s="162">
        <f>K408*H408</f>
        <v>0</v>
      </c>
      <c r="M408" s="161">
        <f t="shared" si="12"/>
        <v>115</v>
      </c>
      <c r="N408" s="165">
        <f>M408*H408</f>
        <v>41400</v>
      </c>
      <c r="O408" s="31">
        <v>115</v>
      </c>
      <c r="P408" s="162">
        <f t="shared" si="13"/>
        <v>41400</v>
      </c>
      <c r="Q408" s="95" t="s">
        <v>555</v>
      </c>
    </row>
    <row r="409" spans="2:17" ht="21">
      <c r="B409" s="360"/>
      <c r="C409" s="58"/>
      <c r="D409" s="58"/>
      <c r="E409" s="58"/>
      <c r="F409" s="60" t="s">
        <v>543</v>
      </c>
      <c r="G409" s="58"/>
      <c r="H409" s="180">
        <v>360</v>
      </c>
      <c r="I409" s="58"/>
      <c r="J409" s="58"/>
      <c r="K409" s="58"/>
      <c r="L409" s="58"/>
      <c r="M409" s="161"/>
      <c r="N409" s="165"/>
      <c r="O409" s="176">
        <v>14.706500000000005</v>
      </c>
      <c r="P409" s="162">
        <f t="shared" si="13"/>
        <v>5294.340000000002</v>
      </c>
      <c r="Q409" s="95" t="s">
        <v>555</v>
      </c>
    </row>
    <row r="410" spans="2:17" ht="29">
      <c r="B410" s="359">
        <v>196</v>
      </c>
      <c r="C410" s="28">
        <v>85</v>
      </c>
      <c r="D410" s="28">
        <v>162</v>
      </c>
      <c r="E410" s="28" t="s">
        <v>125</v>
      </c>
      <c r="F410" s="33" t="s">
        <v>124</v>
      </c>
      <c r="G410" s="35" t="s">
        <v>99</v>
      </c>
      <c r="H410" s="180">
        <v>450</v>
      </c>
      <c r="I410" s="28">
        <v>143</v>
      </c>
      <c r="J410" s="164">
        <f>H410*I410</f>
        <v>64350</v>
      </c>
      <c r="K410" s="30"/>
      <c r="L410" s="162">
        <f>K410*H410</f>
        <v>0</v>
      </c>
      <c r="M410" s="161">
        <f t="shared" si="12"/>
        <v>143</v>
      </c>
      <c r="N410" s="165">
        <f>M410*H410</f>
        <v>64350</v>
      </c>
      <c r="O410" s="31">
        <v>115.5</v>
      </c>
      <c r="P410" s="162">
        <f t="shared" si="13"/>
        <v>51975</v>
      </c>
      <c r="Q410" s="95" t="s">
        <v>555</v>
      </c>
    </row>
    <row r="411" spans="2:17" ht="21">
      <c r="B411" s="360"/>
      <c r="C411" s="58"/>
      <c r="D411" s="58"/>
      <c r="E411" s="58"/>
      <c r="F411" s="58"/>
      <c r="G411" s="58"/>
      <c r="H411" s="58"/>
      <c r="I411" s="58"/>
      <c r="J411" s="58"/>
      <c r="K411" s="58"/>
      <c r="L411" s="58"/>
      <c r="M411" s="161"/>
      <c r="N411" s="58"/>
      <c r="O411" s="58"/>
      <c r="P411" s="58"/>
      <c r="Q411" s="95" t="s">
        <v>555</v>
      </c>
    </row>
    <row r="412" spans="2:17" ht="15.5">
      <c r="B412" s="359">
        <v>197</v>
      </c>
      <c r="C412" s="28">
        <v>86</v>
      </c>
      <c r="D412" s="28">
        <v>163</v>
      </c>
      <c r="E412" s="28" t="s">
        <v>123</v>
      </c>
      <c r="F412" s="33" t="s">
        <v>122</v>
      </c>
      <c r="G412" s="29" t="s">
        <v>3</v>
      </c>
      <c r="H412" s="163">
        <v>1440</v>
      </c>
      <c r="I412" s="28">
        <v>15</v>
      </c>
      <c r="J412" s="164">
        <f>H412*I412</f>
        <v>21600</v>
      </c>
      <c r="K412" s="30"/>
      <c r="L412" s="162">
        <f>K412*H412</f>
        <v>0</v>
      </c>
      <c r="M412" s="161">
        <f t="shared" si="12"/>
        <v>15</v>
      </c>
      <c r="N412" s="165">
        <f>M412*H412</f>
        <v>21600</v>
      </c>
      <c r="O412" s="31">
        <v>15</v>
      </c>
      <c r="P412" s="162">
        <f>O412*H412</f>
        <v>21600</v>
      </c>
      <c r="Q412" s="95" t="s">
        <v>555</v>
      </c>
    </row>
    <row r="413" spans="2:17" ht="21">
      <c r="B413" s="360"/>
      <c r="C413" s="58"/>
      <c r="D413" s="58"/>
      <c r="E413" s="58"/>
      <c r="F413" s="60" t="s">
        <v>543</v>
      </c>
      <c r="G413" s="58"/>
      <c r="H413" s="163">
        <v>1440</v>
      </c>
      <c r="I413" s="58"/>
      <c r="J413" s="58"/>
      <c r="K413" s="58"/>
      <c r="L413" s="58"/>
      <c r="M413" s="161"/>
      <c r="N413" s="165"/>
      <c r="O413" s="30">
        <v>5</v>
      </c>
      <c r="P413" s="162">
        <f>O413*H413</f>
        <v>7200</v>
      </c>
      <c r="Q413" s="95" t="s">
        <v>555</v>
      </c>
    </row>
    <row r="414" spans="2:17" ht="29">
      <c r="B414" s="359">
        <v>198</v>
      </c>
      <c r="C414" s="28">
        <v>87</v>
      </c>
      <c r="D414" s="28">
        <v>164</v>
      </c>
      <c r="E414" s="28" t="s">
        <v>121</v>
      </c>
      <c r="F414" s="33" t="s">
        <v>120</v>
      </c>
      <c r="G414" s="35" t="s">
        <v>99</v>
      </c>
      <c r="H414" s="180">
        <v>450</v>
      </c>
      <c r="I414" s="28">
        <v>145</v>
      </c>
      <c r="J414" s="164">
        <f>H414*I414</f>
        <v>65250</v>
      </c>
      <c r="K414" s="30"/>
      <c r="L414" s="162">
        <f>K414*H414</f>
        <v>0</v>
      </c>
      <c r="M414" s="161">
        <f t="shared" si="12"/>
        <v>145</v>
      </c>
      <c r="N414" s="165">
        <f>M414*H414</f>
        <v>65250</v>
      </c>
      <c r="O414" s="31">
        <v>84</v>
      </c>
      <c r="P414" s="162">
        <f>O414*H414</f>
        <v>37800</v>
      </c>
      <c r="Q414" s="95" t="s">
        <v>555</v>
      </c>
    </row>
    <row r="415" spans="2:17" ht="21">
      <c r="B415" s="360"/>
      <c r="C415" s="58"/>
      <c r="D415" s="58"/>
      <c r="E415" s="58"/>
      <c r="F415" s="58"/>
      <c r="G415" s="58"/>
      <c r="H415" s="58"/>
      <c r="I415" s="58"/>
      <c r="J415" s="58"/>
      <c r="K415" s="58"/>
      <c r="L415" s="58"/>
      <c r="M415" s="161"/>
      <c r="N415" s="58"/>
      <c r="O415" s="58"/>
      <c r="P415" s="58"/>
      <c r="Q415" s="95" t="s">
        <v>555</v>
      </c>
    </row>
    <row r="416" spans="2:17" ht="29">
      <c r="B416" s="359">
        <v>199</v>
      </c>
      <c r="C416" s="28">
        <v>87</v>
      </c>
      <c r="D416" s="28">
        <v>165</v>
      </c>
      <c r="E416" s="28" t="s">
        <v>119</v>
      </c>
      <c r="F416" s="33" t="s">
        <v>118</v>
      </c>
      <c r="G416" s="35" t="s">
        <v>99</v>
      </c>
      <c r="H416" s="180">
        <v>540</v>
      </c>
      <c r="I416" s="28">
        <v>145</v>
      </c>
      <c r="J416" s="164">
        <f>H416*I416</f>
        <v>78300</v>
      </c>
      <c r="K416" s="30"/>
      <c r="L416" s="162">
        <f>K416*H416</f>
        <v>0</v>
      </c>
      <c r="M416" s="161">
        <f t="shared" si="12"/>
        <v>145</v>
      </c>
      <c r="N416" s="165">
        <f>M416*H416</f>
        <v>78300</v>
      </c>
      <c r="O416" s="31">
        <v>68.25</v>
      </c>
      <c r="P416" s="162">
        <f>O416*H416</f>
        <v>36855</v>
      </c>
      <c r="Q416" s="95" t="s">
        <v>555</v>
      </c>
    </row>
    <row r="417" spans="2:17" ht="21">
      <c r="B417" s="360"/>
      <c r="C417" s="58"/>
      <c r="D417" s="58"/>
      <c r="E417" s="58"/>
      <c r="F417" s="58"/>
      <c r="G417" s="58"/>
      <c r="H417" s="58"/>
      <c r="I417" s="58"/>
      <c r="J417" s="58"/>
      <c r="K417" s="58"/>
      <c r="L417" s="58"/>
      <c r="M417" s="161"/>
      <c r="N417" s="58"/>
      <c r="O417" s="58"/>
      <c r="P417" s="58"/>
      <c r="Q417" s="95" t="s">
        <v>555</v>
      </c>
    </row>
    <row r="418" spans="2:17" ht="58">
      <c r="B418" s="359">
        <v>200</v>
      </c>
      <c r="C418" s="28">
        <v>90</v>
      </c>
      <c r="D418" s="28">
        <v>226</v>
      </c>
      <c r="E418" s="28" t="s">
        <v>117</v>
      </c>
      <c r="F418" s="33" t="s">
        <v>116</v>
      </c>
      <c r="G418" s="29" t="s">
        <v>3</v>
      </c>
      <c r="H418" s="163">
        <v>630</v>
      </c>
      <c r="I418" s="28">
        <v>5</v>
      </c>
      <c r="J418" s="164">
        <f>H418*I418</f>
        <v>3150</v>
      </c>
      <c r="K418" s="30"/>
      <c r="L418" s="162">
        <f>K418*H418</f>
        <v>0</v>
      </c>
      <c r="M418" s="161">
        <f t="shared" si="12"/>
        <v>5</v>
      </c>
      <c r="N418" s="165">
        <f>M418*H418</f>
        <v>3150</v>
      </c>
      <c r="O418" s="31">
        <v>5</v>
      </c>
      <c r="P418" s="162">
        <f>O418*H418</f>
        <v>3150</v>
      </c>
      <c r="Q418" s="95" t="s">
        <v>555</v>
      </c>
    </row>
    <row r="419" spans="2:17" ht="21">
      <c r="B419" s="360"/>
      <c r="C419" s="58"/>
      <c r="D419" s="58"/>
      <c r="E419" s="58"/>
      <c r="F419" s="60" t="s">
        <v>543</v>
      </c>
      <c r="G419" s="58"/>
      <c r="H419" s="163">
        <v>630</v>
      </c>
      <c r="I419" s="58"/>
      <c r="J419" s="58"/>
      <c r="K419" s="58"/>
      <c r="L419" s="58"/>
      <c r="M419" s="161"/>
      <c r="N419" s="165"/>
      <c r="O419" s="30">
        <v>1</v>
      </c>
      <c r="P419" s="162">
        <f>O419*H419</f>
        <v>630</v>
      </c>
      <c r="Q419" s="95" t="s">
        <v>555</v>
      </c>
    </row>
    <row r="420" spans="2:17" ht="15.5">
      <c r="B420" s="359">
        <v>201</v>
      </c>
      <c r="C420" s="28" t="s">
        <v>720</v>
      </c>
      <c r="D420" s="28">
        <v>166</v>
      </c>
      <c r="E420" s="28" t="s">
        <v>115</v>
      </c>
      <c r="F420" s="33" t="s">
        <v>114</v>
      </c>
      <c r="G420" s="29" t="s">
        <v>3</v>
      </c>
      <c r="H420" s="163">
        <v>2700</v>
      </c>
      <c r="I420" s="28">
        <v>4</v>
      </c>
      <c r="J420" s="164">
        <f>H420*I420</f>
        <v>10800</v>
      </c>
      <c r="K420" s="30"/>
      <c r="L420" s="162">
        <f>K420*H420</f>
        <v>0</v>
      </c>
      <c r="M420" s="161">
        <f t="shared" si="12"/>
        <v>4</v>
      </c>
      <c r="N420" s="165">
        <f>M420*H420</f>
        <v>10800</v>
      </c>
      <c r="O420" s="31">
        <v>0</v>
      </c>
      <c r="P420" s="162">
        <f>O420*H420</f>
        <v>0</v>
      </c>
      <c r="Q420" s="95" t="s">
        <v>555</v>
      </c>
    </row>
    <row r="421" spans="2:17" ht="21">
      <c r="B421" s="360"/>
      <c r="C421" s="58"/>
      <c r="D421" s="58"/>
      <c r="E421" s="58"/>
      <c r="F421" s="58"/>
      <c r="G421" s="58"/>
      <c r="H421" s="58"/>
      <c r="I421" s="58"/>
      <c r="J421" s="58"/>
      <c r="K421" s="58"/>
      <c r="L421" s="58"/>
      <c r="M421" s="161"/>
      <c r="N421" s="58"/>
      <c r="O421" s="58"/>
      <c r="P421" s="58"/>
      <c r="Q421" s="95" t="s">
        <v>555</v>
      </c>
    </row>
    <row r="422" spans="2:17" ht="29">
      <c r="B422" s="359">
        <v>202</v>
      </c>
      <c r="C422" s="28" t="s">
        <v>721</v>
      </c>
      <c r="D422" s="28">
        <v>227</v>
      </c>
      <c r="E422" s="28" t="s">
        <v>113</v>
      </c>
      <c r="F422" s="33" t="s">
        <v>112</v>
      </c>
      <c r="G422" s="29" t="s">
        <v>3</v>
      </c>
      <c r="H422" s="163">
        <v>3600</v>
      </c>
      <c r="I422" s="28">
        <v>10</v>
      </c>
      <c r="J422" s="164">
        <f>H422*I422</f>
        <v>36000</v>
      </c>
      <c r="K422" s="30"/>
      <c r="L422" s="162">
        <f>K422*H422</f>
        <v>0</v>
      </c>
      <c r="M422" s="161">
        <f t="shared" si="12"/>
        <v>10</v>
      </c>
      <c r="N422" s="165">
        <f>M422*H422</f>
        <v>36000</v>
      </c>
      <c r="O422" s="31">
        <v>0</v>
      </c>
      <c r="P422" s="162">
        <f>O422*H422</f>
        <v>0</v>
      </c>
      <c r="Q422" s="95" t="s">
        <v>555</v>
      </c>
    </row>
    <row r="423" spans="2:17" ht="21.5" thickBot="1">
      <c r="B423" s="365"/>
      <c r="C423" s="126"/>
      <c r="D423" s="126"/>
      <c r="E423" s="126"/>
      <c r="F423" s="126"/>
      <c r="G423" s="126"/>
      <c r="H423" s="126"/>
      <c r="I423" s="126"/>
      <c r="J423" s="126"/>
      <c r="K423" s="126"/>
      <c r="L423" s="126"/>
      <c r="M423" s="169"/>
      <c r="N423" s="126"/>
      <c r="O423" s="126"/>
      <c r="P423" s="126"/>
      <c r="Q423" s="95" t="s">
        <v>555</v>
      </c>
    </row>
    <row r="424" spans="2:17" ht="21.5" thickBot="1">
      <c r="B424" s="366"/>
      <c r="C424" s="123"/>
      <c r="D424" s="123"/>
      <c r="E424" s="123"/>
      <c r="F424" s="123"/>
      <c r="G424" s="123"/>
      <c r="H424" s="123"/>
      <c r="I424" s="123"/>
      <c r="J424" s="123"/>
      <c r="K424" s="123"/>
      <c r="L424" s="172" t="s">
        <v>545</v>
      </c>
      <c r="M424" s="173"/>
      <c r="N424" s="178" t="s">
        <v>558</v>
      </c>
      <c r="O424" s="123"/>
      <c r="P424" s="174">
        <f>SUM(P386:P423)</f>
        <v>499157.52</v>
      </c>
      <c r="Q424" s="95"/>
    </row>
    <row r="425" spans="2:17" ht="21">
      <c r="B425" s="364"/>
      <c r="C425" s="124"/>
      <c r="D425" s="124"/>
      <c r="E425" s="124"/>
      <c r="F425" s="125" t="s">
        <v>542</v>
      </c>
      <c r="G425" s="124"/>
      <c r="H425" s="124"/>
      <c r="I425" s="124"/>
      <c r="J425" s="124"/>
      <c r="K425" s="124"/>
      <c r="L425" s="124"/>
      <c r="M425" s="159"/>
      <c r="N425" s="124"/>
      <c r="O425" s="124"/>
      <c r="P425" s="124"/>
      <c r="Q425" s="95"/>
    </row>
    <row r="426" spans="2:17" ht="15.5">
      <c r="B426" s="359">
        <v>203</v>
      </c>
      <c r="C426" s="28">
        <v>88.1</v>
      </c>
      <c r="D426" s="28">
        <v>167</v>
      </c>
      <c r="E426" s="28" t="s">
        <v>111</v>
      </c>
      <c r="F426" s="33" t="s">
        <v>110</v>
      </c>
      <c r="G426" s="35" t="s">
        <v>99</v>
      </c>
      <c r="H426" s="180">
        <v>1750</v>
      </c>
      <c r="I426" s="28">
        <v>700</v>
      </c>
      <c r="J426" s="164">
        <f>H426*I426</f>
        <v>1225000</v>
      </c>
      <c r="K426" s="30"/>
      <c r="L426" s="162">
        <f>K426*H426</f>
        <v>0</v>
      </c>
      <c r="M426" s="161">
        <f t="shared" ref="M426:M486" si="14">$I426+$K426</f>
        <v>700</v>
      </c>
      <c r="N426" s="165">
        <f>M426*H426</f>
        <v>1225000</v>
      </c>
      <c r="O426" s="31">
        <v>700</v>
      </c>
      <c r="P426" s="162">
        <f t="shared" ref="P426:P438" si="15">O426*H426</f>
        <v>1225000</v>
      </c>
      <c r="Q426" s="95" t="s">
        <v>557</v>
      </c>
    </row>
    <row r="427" spans="2:17" ht="21">
      <c r="B427" s="360"/>
      <c r="C427" s="58"/>
      <c r="D427" s="58"/>
      <c r="E427" s="58"/>
      <c r="F427" s="60" t="s">
        <v>543</v>
      </c>
      <c r="G427" s="58"/>
      <c r="H427" s="180">
        <v>1750</v>
      </c>
      <c r="I427" s="58"/>
      <c r="J427" s="58"/>
      <c r="K427" s="58"/>
      <c r="L427" s="58"/>
      <c r="M427" s="161"/>
      <c r="N427" s="165"/>
      <c r="O427" s="176">
        <v>133</v>
      </c>
      <c r="P427" s="162">
        <f t="shared" si="15"/>
        <v>232750</v>
      </c>
      <c r="Q427" s="95" t="s">
        <v>557</v>
      </c>
    </row>
    <row r="428" spans="2:17" ht="15.5">
      <c r="B428" s="359">
        <v>204</v>
      </c>
      <c r="C428" s="28">
        <v>88.1</v>
      </c>
      <c r="D428" s="28">
        <v>168</v>
      </c>
      <c r="E428" s="28" t="s">
        <v>109</v>
      </c>
      <c r="F428" s="33" t="s">
        <v>108</v>
      </c>
      <c r="G428" s="35" t="s">
        <v>99</v>
      </c>
      <c r="H428" s="180">
        <v>2250</v>
      </c>
      <c r="I428" s="28">
        <v>200</v>
      </c>
      <c r="J428" s="164">
        <f>H428*I428</f>
        <v>450000</v>
      </c>
      <c r="K428" s="30"/>
      <c r="L428" s="162">
        <f>K428*H428</f>
        <v>0</v>
      </c>
      <c r="M428" s="161">
        <f t="shared" si="14"/>
        <v>200</v>
      </c>
      <c r="N428" s="165">
        <f>M428*H428</f>
        <v>450000</v>
      </c>
      <c r="O428" s="31">
        <v>200</v>
      </c>
      <c r="P428" s="162">
        <f t="shared" si="15"/>
        <v>450000</v>
      </c>
      <c r="Q428" s="95" t="s">
        <v>557</v>
      </c>
    </row>
    <row r="429" spans="2:17" ht="21">
      <c r="B429" s="360"/>
      <c r="C429" s="58"/>
      <c r="D429" s="58"/>
      <c r="E429" s="58"/>
      <c r="F429" s="60" t="s">
        <v>543</v>
      </c>
      <c r="G429" s="58"/>
      <c r="H429" s="180">
        <v>2250</v>
      </c>
      <c r="I429" s="58"/>
      <c r="J429" s="58"/>
      <c r="K429" s="58"/>
      <c r="L429" s="58"/>
      <c r="M429" s="161"/>
      <c r="N429" s="165"/>
      <c r="O429" s="30">
        <v>27</v>
      </c>
      <c r="P429" s="162">
        <f t="shared" si="15"/>
        <v>60750</v>
      </c>
      <c r="Q429" s="95" t="s">
        <v>557</v>
      </c>
    </row>
    <row r="430" spans="2:17" ht="15.5">
      <c r="B430" s="359">
        <v>205</v>
      </c>
      <c r="C430" s="28">
        <v>88.1</v>
      </c>
      <c r="D430" s="28">
        <v>169</v>
      </c>
      <c r="E430" s="28" t="s">
        <v>107</v>
      </c>
      <c r="F430" s="33" t="s">
        <v>106</v>
      </c>
      <c r="G430" s="35" t="s">
        <v>99</v>
      </c>
      <c r="H430" s="180">
        <v>2950</v>
      </c>
      <c r="I430" s="28">
        <v>550</v>
      </c>
      <c r="J430" s="164">
        <f>H430*I430</f>
        <v>1622500</v>
      </c>
      <c r="K430" s="30"/>
      <c r="L430" s="162">
        <f>K430*H430</f>
        <v>0</v>
      </c>
      <c r="M430" s="161">
        <f t="shared" si="14"/>
        <v>550</v>
      </c>
      <c r="N430" s="165">
        <f>M430*H430</f>
        <v>1622500</v>
      </c>
      <c r="O430" s="31">
        <v>550</v>
      </c>
      <c r="P430" s="162">
        <f t="shared" si="15"/>
        <v>1622500</v>
      </c>
      <c r="Q430" s="95" t="s">
        <v>557</v>
      </c>
    </row>
    <row r="431" spans="2:17" ht="21">
      <c r="B431" s="360"/>
      <c r="C431" s="58"/>
      <c r="D431" s="58"/>
      <c r="E431" s="58"/>
      <c r="F431" s="60" t="s">
        <v>543</v>
      </c>
      <c r="G431" s="58"/>
      <c r="H431" s="180">
        <v>2950</v>
      </c>
      <c r="I431" s="58"/>
      <c r="J431" s="58"/>
      <c r="K431" s="58"/>
      <c r="L431" s="58"/>
      <c r="M431" s="161"/>
      <c r="N431" s="165"/>
      <c r="O431" s="30">
        <v>14</v>
      </c>
      <c r="P431" s="162">
        <f t="shared" si="15"/>
        <v>41300</v>
      </c>
      <c r="Q431" s="95" t="s">
        <v>557</v>
      </c>
    </row>
    <row r="432" spans="2:17" ht="29">
      <c r="B432" s="359">
        <v>206</v>
      </c>
      <c r="C432" s="28">
        <v>88.1</v>
      </c>
      <c r="D432" s="28">
        <v>170</v>
      </c>
      <c r="E432" s="28" t="s">
        <v>105</v>
      </c>
      <c r="F432" s="33" t="s">
        <v>104</v>
      </c>
      <c r="G432" s="35" t="s">
        <v>99</v>
      </c>
      <c r="H432" s="180">
        <v>650.00000000000011</v>
      </c>
      <c r="I432" s="28">
        <v>320</v>
      </c>
      <c r="J432" s="164">
        <f>H432*I432</f>
        <v>208000.00000000003</v>
      </c>
      <c r="K432" s="30"/>
      <c r="L432" s="162">
        <f>K432*H432</f>
        <v>0</v>
      </c>
      <c r="M432" s="161">
        <f t="shared" si="14"/>
        <v>320</v>
      </c>
      <c r="N432" s="165">
        <f>M432*H432</f>
        <v>208000.00000000003</v>
      </c>
      <c r="O432" s="31">
        <v>320</v>
      </c>
      <c r="P432" s="162">
        <f t="shared" si="15"/>
        <v>208000.00000000003</v>
      </c>
      <c r="Q432" s="95" t="s">
        <v>557</v>
      </c>
    </row>
    <row r="433" spans="2:17" ht="21">
      <c r="B433" s="360"/>
      <c r="C433" s="58"/>
      <c r="D433" s="58"/>
      <c r="E433" s="58"/>
      <c r="F433" s="60" t="s">
        <v>543</v>
      </c>
      <c r="G433" s="58"/>
      <c r="H433" s="180">
        <v>650.00000000000011</v>
      </c>
      <c r="I433" s="58"/>
      <c r="J433" s="58"/>
      <c r="K433" s="58"/>
      <c r="L433" s="58"/>
      <c r="M433" s="161"/>
      <c r="N433" s="165"/>
      <c r="O433" s="30">
        <v>224</v>
      </c>
      <c r="P433" s="162">
        <f t="shared" si="15"/>
        <v>145600.00000000003</v>
      </c>
      <c r="Q433" s="95" t="s">
        <v>557</v>
      </c>
    </row>
    <row r="434" spans="2:17" ht="29">
      <c r="B434" s="359">
        <v>207</v>
      </c>
      <c r="C434" s="28">
        <v>88.1</v>
      </c>
      <c r="D434" s="28">
        <v>171</v>
      </c>
      <c r="E434" s="28" t="s">
        <v>103</v>
      </c>
      <c r="F434" s="33" t="s">
        <v>102</v>
      </c>
      <c r="G434" s="35" t="s">
        <v>99</v>
      </c>
      <c r="H434" s="180">
        <v>950</v>
      </c>
      <c r="I434" s="28">
        <v>525</v>
      </c>
      <c r="J434" s="164">
        <f>H434*I434</f>
        <v>498750</v>
      </c>
      <c r="K434" s="30"/>
      <c r="L434" s="162">
        <f>K434*H434</f>
        <v>0</v>
      </c>
      <c r="M434" s="161">
        <f t="shared" si="14"/>
        <v>525</v>
      </c>
      <c r="N434" s="165">
        <f>M434*H434</f>
        <v>498750</v>
      </c>
      <c r="O434" s="31">
        <v>525</v>
      </c>
      <c r="P434" s="162">
        <f t="shared" si="15"/>
        <v>498750</v>
      </c>
      <c r="Q434" s="95" t="s">
        <v>557</v>
      </c>
    </row>
    <row r="435" spans="2:17" ht="21">
      <c r="B435" s="360"/>
      <c r="C435" s="58"/>
      <c r="D435" s="58"/>
      <c r="E435" s="58"/>
      <c r="F435" s="60" t="s">
        <v>543</v>
      </c>
      <c r="G435" s="58"/>
      <c r="H435" s="180">
        <v>950</v>
      </c>
      <c r="I435" s="58"/>
      <c r="J435" s="58"/>
      <c r="K435" s="58"/>
      <c r="L435" s="58"/>
      <c r="M435" s="161"/>
      <c r="N435" s="165"/>
      <c r="O435" s="30">
        <v>232</v>
      </c>
      <c r="P435" s="162">
        <f t="shared" si="15"/>
        <v>220400</v>
      </c>
      <c r="Q435" s="95" t="s">
        <v>557</v>
      </c>
    </row>
    <row r="436" spans="2:17" ht="29">
      <c r="B436" s="359">
        <v>208</v>
      </c>
      <c r="C436" s="28">
        <v>88.1</v>
      </c>
      <c r="D436" s="28">
        <v>172</v>
      </c>
      <c r="E436" s="28" t="s">
        <v>101</v>
      </c>
      <c r="F436" s="33" t="s">
        <v>100</v>
      </c>
      <c r="G436" s="35" t="s">
        <v>99</v>
      </c>
      <c r="H436" s="180">
        <v>1450</v>
      </c>
      <c r="I436" s="28">
        <v>530</v>
      </c>
      <c r="J436" s="164">
        <f>H436*I436</f>
        <v>768500</v>
      </c>
      <c r="K436" s="30"/>
      <c r="L436" s="162">
        <f>K436*H436</f>
        <v>0</v>
      </c>
      <c r="M436" s="161">
        <f t="shared" si="14"/>
        <v>530</v>
      </c>
      <c r="N436" s="165">
        <f>M436*H436</f>
        <v>768500</v>
      </c>
      <c r="O436" s="31">
        <v>530</v>
      </c>
      <c r="P436" s="162">
        <f t="shared" si="15"/>
        <v>768500</v>
      </c>
      <c r="Q436" s="95" t="s">
        <v>557</v>
      </c>
    </row>
    <row r="437" spans="2:17" ht="21">
      <c r="B437" s="360"/>
      <c r="C437" s="58"/>
      <c r="D437" s="58"/>
      <c r="E437" s="58"/>
      <c r="F437" s="60" t="s">
        <v>543</v>
      </c>
      <c r="G437" s="58"/>
      <c r="H437" s="180">
        <v>1450</v>
      </c>
      <c r="I437" s="58"/>
      <c r="J437" s="58"/>
      <c r="K437" s="58"/>
      <c r="L437" s="58"/>
      <c r="M437" s="161"/>
      <c r="N437" s="165"/>
      <c r="O437" s="30">
        <v>65</v>
      </c>
      <c r="P437" s="162">
        <f t="shared" si="15"/>
        <v>94250</v>
      </c>
      <c r="Q437" s="95" t="s">
        <v>557</v>
      </c>
    </row>
    <row r="438" spans="2:17" ht="15.5">
      <c r="B438" s="359">
        <v>209</v>
      </c>
      <c r="C438" s="28">
        <v>88.2</v>
      </c>
      <c r="D438" s="28">
        <v>228</v>
      </c>
      <c r="E438" s="28" t="s">
        <v>98</v>
      </c>
      <c r="F438" s="33" t="s">
        <v>97</v>
      </c>
      <c r="G438" s="29" t="s">
        <v>3</v>
      </c>
      <c r="H438" s="163">
        <v>1500</v>
      </c>
      <c r="I438" s="28">
        <v>40</v>
      </c>
      <c r="J438" s="164">
        <f>H438*I438</f>
        <v>60000</v>
      </c>
      <c r="K438" s="30"/>
      <c r="L438" s="162">
        <f>K438*H438</f>
        <v>0</v>
      </c>
      <c r="M438" s="161">
        <f t="shared" si="14"/>
        <v>40</v>
      </c>
      <c r="N438" s="165">
        <f>M438*H438</f>
        <v>60000</v>
      </c>
      <c r="O438" s="31">
        <v>31</v>
      </c>
      <c r="P438" s="162">
        <f t="shared" si="15"/>
        <v>46500</v>
      </c>
      <c r="Q438" s="95" t="s">
        <v>557</v>
      </c>
    </row>
    <row r="439" spans="2:17" ht="21">
      <c r="B439" s="360"/>
      <c r="C439" s="58"/>
      <c r="D439" s="58"/>
      <c r="E439" s="58"/>
      <c r="F439" s="58"/>
      <c r="G439" s="58"/>
      <c r="H439" s="58"/>
      <c r="I439" s="58"/>
      <c r="J439" s="58"/>
      <c r="K439" s="58"/>
      <c r="L439" s="58"/>
      <c r="M439" s="161"/>
      <c r="N439" s="58"/>
      <c r="O439" s="58"/>
      <c r="P439" s="58"/>
      <c r="Q439" s="95" t="s">
        <v>557</v>
      </c>
    </row>
    <row r="440" spans="2:17" ht="15.5">
      <c r="B440" s="359">
        <v>210</v>
      </c>
      <c r="C440" s="28">
        <v>88.2</v>
      </c>
      <c r="D440" s="28">
        <v>229</v>
      </c>
      <c r="E440" s="28" t="s">
        <v>96</v>
      </c>
      <c r="F440" s="33" t="s">
        <v>95</v>
      </c>
      <c r="G440" s="29" t="s">
        <v>3</v>
      </c>
      <c r="H440" s="163">
        <v>2500</v>
      </c>
      <c r="I440" s="28">
        <v>15</v>
      </c>
      <c r="J440" s="164">
        <f>H440*I440</f>
        <v>37500</v>
      </c>
      <c r="K440" s="30"/>
      <c r="L440" s="162">
        <f>K440*H440</f>
        <v>0</v>
      </c>
      <c r="M440" s="161">
        <f t="shared" si="14"/>
        <v>15</v>
      </c>
      <c r="N440" s="165">
        <f>M440*H440</f>
        <v>37500</v>
      </c>
      <c r="O440" s="31">
        <v>14</v>
      </c>
      <c r="P440" s="162">
        <f>O440*H440</f>
        <v>35000</v>
      </c>
      <c r="Q440" s="95" t="s">
        <v>557</v>
      </c>
    </row>
    <row r="441" spans="2:17" ht="21">
      <c r="B441" s="360"/>
      <c r="C441" s="58"/>
      <c r="D441" s="58"/>
      <c r="E441" s="58"/>
      <c r="F441" s="58"/>
      <c r="G441" s="58"/>
      <c r="H441" s="58"/>
      <c r="I441" s="58"/>
      <c r="J441" s="58"/>
      <c r="K441" s="58"/>
      <c r="L441" s="58"/>
      <c r="M441" s="161"/>
      <c r="N441" s="58"/>
      <c r="O441" s="58"/>
      <c r="P441" s="58"/>
      <c r="Q441" s="95" t="s">
        <v>557</v>
      </c>
    </row>
    <row r="442" spans="2:17" ht="15.5">
      <c r="B442" s="359">
        <v>211</v>
      </c>
      <c r="C442" s="28">
        <v>88.2</v>
      </c>
      <c r="D442" s="28">
        <v>173</v>
      </c>
      <c r="E442" s="28" t="s">
        <v>94</v>
      </c>
      <c r="F442" s="33" t="s">
        <v>93</v>
      </c>
      <c r="G442" s="29" t="s">
        <v>3</v>
      </c>
      <c r="H442" s="163">
        <v>3500</v>
      </c>
      <c r="I442" s="28">
        <v>3</v>
      </c>
      <c r="J442" s="164">
        <f>H442*I442</f>
        <v>10500</v>
      </c>
      <c r="K442" s="30">
        <v>2</v>
      </c>
      <c r="L442" s="162">
        <f>K442*H442</f>
        <v>7000</v>
      </c>
      <c r="M442" s="161">
        <f t="shared" si="14"/>
        <v>5</v>
      </c>
      <c r="N442" s="165">
        <f>M442*H442</f>
        <v>17500</v>
      </c>
      <c r="O442" s="31">
        <v>5</v>
      </c>
      <c r="P442" s="162">
        <f>O442*H442</f>
        <v>17500</v>
      </c>
      <c r="Q442" s="95" t="s">
        <v>557</v>
      </c>
    </row>
    <row r="443" spans="2:17" ht="21">
      <c r="B443" s="360"/>
      <c r="C443" s="58"/>
      <c r="D443" s="58"/>
      <c r="E443" s="58"/>
      <c r="F443" s="60" t="s">
        <v>543</v>
      </c>
      <c r="G443" s="58"/>
      <c r="H443" s="163">
        <v>3500</v>
      </c>
      <c r="I443" s="58"/>
      <c r="J443" s="58"/>
      <c r="K443" s="58"/>
      <c r="L443" s="58"/>
      <c r="M443" s="161"/>
      <c r="N443" s="165"/>
      <c r="O443" s="30">
        <v>4</v>
      </c>
      <c r="P443" s="162">
        <f>O443*H443</f>
        <v>14000</v>
      </c>
      <c r="Q443" s="95" t="s">
        <v>557</v>
      </c>
    </row>
    <row r="444" spans="2:17" ht="15.5">
      <c r="B444" s="359">
        <v>212</v>
      </c>
      <c r="C444" s="28">
        <v>88.2</v>
      </c>
      <c r="D444" s="28">
        <v>174</v>
      </c>
      <c r="E444" s="28" t="s">
        <v>92</v>
      </c>
      <c r="F444" s="33" t="s">
        <v>91</v>
      </c>
      <c r="G444" s="29" t="s">
        <v>3</v>
      </c>
      <c r="H444" s="163">
        <v>4500</v>
      </c>
      <c r="I444" s="28">
        <v>2</v>
      </c>
      <c r="J444" s="164">
        <f>H444*I444</f>
        <v>9000</v>
      </c>
      <c r="K444" s="30">
        <v>3</v>
      </c>
      <c r="L444" s="162">
        <f>K444*H444</f>
        <v>13500</v>
      </c>
      <c r="M444" s="161">
        <f t="shared" si="14"/>
        <v>5</v>
      </c>
      <c r="N444" s="165">
        <f>M444*H444</f>
        <v>22500</v>
      </c>
      <c r="O444" s="31">
        <v>4</v>
      </c>
      <c r="P444" s="162">
        <f>O444*H444</f>
        <v>18000</v>
      </c>
      <c r="Q444" s="95" t="s">
        <v>557</v>
      </c>
    </row>
    <row r="445" spans="2:17" ht="21">
      <c r="B445" s="360"/>
      <c r="C445" s="58"/>
      <c r="D445" s="58"/>
      <c r="E445" s="58"/>
      <c r="F445" s="58"/>
      <c r="G445" s="58"/>
      <c r="H445" s="58"/>
      <c r="I445" s="58"/>
      <c r="J445" s="58"/>
      <c r="K445" s="58"/>
      <c r="L445" s="58"/>
      <c r="M445" s="161"/>
      <c r="N445" s="58"/>
      <c r="O445" s="58"/>
      <c r="P445" s="58"/>
      <c r="Q445" s="95" t="s">
        <v>557</v>
      </c>
    </row>
    <row r="446" spans="2:17" ht="15.5">
      <c r="B446" s="359">
        <v>213</v>
      </c>
      <c r="C446" s="28">
        <v>88.2</v>
      </c>
      <c r="D446" s="28">
        <v>175</v>
      </c>
      <c r="E446" s="28" t="s">
        <v>90</v>
      </c>
      <c r="F446" s="33" t="s">
        <v>89</v>
      </c>
      <c r="G446" s="29" t="s">
        <v>3</v>
      </c>
      <c r="H446" s="163">
        <v>5500.0000000000009</v>
      </c>
      <c r="I446" s="28">
        <v>2</v>
      </c>
      <c r="J446" s="164">
        <f>H446*I446</f>
        <v>11000.000000000002</v>
      </c>
      <c r="K446" s="30">
        <v>1</v>
      </c>
      <c r="L446" s="162">
        <f>K446*H446</f>
        <v>5500.0000000000009</v>
      </c>
      <c r="M446" s="161">
        <f t="shared" si="14"/>
        <v>3</v>
      </c>
      <c r="N446" s="165">
        <f>M446*H446</f>
        <v>16500.000000000004</v>
      </c>
      <c r="O446" s="31">
        <v>3</v>
      </c>
      <c r="P446" s="162">
        <f>O446*H446</f>
        <v>16500.000000000004</v>
      </c>
      <c r="Q446" s="95" t="s">
        <v>557</v>
      </c>
    </row>
    <row r="447" spans="2:17" ht="21">
      <c r="B447" s="360"/>
      <c r="C447" s="58"/>
      <c r="D447" s="58"/>
      <c r="E447" s="58"/>
      <c r="F447" s="60" t="s">
        <v>543</v>
      </c>
      <c r="G447" s="58"/>
      <c r="H447" s="163">
        <v>5500.0000000000009</v>
      </c>
      <c r="I447" s="58"/>
      <c r="J447" s="58"/>
      <c r="K447" s="58"/>
      <c r="L447" s="58"/>
      <c r="M447" s="161"/>
      <c r="N447" s="165"/>
      <c r="O447" s="30">
        <v>7</v>
      </c>
      <c r="P447" s="162">
        <f>O447*H447</f>
        <v>38500.000000000007</v>
      </c>
      <c r="Q447" s="95" t="s">
        <v>557</v>
      </c>
    </row>
    <row r="448" spans="2:17" ht="15.5">
      <c r="B448" s="359">
        <v>214</v>
      </c>
      <c r="C448" s="28">
        <v>88.3</v>
      </c>
      <c r="D448" s="28">
        <v>176</v>
      </c>
      <c r="E448" s="28" t="s">
        <v>88</v>
      </c>
      <c r="F448" s="33" t="s">
        <v>87</v>
      </c>
      <c r="G448" s="29" t="s">
        <v>3</v>
      </c>
      <c r="H448" s="163">
        <v>2850</v>
      </c>
      <c r="I448" s="28">
        <f>7*27</f>
        <v>189</v>
      </c>
      <c r="J448" s="164">
        <f>H448*I448</f>
        <v>538650</v>
      </c>
      <c r="K448" s="30"/>
      <c r="L448" s="162">
        <f>K448*H448</f>
        <v>0</v>
      </c>
      <c r="M448" s="161">
        <f t="shared" si="14"/>
        <v>189</v>
      </c>
      <c r="N448" s="165">
        <f>M448*H448</f>
        <v>538650</v>
      </c>
      <c r="O448" s="31">
        <v>189</v>
      </c>
      <c r="P448" s="162">
        <f>O448*H448</f>
        <v>538650</v>
      </c>
      <c r="Q448" s="95" t="s">
        <v>557</v>
      </c>
    </row>
    <row r="449" spans="2:17" ht="21">
      <c r="B449" s="360"/>
      <c r="C449" s="58"/>
      <c r="D449" s="58"/>
      <c r="E449" s="58"/>
      <c r="F449" s="60" t="s">
        <v>543</v>
      </c>
      <c r="G449" s="58"/>
      <c r="H449" s="163">
        <v>2850</v>
      </c>
      <c r="I449" s="58"/>
      <c r="J449" s="58"/>
      <c r="K449" s="58"/>
      <c r="L449" s="58"/>
      <c r="M449" s="161"/>
      <c r="N449" s="165"/>
      <c r="O449" s="30">
        <v>17</v>
      </c>
      <c r="P449" s="162">
        <f>O449*H449</f>
        <v>48450</v>
      </c>
      <c r="Q449" s="95" t="s">
        <v>557</v>
      </c>
    </row>
    <row r="450" spans="2:17" ht="15.5">
      <c r="B450" s="359">
        <v>215</v>
      </c>
      <c r="C450" s="28">
        <v>88.4</v>
      </c>
      <c r="D450" s="28">
        <v>177</v>
      </c>
      <c r="E450" s="28" t="s">
        <v>86</v>
      </c>
      <c r="F450" s="33" t="s">
        <v>85</v>
      </c>
      <c r="G450" s="29" t="s">
        <v>3</v>
      </c>
      <c r="H450" s="163">
        <v>25000</v>
      </c>
      <c r="I450" s="28">
        <v>2</v>
      </c>
      <c r="J450" s="164">
        <f>H450*I450</f>
        <v>50000</v>
      </c>
      <c r="K450" s="30"/>
      <c r="L450" s="162">
        <f>K450*H450</f>
        <v>0</v>
      </c>
      <c r="M450" s="161">
        <f t="shared" si="14"/>
        <v>2</v>
      </c>
      <c r="N450" s="165">
        <f>M450*H450</f>
        <v>50000</v>
      </c>
      <c r="O450" s="31">
        <v>0</v>
      </c>
      <c r="P450" s="162">
        <f>O450*H450</f>
        <v>0</v>
      </c>
      <c r="Q450" s="95" t="s">
        <v>557</v>
      </c>
    </row>
    <row r="451" spans="2:17" ht="21">
      <c r="B451" s="360"/>
      <c r="C451" s="58"/>
      <c r="D451" s="58"/>
      <c r="E451" s="58"/>
      <c r="F451" s="58"/>
      <c r="G451" s="58"/>
      <c r="H451" s="58"/>
      <c r="I451" s="58"/>
      <c r="J451" s="58"/>
      <c r="K451" s="58"/>
      <c r="L451" s="58"/>
      <c r="M451" s="161"/>
      <c r="N451" s="58"/>
      <c r="O451" s="58"/>
      <c r="P451" s="58"/>
      <c r="Q451" s="95" t="s">
        <v>557</v>
      </c>
    </row>
    <row r="452" spans="2:17" ht="15.5">
      <c r="B452" s="359">
        <v>216</v>
      </c>
      <c r="C452" s="28">
        <v>88.4</v>
      </c>
      <c r="D452" s="28">
        <v>178</v>
      </c>
      <c r="E452" s="28" t="s">
        <v>84</v>
      </c>
      <c r="F452" s="33" t="s">
        <v>83</v>
      </c>
      <c r="G452" s="29" t="s">
        <v>3</v>
      </c>
      <c r="H452" s="163">
        <v>30000</v>
      </c>
      <c r="I452" s="28">
        <v>4</v>
      </c>
      <c r="J452" s="164">
        <f>H452*I452</f>
        <v>120000</v>
      </c>
      <c r="K452" s="30"/>
      <c r="L452" s="162">
        <f>K452*H452</f>
        <v>0</v>
      </c>
      <c r="M452" s="161">
        <f t="shared" si="14"/>
        <v>4</v>
      </c>
      <c r="N452" s="165">
        <f>M452*H452</f>
        <v>120000</v>
      </c>
      <c r="O452" s="31">
        <v>4</v>
      </c>
      <c r="P452" s="162">
        <f>O452*H452</f>
        <v>120000</v>
      </c>
      <c r="Q452" s="95" t="s">
        <v>557</v>
      </c>
    </row>
    <row r="453" spans="2:17" ht="21">
      <c r="B453" s="360"/>
      <c r="C453" s="58"/>
      <c r="D453" s="58"/>
      <c r="E453" s="58"/>
      <c r="F453" s="60" t="s">
        <v>543</v>
      </c>
      <c r="G453" s="58"/>
      <c r="H453" s="163">
        <v>30000</v>
      </c>
      <c r="I453" s="58"/>
      <c r="J453" s="58"/>
      <c r="K453" s="58"/>
      <c r="L453" s="58"/>
      <c r="M453" s="161"/>
      <c r="N453" s="165"/>
      <c r="O453" s="30">
        <v>1</v>
      </c>
      <c r="P453" s="162">
        <f>O453*H453</f>
        <v>30000</v>
      </c>
      <c r="Q453" s="95" t="s">
        <v>557</v>
      </c>
    </row>
    <row r="454" spans="2:17" ht="15.5">
      <c r="B454" s="359">
        <v>217</v>
      </c>
      <c r="C454" s="28">
        <v>88.4</v>
      </c>
      <c r="D454" s="28">
        <v>179</v>
      </c>
      <c r="E454" s="28" t="s">
        <v>82</v>
      </c>
      <c r="F454" s="33" t="s">
        <v>81</v>
      </c>
      <c r="G454" s="29" t="s">
        <v>3</v>
      </c>
      <c r="H454" s="163">
        <v>40000</v>
      </c>
      <c r="I454" s="28">
        <v>5</v>
      </c>
      <c r="J454" s="164">
        <f>H454*I454</f>
        <v>200000</v>
      </c>
      <c r="K454" s="30">
        <v>1</v>
      </c>
      <c r="L454" s="162">
        <f>K454*H454</f>
        <v>40000</v>
      </c>
      <c r="M454" s="161">
        <f t="shared" si="14"/>
        <v>6</v>
      </c>
      <c r="N454" s="165">
        <f>M454*H454</f>
        <v>240000</v>
      </c>
      <c r="O454" s="31">
        <v>0</v>
      </c>
      <c r="P454" s="162">
        <f>O454*H454</f>
        <v>0</v>
      </c>
      <c r="Q454" s="95" t="s">
        <v>557</v>
      </c>
    </row>
    <row r="455" spans="2:17" ht="21">
      <c r="B455" s="360"/>
      <c r="C455" s="58"/>
      <c r="D455" s="58"/>
      <c r="E455" s="58"/>
      <c r="F455" s="58"/>
      <c r="G455" s="58"/>
      <c r="H455" s="58"/>
      <c r="I455" s="58"/>
      <c r="J455" s="58"/>
      <c r="K455" s="58"/>
      <c r="L455" s="58"/>
      <c r="M455" s="161"/>
      <c r="N455" s="58"/>
      <c r="O455" s="58"/>
      <c r="P455" s="58"/>
      <c r="Q455" s="95" t="s">
        <v>557</v>
      </c>
    </row>
    <row r="456" spans="2:17" ht="15.5">
      <c r="B456" s="359">
        <v>218</v>
      </c>
      <c r="C456" s="28">
        <v>88.4</v>
      </c>
      <c r="D456" s="28">
        <v>180</v>
      </c>
      <c r="E456" s="28" t="s">
        <v>80</v>
      </c>
      <c r="F456" s="33" t="s">
        <v>79</v>
      </c>
      <c r="G456" s="29" t="s">
        <v>3</v>
      </c>
      <c r="H456" s="163">
        <v>50000</v>
      </c>
      <c r="I456" s="28">
        <v>1</v>
      </c>
      <c r="J456" s="164">
        <f>H456*I456</f>
        <v>50000</v>
      </c>
      <c r="K456" s="30"/>
      <c r="L456" s="162">
        <f>K456*H456</f>
        <v>0</v>
      </c>
      <c r="M456" s="161">
        <f t="shared" si="14"/>
        <v>1</v>
      </c>
      <c r="N456" s="165">
        <f>M456*H456</f>
        <v>50000</v>
      </c>
      <c r="O456" s="31">
        <v>1</v>
      </c>
      <c r="P456" s="162">
        <f>O456*H456</f>
        <v>50000</v>
      </c>
      <c r="Q456" s="95" t="s">
        <v>557</v>
      </c>
    </row>
    <row r="457" spans="2:17" ht="21">
      <c r="B457" s="360"/>
      <c r="C457" s="58"/>
      <c r="D457" s="58"/>
      <c r="E457" s="58"/>
      <c r="F457" s="58"/>
      <c r="G457" s="58"/>
      <c r="H457" s="58"/>
      <c r="I457" s="58"/>
      <c r="J457" s="58"/>
      <c r="K457" s="58"/>
      <c r="L457" s="58"/>
      <c r="M457" s="161"/>
      <c r="N457" s="58"/>
      <c r="O457" s="58"/>
      <c r="P457" s="58"/>
      <c r="Q457" s="95" t="s">
        <v>557</v>
      </c>
    </row>
    <row r="458" spans="2:17" ht="15.5">
      <c r="B458" s="359">
        <v>219</v>
      </c>
      <c r="C458" s="28">
        <v>88.5</v>
      </c>
      <c r="D458" s="28">
        <v>181</v>
      </c>
      <c r="E458" s="28" t="s">
        <v>78</v>
      </c>
      <c r="F458" s="33" t="s">
        <v>77</v>
      </c>
      <c r="G458" s="29" t="s">
        <v>3</v>
      </c>
      <c r="H458" s="163">
        <v>2250</v>
      </c>
      <c r="I458" s="28">
        <v>27</v>
      </c>
      <c r="J458" s="164">
        <f>H458*I458</f>
        <v>60750</v>
      </c>
      <c r="K458" s="30"/>
      <c r="L458" s="162">
        <f>K458*H458</f>
        <v>0</v>
      </c>
      <c r="M458" s="161">
        <f t="shared" si="14"/>
        <v>27</v>
      </c>
      <c r="N458" s="165">
        <f>M458*H458</f>
        <v>60750</v>
      </c>
      <c r="O458" s="31">
        <v>27</v>
      </c>
      <c r="P458" s="162">
        <f>O458*H458</f>
        <v>60750</v>
      </c>
      <c r="Q458" s="95" t="s">
        <v>557</v>
      </c>
    </row>
    <row r="459" spans="2:17" ht="21">
      <c r="B459" s="360"/>
      <c r="C459" s="58"/>
      <c r="D459" s="58"/>
      <c r="E459" s="58"/>
      <c r="F459" s="60" t="s">
        <v>543</v>
      </c>
      <c r="G459" s="58"/>
      <c r="H459" s="163">
        <v>2250</v>
      </c>
      <c r="I459" s="58"/>
      <c r="J459" s="58"/>
      <c r="K459" s="58"/>
      <c r="L459" s="58"/>
      <c r="M459" s="161"/>
      <c r="N459" s="165"/>
      <c r="O459" s="30">
        <v>16</v>
      </c>
      <c r="P459" s="162">
        <f>O459*H459</f>
        <v>36000</v>
      </c>
      <c r="Q459" s="95" t="s">
        <v>557</v>
      </c>
    </row>
    <row r="460" spans="2:17" ht="15.5">
      <c r="B460" s="359">
        <v>220</v>
      </c>
      <c r="C460" s="28">
        <v>88.5</v>
      </c>
      <c r="D460" s="28">
        <v>182</v>
      </c>
      <c r="E460" s="28" t="s">
        <v>76</v>
      </c>
      <c r="F460" s="33" t="s">
        <v>75</v>
      </c>
      <c r="G460" s="29" t="s">
        <v>3</v>
      </c>
      <c r="H460" s="163">
        <v>1250</v>
      </c>
      <c r="I460" s="28">
        <v>27</v>
      </c>
      <c r="J460" s="164">
        <f>H460*I460</f>
        <v>33750</v>
      </c>
      <c r="K460" s="30"/>
      <c r="L460" s="162">
        <f>K460*H460</f>
        <v>0</v>
      </c>
      <c r="M460" s="161">
        <f t="shared" si="14"/>
        <v>27</v>
      </c>
      <c r="N460" s="165">
        <f>M460*H460</f>
        <v>33750</v>
      </c>
      <c r="O460" s="31">
        <v>27</v>
      </c>
      <c r="P460" s="162">
        <f>O460*H460</f>
        <v>33750</v>
      </c>
      <c r="Q460" s="95" t="s">
        <v>557</v>
      </c>
    </row>
    <row r="461" spans="2:17" ht="21">
      <c r="B461" s="360"/>
      <c r="C461" s="58"/>
      <c r="D461" s="58"/>
      <c r="E461" s="58"/>
      <c r="F461" s="58"/>
      <c r="G461" s="58"/>
      <c r="H461" s="58"/>
      <c r="I461" s="58"/>
      <c r="J461" s="58"/>
      <c r="K461" s="58"/>
      <c r="L461" s="58"/>
      <c r="M461" s="161"/>
      <c r="N461" s="58"/>
      <c r="O461" s="58"/>
      <c r="P461" s="58"/>
      <c r="Q461" s="95" t="s">
        <v>557</v>
      </c>
    </row>
    <row r="462" spans="2:17" ht="15.5">
      <c r="B462" s="359">
        <v>221</v>
      </c>
      <c r="C462" s="28">
        <v>88.5</v>
      </c>
      <c r="D462" s="28">
        <v>183</v>
      </c>
      <c r="E462" s="28" t="s">
        <v>74</v>
      </c>
      <c r="F462" s="33" t="s">
        <v>73</v>
      </c>
      <c r="G462" s="29" t="s">
        <v>3</v>
      </c>
      <c r="H462" s="163">
        <v>1650</v>
      </c>
      <c r="I462" s="28">
        <v>27</v>
      </c>
      <c r="J462" s="164">
        <f>H462*I462</f>
        <v>44550</v>
      </c>
      <c r="K462" s="30"/>
      <c r="L462" s="162">
        <f>K462*H462</f>
        <v>0</v>
      </c>
      <c r="M462" s="161">
        <f t="shared" si="14"/>
        <v>27</v>
      </c>
      <c r="N462" s="165">
        <f>M462*H462</f>
        <v>44550</v>
      </c>
      <c r="O462" s="31">
        <v>18</v>
      </c>
      <c r="P462" s="162">
        <f>O462*H462</f>
        <v>29700</v>
      </c>
      <c r="Q462" s="95" t="s">
        <v>557</v>
      </c>
    </row>
    <row r="463" spans="2:17" ht="21">
      <c r="B463" s="360"/>
      <c r="C463" s="58"/>
      <c r="D463" s="58"/>
      <c r="E463" s="58"/>
      <c r="F463" s="58"/>
      <c r="G463" s="58"/>
      <c r="H463" s="58"/>
      <c r="I463" s="58"/>
      <c r="J463" s="58"/>
      <c r="K463" s="58"/>
      <c r="L463" s="58"/>
      <c r="M463" s="161"/>
      <c r="N463" s="58"/>
      <c r="O463" s="58"/>
      <c r="P463" s="58"/>
      <c r="Q463" s="95" t="s">
        <v>557</v>
      </c>
    </row>
    <row r="464" spans="2:17" ht="15.5">
      <c r="B464" s="359">
        <v>222</v>
      </c>
      <c r="C464" s="28">
        <v>88.5</v>
      </c>
      <c r="D464" s="28">
        <v>184</v>
      </c>
      <c r="E464" s="28" t="s">
        <v>72</v>
      </c>
      <c r="F464" s="33" t="s">
        <v>71</v>
      </c>
      <c r="G464" s="29" t="s">
        <v>3</v>
      </c>
      <c r="H464" s="163">
        <v>3450</v>
      </c>
      <c r="I464" s="28">
        <v>27</v>
      </c>
      <c r="J464" s="164">
        <f>H464*I464</f>
        <v>93150</v>
      </c>
      <c r="K464" s="30"/>
      <c r="L464" s="162">
        <f>K464*H464</f>
        <v>0</v>
      </c>
      <c r="M464" s="161">
        <f t="shared" si="14"/>
        <v>27</v>
      </c>
      <c r="N464" s="165">
        <f>M464*H464</f>
        <v>93150</v>
      </c>
      <c r="O464" s="31">
        <v>27</v>
      </c>
      <c r="P464" s="162">
        <f>O464*H464</f>
        <v>93150</v>
      </c>
      <c r="Q464" s="95" t="s">
        <v>557</v>
      </c>
    </row>
    <row r="465" spans="2:17" ht="21">
      <c r="B465" s="360"/>
      <c r="C465" s="58"/>
      <c r="D465" s="58"/>
      <c r="E465" s="58"/>
      <c r="F465" s="60" t="s">
        <v>543</v>
      </c>
      <c r="G465" s="58"/>
      <c r="H465" s="163">
        <v>3450</v>
      </c>
      <c r="I465" s="58"/>
      <c r="J465" s="58"/>
      <c r="K465" s="58"/>
      <c r="L465" s="58"/>
      <c r="M465" s="161"/>
      <c r="N465" s="165"/>
      <c r="O465" s="30">
        <v>19</v>
      </c>
      <c r="P465" s="162">
        <f>O465*H465</f>
        <v>65550</v>
      </c>
      <c r="Q465" s="95" t="s">
        <v>557</v>
      </c>
    </row>
    <row r="466" spans="2:17" ht="15.5">
      <c r="B466" s="359">
        <v>223</v>
      </c>
      <c r="C466" s="28">
        <v>88.5</v>
      </c>
      <c r="D466" s="28">
        <v>185</v>
      </c>
      <c r="E466" s="28" t="s">
        <v>70</v>
      </c>
      <c r="F466" s="33" t="s">
        <v>69</v>
      </c>
      <c r="G466" s="29" t="s">
        <v>3</v>
      </c>
      <c r="H466" s="163">
        <v>750</v>
      </c>
      <c r="I466" s="28">
        <v>27</v>
      </c>
      <c r="J466" s="164">
        <f>H466*I466</f>
        <v>20250</v>
      </c>
      <c r="K466" s="30"/>
      <c r="L466" s="162">
        <f>K466*H466</f>
        <v>0</v>
      </c>
      <c r="M466" s="161">
        <f t="shared" si="14"/>
        <v>27</v>
      </c>
      <c r="N466" s="165">
        <f>M466*H466</f>
        <v>20250</v>
      </c>
      <c r="O466" s="31">
        <v>27</v>
      </c>
      <c r="P466" s="162">
        <f>O466*H466</f>
        <v>20250</v>
      </c>
      <c r="Q466" s="95" t="s">
        <v>557</v>
      </c>
    </row>
    <row r="467" spans="2:17" ht="21">
      <c r="B467" s="360"/>
      <c r="C467" s="58"/>
      <c r="D467" s="58"/>
      <c r="E467" s="58"/>
      <c r="F467" s="58"/>
      <c r="G467" s="58"/>
      <c r="H467" s="58"/>
      <c r="I467" s="58"/>
      <c r="J467" s="58"/>
      <c r="K467" s="58"/>
      <c r="L467" s="58"/>
      <c r="M467" s="161"/>
      <c r="N467" s="58"/>
      <c r="O467" s="58"/>
      <c r="P467" s="58"/>
      <c r="Q467" s="95" t="s">
        <v>557</v>
      </c>
    </row>
    <row r="468" spans="2:17" ht="15.5">
      <c r="B468" s="359">
        <v>224</v>
      </c>
      <c r="C468" s="28">
        <v>88.5</v>
      </c>
      <c r="D468" s="28">
        <v>186</v>
      </c>
      <c r="E468" s="28" t="s">
        <v>68</v>
      </c>
      <c r="F468" s="33" t="s">
        <v>67</v>
      </c>
      <c r="G468" s="29" t="s">
        <v>3</v>
      </c>
      <c r="H468" s="163">
        <v>750</v>
      </c>
      <c r="I468" s="28">
        <v>27</v>
      </c>
      <c r="J468" s="164">
        <f>H468*I468</f>
        <v>20250</v>
      </c>
      <c r="K468" s="30"/>
      <c r="L468" s="162">
        <f>K468*H468</f>
        <v>0</v>
      </c>
      <c r="M468" s="161">
        <f t="shared" si="14"/>
        <v>27</v>
      </c>
      <c r="N468" s="165">
        <f>M468*H468</f>
        <v>20250</v>
      </c>
      <c r="O468" s="31">
        <v>27</v>
      </c>
      <c r="P468" s="162">
        <f>O468*H468</f>
        <v>20250</v>
      </c>
      <c r="Q468" s="95" t="s">
        <v>557</v>
      </c>
    </row>
    <row r="469" spans="2:17" ht="21">
      <c r="B469" s="360"/>
      <c r="C469" s="58"/>
      <c r="D469" s="58"/>
      <c r="E469" s="58"/>
      <c r="F469" s="58"/>
      <c r="G469" s="58"/>
      <c r="H469" s="58"/>
      <c r="I469" s="58"/>
      <c r="J469" s="58"/>
      <c r="K469" s="58"/>
      <c r="L469" s="58"/>
      <c r="M469" s="161"/>
      <c r="N469" s="58"/>
      <c r="O469" s="58"/>
      <c r="P469" s="58"/>
      <c r="Q469" s="95" t="s">
        <v>557</v>
      </c>
    </row>
    <row r="470" spans="2:17" ht="15.5">
      <c r="B470" s="359">
        <v>225</v>
      </c>
      <c r="C470" s="28">
        <v>88.5</v>
      </c>
      <c r="D470" s="28">
        <v>187</v>
      </c>
      <c r="E470" s="28" t="s">
        <v>66</v>
      </c>
      <c r="F470" s="33" t="s">
        <v>65</v>
      </c>
      <c r="G470" s="29" t="s">
        <v>3</v>
      </c>
      <c r="H470" s="163">
        <v>750</v>
      </c>
      <c r="I470" s="28">
        <v>15</v>
      </c>
      <c r="J470" s="164">
        <f>H470*I470</f>
        <v>11250</v>
      </c>
      <c r="K470" s="30"/>
      <c r="L470" s="162">
        <f>K470*H470</f>
        <v>0</v>
      </c>
      <c r="M470" s="161">
        <f t="shared" si="14"/>
        <v>15</v>
      </c>
      <c r="N470" s="165">
        <f>M470*H470</f>
        <v>11250</v>
      </c>
      <c r="O470" s="31">
        <v>15</v>
      </c>
      <c r="P470" s="162">
        <f>O470*H470</f>
        <v>11250</v>
      </c>
      <c r="Q470" s="95" t="s">
        <v>557</v>
      </c>
    </row>
    <row r="471" spans="2:17" ht="21">
      <c r="B471" s="360"/>
      <c r="C471" s="58"/>
      <c r="D471" s="58"/>
      <c r="E471" s="58"/>
      <c r="F471" s="58"/>
      <c r="G471" s="58"/>
      <c r="H471" s="58"/>
      <c r="I471" s="58"/>
      <c r="J471" s="58"/>
      <c r="K471" s="58"/>
      <c r="L471" s="58"/>
      <c r="M471" s="161"/>
      <c r="N471" s="58"/>
      <c r="O471" s="58"/>
      <c r="P471" s="58"/>
      <c r="Q471" s="95" t="s">
        <v>557</v>
      </c>
    </row>
    <row r="472" spans="2:17" ht="15.5">
      <c r="B472" s="359">
        <v>226</v>
      </c>
      <c r="C472" s="28">
        <v>88.5</v>
      </c>
      <c r="D472" s="28">
        <v>188</v>
      </c>
      <c r="E472" s="28" t="s">
        <v>64</v>
      </c>
      <c r="F472" s="33" t="s">
        <v>63</v>
      </c>
      <c r="G472" s="29" t="s">
        <v>3</v>
      </c>
      <c r="H472" s="163">
        <v>550</v>
      </c>
      <c r="I472" s="28">
        <v>27</v>
      </c>
      <c r="J472" s="164">
        <f>H472*I472</f>
        <v>14850</v>
      </c>
      <c r="K472" s="30">
        <v>58</v>
      </c>
      <c r="L472" s="162">
        <f>K472*H472</f>
        <v>31900</v>
      </c>
      <c r="M472" s="161">
        <f t="shared" si="14"/>
        <v>85</v>
      </c>
      <c r="N472" s="165">
        <f>M472*H472</f>
        <v>46750</v>
      </c>
      <c r="O472" s="31">
        <v>85</v>
      </c>
      <c r="P472" s="162">
        <f>O472*H472</f>
        <v>46750</v>
      </c>
      <c r="Q472" s="95" t="s">
        <v>557</v>
      </c>
    </row>
    <row r="473" spans="2:17" ht="21">
      <c r="B473" s="360"/>
      <c r="C473" s="58"/>
      <c r="D473" s="58"/>
      <c r="E473" s="58"/>
      <c r="F473" s="60" t="s">
        <v>543</v>
      </c>
      <c r="G473" s="58"/>
      <c r="H473" s="163">
        <v>550</v>
      </c>
      <c r="I473" s="58"/>
      <c r="J473" s="58"/>
      <c r="K473" s="58"/>
      <c r="L473" s="58"/>
      <c r="M473" s="161"/>
      <c r="N473" s="165"/>
      <c r="O473" s="30">
        <v>30</v>
      </c>
      <c r="P473" s="162">
        <f>O473*H473</f>
        <v>16500</v>
      </c>
      <c r="Q473" s="95" t="s">
        <v>557</v>
      </c>
    </row>
    <row r="474" spans="2:17" ht="15.5">
      <c r="B474" s="359">
        <v>227</v>
      </c>
      <c r="C474" s="28">
        <v>88.6</v>
      </c>
      <c r="D474" s="28">
        <v>189</v>
      </c>
      <c r="E474" s="28" t="s">
        <v>62</v>
      </c>
      <c r="F474" s="33" t="s">
        <v>61</v>
      </c>
      <c r="G474" s="29" t="s">
        <v>3</v>
      </c>
      <c r="H474" s="163">
        <v>35000</v>
      </c>
      <c r="I474" s="28">
        <v>27</v>
      </c>
      <c r="J474" s="164">
        <f>H474*I474</f>
        <v>945000</v>
      </c>
      <c r="K474" s="30"/>
      <c r="L474" s="162">
        <f>K474*H474</f>
        <v>0</v>
      </c>
      <c r="M474" s="161">
        <f t="shared" si="14"/>
        <v>27</v>
      </c>
      <c r="N474" s="165">
        <f>M474*H474</f>
        <v>945000</v>
      </c>
      <c r="O474" s="31">
        <v>27</v>
      </c>
      <c r="P474" s="162">
        <f>O474*H474</f>
        <v>945000</v>
      </c>
      <c r="Q474" s="95" t="s">
        <v>557</v>
      </c>
    </row>
    <row r="475" spans="2:17" ht="21">
      <c r="B475" s="360"/>
      <c r="C475" s="58"/>
      <c r="D475" s="58"/>
      <c r="E475" s="58"/>
      <c r="F475" s="60" t="s">
        <v>543</v>
      </c>
      <c r="G475" s="58"/>
      <c r="H475" s="163">
        <v>35000</v>
      </c>
      <c r="I475" s="58"/>
      <c r="J475" s="58"/>
      <c r="K475" s="58"/>
      <c r="L475" s="58"/>
      <c r="M475" s="161"/>
      <c r="N475" s="165"/>
      <c r="O475" s="30">
        <v>4</v>
      </c>
      <c r="P475" s="162">
        <f>O475*H475</f>
        <v>140000</v>
      </c>
      <c r="Q475" s="95" t="s">
        <v>557</v>
      </c>
    </row>
    <row r="476" spans="2:17" ht="15.5">
      <c r="B476" s="359">
        <v>228</v>
      </c>
      <c r="C476" s="28" t="s">
        <v>722</v>
      </c>
      <c r="D476" s="28">
        <v>190</v>
      </c>
      <c r="E476" s="28" t="s">
        <v>60</v>
      </c>
      <c r="F476" s="33" t="s">
        <v>59</v>
      </c>
      <c r="G476" s="29" t="s">
        <v>3</v>
      </c>
      <c r="H476" s="163">
        <v>9500</v>
      </c>
      <c r="I476" s="28">
        <v>1</v>
      </c>
      <c r="J476" s="164">
        <f>H476*I476</f>
        <v>9500</v>
      </c>
      <c r="K476" s="30"/>
      <c r="L476" s="162">
        <f>K476*H476</f>
        <v>0</v>
      </c>
      <c r="M476" s="161">
        <f t="shared" si="14"/>
        <v>1</v>
      </c>
      <c r="N476" s="165">
        <f>M476*H476</f>
        <v>9500</v>
      </c>
      <c r="O476" s="31">
        <v>0</v>
      </c>
      <c r="P476" s="162">
        <f>O476*H476</f>
        <v>0</v>
      </c>
      <c r="Q476" s="95" t="s">
        <v>557</v>
      </c>
    </row>
    <row r="477" spans="2:17" ht="21">
      <c r="B477" s="360"/>
      <c r="C477" s="58"/>
      <c r="D477" s="58"/>
      <c r="E477" s="58"/>
      <c r="F477" s="58"/>
      <c r="G477" s="58"/>
      <c r="H477" s="58"/>
      <c r="I477" s="58"/>
      <c r="J477" s="58"/>
      <c r="K477" s="58"/>
      <c r="L477" s="58"/>
      <c r="M477" s="161"/>
      <c r="N477" s="58"/>
      <c r="O477" s="58"/>
      <c r="P477" s="58"/>
      <c r="Q477" s="95" t="s">
        <v>557</v>
      </c>
    </row>
    <row r="478" spans="2:17" ht="15.5">
      <c r="B478" s="359">
        <v>229</v>
      </c>
      <c r="C478" s="28" t="s">
        <v>722</v>
      </c>
      <c r="D478" s="28">
        <v>191</v>
      </c>
      <c r="E478" s="28" t="s">
        <v>58</v>
      </c>
      <c r="F478" s="33" t="s">
        <v>57</v>
      </c>
      <c r="G478" s="29" t="s">
        <v>3</v>
      </c>
      <c r="H478" s="163">
        <v>14500.000000000002</v>
      </c>
      <c r="I478" s="28">
        <v>3</v>
      </c>
      <c r="J478" s="164">
        <f>H478*I478</f>
        <v>43500.000000000007</v>
      </c>
      <c r="K478" s="30"/>
      <c r="L478" s="162">
        <f>K478*H478</f>
        <v>0</v>
      </c>
      <c r="M478" s="161">
        <f t="shared" si="14"/>
        <v>3</v>
      </c>
      <c r="N478" s="165">
        <f>M478*H478</f>
        <v>43500.000000000007</v>
      </c>
      <c r="O478" s="31">
        <v>3</v>
      </c>
      <c r="P478" s="162">
        <f>O478*H478</f>
        <v>43500.000000000007</v>
      </c>
      <c r="Q478" s="95" t="s">
        <v>557</v>
      </c>
    </row>
    <row r="479" spans="2:17" ht="21">
      <c r="B479" s="360"/>
      <c r="C479" s="58"/>
      <c r="D479" s="58"/>
      <c r="E479" s="58"/>
      <c r="F479" s="60" t="s">
        <v>543</v>
      </c>
      <c r="G479" s="58"/>
      <c r="H479" s="163">
        <v>14500.000000000002</v>
      </c>
      <c r="I479" s="58"/>
      <c r="J479" s="58"/>
      <c r="K479" s="58"/>
      <c r="L479" s="58"/>
      <c r="M479" s="161"/>
      <c r="N479" s="165"/>
      <c r="O479" s="30">
        <v>2</v>
      </c>
      <c r="P479" s="162">
        <f>O479*H479</f>
        <v>29000.000000000004</v>
      </c>
      <c r="Q479" s="95" t="s">
        <v>557</v>
      </c>
    </row>
    <row r="480" spans="2:17" ht="15.5">
      <c r="B480" s="359">
        <v>230</v>
      </c>
      <c r="C480" s="28" t="s">
        <v>722</v>
      </c>
      <c r="D480" s="28">
        <v>192</v>
      </c>
      <c r="E480" s="28" t="s">
        <v>56</v>
      </c>
      <c r="F480" s="33" t="s">
        <v>55</v>
      </c>
      <c r="G480" s="29" t="s">
        <v>3</v>
      </c>
      <c r="H480" s="163">
        <v>22500</v>
      </c>
      <c r="I480" s="28">
        <v>1</v>
      </c>
      <c r="J480" s="164">
        <f>H480*I480</f>
        <v>22500</v>
      </c>
      <c r="K480" s="30">
        <v>5</v>
      </c>
      <c r="L480" s="162">
        <f>K480*H480</f>
        <v>112500</v>
      </c>
      <c r="M480" s="161">
        <f t="shared" si="14"/>
        <v>6</v>
      </c>
      <c r="N480" s="165">
        <f>M480*H480</f>
        <v>135000</v>
      </c>
      <c r="O480" s="31">
        <v>6</v>
      </c>
      <c r="P480" s="162">
        <f>O480*H480</f>
        <v>135000</v>
      </c>
      <c r="Q480" s="95" t="s">
        <v>557</v>
      </c>
    </row>
    <row r="481" spans="2:17" ht="21">
      <c r="B481" s="360"/>
      <c r="C481" s="58"/>
      <c r="D481" s="58"/>
      <c r="E481" s="58"/>
      <c r="F481" s="58"/>
      <c r="G481" s="58"/>
      <c r="H481" s="58"/>
      <c r="I481" s="58"/>
      <c r="J481" s="58"/>
      <c r="K481" s="58"/>
      <c r="L481" s="58"/>
      <c r="M481" s="161"/>
      <c r="N481" s="58"/>
      <c r="O481" s="58"/>
      <c r="P481" s="58"/>
      <c r="Q481" s="95" t="s">
        <v>557</v>
      </c>
    </row>
    <row r="482" spans="2:17" ht="15.5">
      <c r="B482" s="359">
        <v>231</v>
      </c>
      <c r="C482" s="28" t="s">
        <v>723</v>
      </c>
      <c r="D482" s="28">
        <v>193</v>
      </c>
      <c r="E482" s="28" t="s">
        <v>54</v>
      </c>
      <c r="F482" s="33" t="s">
        <v>53</v>
      </c>
      <c r="G482" s="29" t="s">
        <v>4</v>
      </c>
      <c r="H482" s="163">
        <v>40000</v>
      </c>
      <c r="I482" s="28">
        <v>1</v>
      </c>
      <c r="J482" s="164">
        <f>H482*I482</f>
        <v>40000</v>
      </c>
      <c r="K482" s="30">
        <v>1</v>
      </c>
      <c r="L482" s="162">
        <f>K482*H482</f>
        <v>40000</v>
      </c>
      <c r="M482" s="161">
        <f t="shared" si="14"/>
        <v>2</v>
      </c>
      <c r="N482" s="165">
        <f>M482*H482</f>
        <v>80000</v>
      </c>
      <c r="O482" s="31">
        <v>2</v>
      </c>
      <c r="P482" s="162">
        <f>O482*H482</f>
        <v>80000</v>
      </c>
      <c r="Q482" s="95" t="s">
        <v>557</v>
      </c>
    </row>
    <row r="483" spans="2:17" ht="21">
      <c r="B483" s="360"/>
      <c r="C483" s="58"/>
      <c r="D483" s="58"/>
      <c r="E483" s="58"/>
      <c r="F483" s="60" t="s">
        <v>543</v>
      </c>
      <c r="G483" s="58"/>
      <c r="H483" s="163">
        <v>40000</v>
      </c>
      <c r="I483" s="58"/>
      <c r="J483" s="58"/>
      <c r="K483" s="58"/>
      <c r="L483" s="58"/>
      <c r="M483" s="161"/>
      <c r="N483" s="165"/>
      <c r="O483" s="30">
        <v>1</v>
      </c>
      <c r="P483" s="162">
        <f>O483*H483</f>
        <v>40000</v>
      </c>
      <c r="Q483" s="95" t="s">
        <v>557</v>
      </c>
    </row>
    <row r="484" spans="2:17" ht="15.5">
      <c r="B484" s="359">
        <v>232</v>
      </c>
      <c r="C484" s="28" t="s">
        <v>724</v>
      </c>
      <c r="D484" s="28">
        <v>194</v>
      </c>
      <c r="E484" s="28" t="s">
        <v>52</v>
      </c>
      <c r="F484" s="33" t="s">
        <v>51</v>
      </c>
      <c r="G484" s="29" t="s">
        <v>4</v>
      </c>
      <c r="H484" s="163">
        <v>14500.000000000002</v>
      </c>
      <c r="I484" s="28">
        <v>1</v>
      </c>
      <c r="J484" s="164">
        <f>H484*I484</f>
        <v>14500.000000000002</v>
      </c>
      <c r="K484" s="30">
        <v>1</v>
      </c>
      <c r="L484" s="162">
        <f>K484*H484</f>
        <v>14500.000000000002</v>
      </c>
      <c r="M484" s="161">
        <f t="shared" si="14"/>
        <v>2</v>
      </c>
      <c r="N484" s="165">
        <f>M484*H484</f>
        <v>29000.000000000004</v>
      </c>
      <c r="O484" s="31">
        <v>2</v>
      </c>
      <c r="P484" s="162">
        <f>O484*H484</f>
        <v>29000.000000000004</v>
      </c>
      <c r="Q484" s="95" t="s">
        <v>557</v>
      </c>
    </row>
    <row r="485" spans="2:17" ht="21">
      <c r="B485" s="360"/>
      <c r="C485" s="58"/>
      <c r="D485" s="58"/>
      <c r="E485" s="58"/>
      <c r="F485" s="58"/>
      <c r="G485" s="58"/>
      <c r="H485" s="58"/>
      <c r="I485" s="58"/>
      <c r="J485" s="58"/>
      <c r="K485" s="58"/>
      <c r="L485" s="58"/>
      <c r="M485" s="161"/>
      <c r="N485" s="58"/>
      <c r="O485" s="58"/>
      <c r="P485" s="58"/>
      <c r="Q485" s="95" t="s">
        <v>557</v>
      </c>
    </row>
    <row r="486" spans="2:17" ht="15.5">
      <c r="B486" s="359">
        <v>233</v>
      </c>
      <c r="C486" s="28" t="s">
        <v>725</v>
      </c>
      <c r="D486" s="28">
        <v>195</v>
      </c>
      <c r="E486" s="28" t="s">
        <v>50</v>
      </c>
      <c r="F486" s="33" t="s">
        <v>49</v>
      </c>
      <c r="G486" s="29" t="s">
        <v>4</v>
      </c>
      <c r="H486" s="163">
        <v>185000</v>
      </c>
      <c r="I486" s="28">
        <v>1</v>
      </c>
      <c r="J486" s="164">
        <f>H486*I486</f>
        <v>185000</v>
      </c>
      <c r="K486" s="30">
        <v>1</v>
      </c>
      <c r="L486" s="162">
        <f>K486*H486</f>
        <v>185000</v>
      </c>
      <c r="M486" s="161">
        <f t="shared" si="14"/>
        <v>2</v>
      </c>
      <c r="N486" s="165">
        <f>M486*H486</f>
        <v>370000</v>
      </c>
      <c r="O486" s="31">
        <v>2</v>
      </c>
      <c r="P486" s="162">
        <f>O486*H486</f>
        <v>370000</v>
      </c>
      <c r="Q486" s="95" t="s">
        <v>557</v>
      </c>
    </row>
    <row r="487" spans="2:17" ht="21">
      <c r="B487" s="360"/>
      <c r="C487" s="58"/>
      <c r="D487" s="58"/>
      <c r="E487" s="58"/>
      <c r="F487" s="58"/>
      <c r="G487" s="58"/>
      <c r="H487" s="58"/>
      <c r="I487" s="58"/>
      <c r="J487" s="58"/>
      <c r="K487" s="58"/>
      <c r="L487" s="58"/>
      <c r="M487" s="161"/>
      <c r="N487" s="58"/>
      <c r="O487" s="58"/>
      <c r="P487" s="58"/>
      <c r="Q487" s="95" t="s">
        <v>557</v>
      </c>
    </row>
    <row r="488" spans="2:17" ht="43.5">
      <c r="B488" s="359">
        <v>234</v>
      </c>
      <c r="C488" s="28">
        <v>88.9</v>
      </c>
      <c r="D488" s="28">
        <v>237</v>
      </c>
      <c r="E488" s="28" t="s">
        <v>48</v>
      </c>
      <c r="F488" s="33" t="s">
        <v>47</v>
      </c>
      <c r="G488" s="29" t="s">
        <v>4</v>
      </c>
      <c r="H488" s="163">
        <v>1895000</v>
      </c>
      <c r="I488" s="28">
        <v>1</v>
      </c>
      <c r="J488" s="164">
        <f>H488*I488</f>
        <v>1895000</v>
      </c>
      <c r="K488" s="30"/>
      <c r="L488" s="162">
        <f>K488*H488</f>
        <v>0</v>
      </c>
      <c r="M488" s="161">
        <f t="shared" ref="M488:M505" si="16">$I488+$K488</f>
        <v>1</v>
      </c>
      <c r="N488" s="165">
        <f>M488*H488</f>
        <v>1895000</v>
      </c>
      <c r="O488" s="31">
        <v>1</v>
      </c>
      <c r="P488" s="162">
        <f>O488*H488</f>
        <v>1895000</v>
      </c>
      <c r="Q488" s="95" t="s">
        <v>557</v>
      </c>
    </row>
    <row r="489" spans="2:17" ht="21">
      <c r="B489" s="360"/>
      <c r="C489" s="58"/>
      <c r="D489" s="58"/>
      <c r="E489" s="58"/>
      <c r="F489" s="58"/>
      <c r="G489" s="58"/>
      <c r="H489" s="58"/>
      <c r="I489" s="58"/>
      <c r="J489" s="58"/>
      <c r="K489" s="58"/>
      <c r="L489" s="58"/>
      <c r="M489" s="161"/>
      <c r="N489" s="58"/>
      <c r="O489" s="58"/>
      <c r="P489" s="58"/>
      <c r="Q489" s="95" t="s">
        <v>557</v>
      </c>
    </row>
    <row r="490" spans="2:17" ht="29">
      <c r="B490" s="359">
        <v>235</v>
      </c>
      <c r="C490" s="28">
        <v>88.1</v>
      </c>
      <c r="D490" s="28">
        <v>196</v>
      </c>
      <c r="E490" s="28" t="s">
        <v>46</v>
      </c>
      <c r="F490" s="33" t="s">
        <v>45</v>
      </c>
      <c r="G490" s="29" t="s">
        <v>4</v>
      </c>
      <c r="H490" s="163">
        <v>795000</v>
      </c>
      <c r="I490" s="28">
        <v>1</v>
      </c>
      <c r="J490" s="164">
        <f>H490*I490</f>
        <v>795000</v>
      </c>
      <c r="K490" s="30"/>
      <c r="L490" s="162">
        <f>K490*H490</f>
        <v>0</v>
      </c>
      <c r="M490" s="161">
        <f t="shared" si="16"/>
        <v>1</v>
      </c>
      <c r="N490" s="165">
        <f>M490*H490</f>
        <v>795000</v>
      </c>
      <c r="O490" s="31">
        <v>1</v>
      </c>
      <c r="P490" s="162">
        <f>O490*H490</f>
        <v>795000</v>
      </c>
      <c r="Q490" s="95" t="s">
        <v>557</v>
      </c>
    </row>
    <row r="491" spans="2:17" ht="21">
      <c r="B491" s="360"/>
      <c r="C491" s="58"/>
      <c r="D491" s="58"/>
      <c r="E491" s="58"/>
      <c r="F491" s="58"/>
      <c r="G491" s="58"/>
      <c r="H491" s="58"/>
      <c r="I491" s="58"/>
      <c r="J491" s="58"/>
      <c r="K491" s="58"/>
      <c r="L491" s="58"/>
      <c r="M491" s="161"/>
      <c r="N491" s="58"/>
      <c r="O491" s="58"/>
      <c r="P491" s="58"/>
      <c r="Q491" s="95" t="s">
        <v>557</v>
      </c>
    </row>
    <row r="492" spans="2:17" ht="15.5">
      <c r="B492" s="359">
        <v>236</v>
      </c>
      <c r="C492" s="28">
        <v>88.11</v>
      </c>
      <c r="D492" s="28">
        <v>197</v>
      </c>
      <c r="E492" s="28" t="s">
        <v>44</v>
      </c>
      <c r="F492" s="33" t="s">
        <v>43</v>
      </c>
      <c r="G492" s="29" t="s">
        <v>4</v>
      </c>
      <c r="H492" s="163">
        <v>95000.000000000015</v>
      </c>
      <c r="I492" s="28">
        <v>1</v>
      </c>
      <c r="J492" s="164">
        <f>H492*I492</f>
        <v>95000.000000000015</v>
      </c>
      <c r="K492" s="30"/>
      <c r="L492" s="162">
        <f>K492*H492</f>
        <v>0</v>
      </c>
      <c r="M492" s="161">
        <f t="shared" si="16"/>
        <v>1</v>
      </c>
      <c r="N492" s="165">
        <f>M492*H492</f>
        <v>95000.000000000015</v>
      </c>
      <c r="O492" s="31">
        <v>1</v>
      </c>
      <c r="P492" s="162">
        <f>O492*H492</f>
        <v>95000.000000000015</v>
      </c>
      <c r="Q492" s="95" t="s">
        <v>557</v>
      </c>
    </row>
    <row r="493" spans="2:17" ht="21">
      <c r="B493" s="360"/>
      <c r="C493" s="58"/>
      <c r="D493" s="58"/>
      <c r="E493" s="58"/>
      <c r="F493" s="58"/>
      <c r="G493" s="58"/>
      <c r="H493" s="58"/>
      <c r="I493" s="58"/>
      <c r="J493" s="58"/>
      <c r="K493" s="58"/>
      <c r="L493" s="58"/>
      <c r="M493" s="161"/>
      <c r="N493" s="58"/>
      <c r="O493" s="58"/>
      <c r="P493" s="58"/>
      <c r="Q493" s="95" t="s">
        <v>557</v>
      </c>
    </row>
    <row r="494" spans="2:17" ht="15.5">
      <c r="B494" s="359">
        <v>237</v>
      </c>
      <c r="C494" s="28">
        <v>88.12</v>
      </c>
      <c r="D494" s="28">
        <v>198</v>
      </c>
      <c r="E494" s="28" t="s">
        <v>42</v>
      </c>
      <c r="F494" s="33" t="s">
        <v>41</v>
      </c>
      <c r="G494" s="29" t="s">
        <v>4</v>
      </c>
      <c r="H494" s="163">
        <v>145000</v>
      </c>
      <c r="I494" s="28">
        <v>1</v>
      </c>
      <c r="J494" s="164">
        <f>H494*I494</f>
        <v>145000</v>
      </c>
      <c r="K494" s="30"/>
      <c r="L494" s="162">
        <f>K494*H494</f>
        <v>0</v>
      </c>
      <c r="M494" s="161">
        <f t="shared" si="16"/>
        <v>1</v>
      </c>
      <c r="N494" s="165">
        <f>M494*H494</f>
        <v>145000</v>
      </c>
      <c r="O494" s="31">
        <v>1</v>
      </c>
      <c r="P494" s="162">
        <f>O494*H494</f>
        <v>145000</v>
      </c>
      <c r="Q494" s="95" t="s">
        <v>557</v>
      </c>
    </row>
    <row r="495" spans="2:17" ht="21">
      <c r="B495" s="360"/>
      <c r="C495" s="58"/>
      <c r="D495" s="58"/>
      <c r="E495" s="58"/>
      <c r="F495" s="58"/>
      <c r="G495" s="58"/>
      <c r="H495" s="58"/>
      <c r="I495" s="58"/>
      <c r="J495" s="58"/>
      <c r="K495" s="58"/>
      <c r="L495" s="58"/>
      <c r="M495" s="161"/>
      <c r="N495" s="58"/>
      <c r="O495" s="58"/>
      <c r="P495" s="58"/>
      <c r="Q495" s="95" t="s">
        <v>557</v>
      </c>
    </row>
    <row r="496" spans="2:17" ht="43.5">
      <c r="B496" s="359">
        <v>238</v>
      </c>
      <c r="C496" s="28">
        <v>88.13</v>
      </c>
      <c r="D496" s="28">
        <v>238</v>
      </c>
      <c r="E496" s="28" t="s">
        <v>40</v>
      </c>
      <c r="F496" s="33" t="s">
        <v>39</v>
      </c>
      <c r="G496" s="29" t="s">
        <v>4</v>
      </c>
      <c r="H496" s="163">
        <v>1495000</v>
      </c>
      <c r="I496" s="28">
        <v>2</v>
      </c>
      <c r="J496" s="164">
        <f>H496*I496</f>
        <v>2990000</v>
      </c>
      <c r="K496" s="30"/>
      <c r="L496" s="162">
        <f>K496*H496</f>
        <v>0</v>
      </c>
      <c r="M496" s="161">
        <f t="shared" si="16"/>
        <v>2</v>
      </c>
      <c r="N496" s="165">
        <f>M496*H496</f>
        <v>2990000</v>
      </c>
      <c r="O496" s="31">
        <v>2</v>
      </c>
      <c r="P496" s="162">
        <f>O496*H496</f>
        <v>2990000</v>
      </c>
      <c r="Q496" s="95" t="s">
        <v>557</v>
      </c>
    </row>
    <row r="497" spans="2:19" ht="21">
      <c r="B497" s="360"/>
      <c r="C497" s="58" t="s">
        <v>644</v>
      </c>
      <c r="D497" s="58"/>
      <c r="E497" s="58"/>
      <c r="F497" s="58"/>
      <c r="G497" s="58"/>
      <c r="H497" s="58"/>
      <c r="I497" s="58"/>
      <c r="J497" s="58"/>
      <c r="K497" s="58"/>
      <c r="L497" s="58"/>
      <c r="M497" s="161"/>
      <c r="N497" s="58"/>
      <c r="O497" s="58"/>
      <c r="P497" s="58"/>
      <c r="Q497" s="95" t="s">
        <v>557</v>
      </c>
    </row>
    <row r="498" spans="2:19" ht="15.5">
      <c r="B498" s="359">
        <v>239</v>
      </c>
      <c r="C498" s="28"/>
      <c r="D498" s="28">
        <v>235</v>
      </c>
      <c r="E498" s="28" t="s">
        <v>38</v>
      </c>
      <c r="F498" s="39" t="s">
        <v>37</v>
      </c>
      <c r="G498" s="29" t="s">
        <v>36</v>
      </c>
      <c r="H498" s="163">
        <v>100000</v>
      </c>
      <c r="I498" s="28">
        <v>4</v>
      </c>
      <c r="J498" s="164">
        <f>H498*I498</f>
        <v>400000</v>
      </c>
      <c r="K498" s="30"/>
      <c r="L498" s="162">
        <f>K498*H498</f>
        <v>0</v>
      </c>
      <c r="M498" s="161">
        <f t="shared" si="16"/>
        <v>4</v>
      </c>
      <c r="N498" s="165">
        <f>M498*H498</f>
        <v>400000</v>
      </c>
      <c r="O498" s="31">
        <v>4</v>
      </c>
      <c r="P498" s="162">
        <f>O498*H498</f>
        <v>400000</v>
      </c>
      <c r="Q498" s="95" t="s">
        <v>557</v>
      </c>
    </row>
    <row r="499" spans="2:19" ht="21">
      <c r="B499" s="360"/>
      <c r="C499" s="58"/>
      <c r="D499" s="58"/>
      <c r="E499" s="58"/>
      <c r="F499" s="60" t="s">
        <v>543</v>
      </c>
      <c r="G499" s="58"/>
      <c r="H499" s="163">
        <v>100000</v>
      </c>
      <c r="I499" s="58"/>
      <c r="J499" s="58"/>
      <c r="K499" s="58"/>
      <c r="L499" s="58"/>
      <c r="M499" s="161"/>
      <c r="N499" s="165"/>
      <c r="O499" s="30">
        <v>5</v>
      </c>
      <c r="P499" s="162">
        <f>O499*H499</f>
        <v>500000</v>
      </c>
      <c r="Q499" s="95" t="s">
        <v>557</v>
      </c>
    </row>
    <row r="500" spans="2:19" ht="15.5">
      <c r="B500" s="359">
        <v>240</v>
      </c>
      <c r="C500" s="28"/>
      <c r="D500" s="28">
        <v>236</v>
      </c>
      <c r="E500" s="28" t="s">
        <v>35</v>
      </c>
      <c r="F500" s="39" t="s">
        <v>34</v>
      </c>
      <c r="G500" s="29" t="s">
        <v>4</v>
      </c>
      <c r="H500" s="163">
        <v>1213000</v>
      </c>
      <c r="I500" s="28">
        <v>1</v>
      </c>
      <c r="J500" s="164">
        <f>H500*I500</f>
        <v>1213000</v>
      </c>
      <c r="K500" s="30"/>
      <c r="L500" s="162">
        <f>K500*H500</f>
        <v>0</v>
      </c>
      <c r="M500" s="161">
        <f t="shared" si="16"/>
        <v>1</v>
      </c>
      <c r="N500" s="165">
        <f>M500*H500</f>
        <v>1213000</v>
      </c>
      <c r="O500" s="31">
        <v>1</v>
      </c>
      <c r="P500" s="162">
        <f>O500*H500</f>
        <v>1213000</v>
      </c>
      <c r="Q500" s="95" t="s">
        <v>557</v>
      </c>
    </row>
    <row r="501" spans="2:19" ht="21.5" thickBot="1">
      <c r="B501" s="365"/>
      <c r="C501" s="126"/>
      <c r="D501" s="126"/>
      <c r="E501" s="126"/>
      <c r="F501" s="126"/>
      <c r="G501" s="126"/>
      <c r="H501" s="126"/>
      <c r="I501" s="126"/>
      <c r="J501" s="126"/>
      <c r="K501" s="126"/>
      <c r="L501" s="126"/>
      <c r="M501" s="169"/>
      <c r="N501" s="126"/>
      <c r="O501" s="126"/>
      <c r="P501" s="126"/>
      <c r="Q501" s="95"/>
    </row>
    <row r="502" spans="2:19" ht="21.5" thickBot="1">
      <c r="B502" s="366"/>
      <c r="C502" s="123"/>
      <c r="D502" s="123"/>
      <c r="E502" s="123"/>
      <c r="F502" s="123"/>
      <c r="G502" s="123"/>
      <c r="H502" s="123"/>
      <c r="I502" s="123"/>
      <c r="J502" s="123"/>
      <c r="K502" s="123"/>
      <c r="L502" s="172" t="s">
        <v>545</v>
      </c>
      <c r="M502" s="173"/>
      <c r="N502" s="178" t="s">
        <v>558</v>
      </c>
      <c r="O502" s="123"/>
      <c r="P502" s="174">
        <f>SUM(P426:P501)</f>
        <v>16819300</v>
      </c>
      <c r="Q502" s="95"/>
    </row>
    <row r="503" spans="2:19" ht="16" thickBot="1">
      <c r="B503" s="372">
        <v>241</v>
      </c>
      <c r="C503" s="96"/>
      <c r="D503" s="96"/>
      <c r="E503" s="96"/>
      <c r="F503" s="132" t="s">
        <v>33</v>
      </c>
      <c r="G503" s="133" t="s">
        <v>4</v>
      </c>
      <c r="H503" s="190">
        <v>100000</v>
      </c>
      <c r="I503" s="96"/>
      <c r="J503" s="191"/>
      <c r="K503" s="192">
        <v>1</v>
      </c>
      <c r="L503" s="193">
        <f>K503*H503</f>
        <v>100000</v>
      </c>
      <c r="M503" s="194">
        <f t="shared" si="16"/>
        <v>1</v>
      </c>
      <c r="N503" s="195">
        <f>M503*H503</f>
        <v>100000</v>
      </c>
      <c r="O503" s="196">
        <v>0</v>
      </c>
      <c r="P503" s="193"/>
      <c r="Q503" s="95" t="s">
        <v>551</v>
      </c>
    </row>
    <row r="504" spans="2:19" ht="21.5" thickBot="1">
      <c r="B504" s="360"/>
      <c r="C504" s="58"/>
      <c r="D504" s="58"/>
      <c r="E504" s="58"/>
      <c r="F504" s="58"/>
      <c r="G504" s="58"/>
      <c r="H504" s="58"/>
      <c r="I504" s="58"/>
      <c r="J504" s="58"/>
      <c r="K504" s="58"/>
      <c r="L504" s="58"/>
      <c r="M504" s="159"/>
      <c r="N504" s="58"/>
      <c r="O504" s="58"/>
      <c r="P504" s="58"/>
      <c r="Q504" s="95"/>
    </row>
    <row r="505" spans="2:19" ht="16" thickBot="1">
      <c r="B505" s="359">
        <v>242</v>
      </c>
      <c r="C505" s="28"/>
      <c r="D505" s="43"/>
      <c r="E505" s="43"/>
      <c r="F505" s="61" t="s">
        <v>32</v>
      </c>
      <c r="G505" s="62" t="s">
        <v>3</v>
      </c>
      <c r="H505" s="197">
        <v>1195000</v>
      </c>
      <c r="I505" s="30">
        <v>0</v>
      </c>
      <c r="J505" s="164">
        <f>H505*I505</f>
        <v>0</v>
      </c>
      <c r="K505" s="30">
        <v>6</v>
      </c>
      <c r="L505" s="162">
        <f>K505*H505</f>
        <v>7170000</v>
      </c>
      <c r="M505" s="159">
        <f t="shared" si="16"/>
        <v>6</v>
      </c>
      <c r="N505" s="165">
        <f>M505*H505</f>
        <v>7170000</v>
      </c>
      <c r="O505" s="31">
        <v>6</v>
      </c>
      <c r="P505" s="162">
        <f>O505*H505</f>
        <v>7170000</v>
      </c>
      <c r="Q505" s="95" t="s">
        <v>571</v>
      </c>
    </row>
    <row r="506" spans="2:19" ht="16" thickBot="1">
      <c r="B506" s="369"/>
      <c r="C506" s="120"/>
      <c r="D506" s="41"/>
      <c r="E506" s="41"/>
      <c r="F506" s="134"/>
      <c r="G506" s="135"/>
      <c r="H506" s="198"/>
      <c r="I506" s="40"/>
      <c r="J506" s="167"/>
      <c r="K506" s="40"/>
      <c r="L506" s="168"/>
      <c r="M506" s="199"/>
      <c r="N506" s="170"/>
      <c r="O506" s="171"/>
      <c r="P506" s="168"/>
      <c r="Q506" s="95"/>
    </row>
    <row r="507" spans="2:19" ht="22" thickTop="1" thickBot="1">
      <c r="B507" s="374"/>
      <c r="C507" s="136"/>
      <c r="D507" s="136"/>
      <c r="E507" s="136"/>
      <c r="F507" s="136"/>
      <c r="G507" s="136"/>
      <c r="H507" s="200" t="s">
        <v>616</v>
      </c>
      <c r="I507" s="200"/>
      <c r="J507" s="201">
        <f>SUM(J6:J506)</f>
        <v>175773220.80000001</v>
      </c>
      <c r="K507" s="200"/>
      <c r="L507" s="201">
        <f>SUM(L6:L506)</f>
        <v>39541980</v>
      </c>
      <c r="M507" s="202"/>
      <c r="N507" s="201">
        <f>SUM(N6:N506)</f>
        <v>215315200.80000001</v>
      </c>
      <c r="O507" s="200"/>
      <c r="P507" s="203">
        <f>P502+P424+P384+P302+P294+P276+P260+P116+P82</f>
        <v>223646437.961</v>
      </c>
      <c r="Q507" s="95"/>
      <c r="S507" s="21">
        <f>P507-N507</f>
        <v>8331237.1609999835</v>
      </c>
    </row>
    <row r="508" spans="2:19" ht="21.5" thickTop="1">
      <c r="B508" s="376"/>
      <c r="C508" s="338"/>
      <c r="D508" s="338"/>
      <c r="E508" s="338"/>
      <c r="F508" s="338"/>
      <c r="G508" s="338"/>
      <c r="H508" s="339"/>
      <c r="I508" s="339"/>
      <c r="J508" s="340"/>
      <c r="K508" s="339"/>
      <c r="L508" s="340"/>
      <c r="M508" s="341"/>
      <c r="N508" s="340"/>
      <c r="O508" s="339"/>
      <c r="P508" s="342"/>
      <c r="Q508" s="95"/>
      <c r="S508" s="21"/>
    </row>
    <row r="509" spans="2:19" ht="21">
      <c r="B509" s="378"/>
      <c r="C509" s="344"/>
      <c r="D509" s="344"/>
      <c r="E509" s="344"/>
      <c r="F509" s="344"/>
      <c r="G509" s="344"/>
      <c r="H509" s="345"/>
      <c r="I509" s="345"/>
      <c r="J509" s="346"/>
      <c r="K509" s="345"/>
      <c r="L509" s="346"/>
      <c r="M509" s="347"/>
      <c r="N509" s="346"/>
      <c r="O509" s="345"/>
      <c r="P509" s="348"/>
      <c r="Q509" s="95"/>
      <c r="S509" s="21"/>
    </row>
    <row r="510" spans="2:19" ht="21">
      <c r="B510" s="378"/>
      <c r="C510" s="344"/>
      <c r="D510" s="344"/>
      <c r="E510" s="344"/>
      <c r="F510" s="344"/>
      <c r="G510" s="344"/>
      <c r="H510" s="345"/>
      <c r="I510" s="345"/>
      <c r="J510" s="346"/>
      <c r="K510" s="345"/>
      <c r="L510" s="346"/>
      <c r="M510" s="347"/>
      <c r="N510" s="346"/>
      <c r="O510" s="345"/>
      <c r="P510" s="348"/>
      <c r="Q510" s="95"/>
      <c r="S510" s="21"/>
    </row>
    <row r="511" spans="2:19" ht="21.5" thickBot="1">
      <c r="B511" s="378"/>
      <c r="C511" s="344"/>
      <c r="D511" s="344"/>
      <c r="E511" s="344"/>
      <c r="F511" s="344"/>
      <c r="G511" s="344"/>
      <c r="H511" s="345"/>
      <c r="I511" s="345"/>
      <c r="J511" s="346"/>
      <c r="K511" s="345"/>
      <c r="L511" s="346"/>
      <c r="M511" s="347"/>
      <c r="N511" s="346"/>
      <c r="O511" s="345"/>
      <c r="P511" s="348"/>
      <c r="Q511" s="95"/>
      <c r="S511" s="21"/>
    </row>
    <row r="512" spans="2:19" ht="16.5" thickTop="1" thickBot="1">
      <c r="B512" s="390" t="s">
        <v>31</v>
      </c>
      <c r="C512" s="391"/>
      <c r="D512" s="392"/>
      <c r="E512" s="392"/>
      <c r="F512" s="393" t="s">
        <v>30</v>
      </c>
      <c r="G512" s="393" t="s">
        <v>29</v>
      </c>
      <c r="H512" s="391" t="s">
        <v>28</v>
      </c>
      <c r="I512" s="393" t="s">
        <v>27</v>
      </c>
      <c r="J512" s="393" t="s">
        <v>26</v>
      </c>
      <c r="K512" s="394"/>
      <c r="L512" s="394"/>
      <c r="M512" s="393" t="s">
        <v>27</v>
      </c>
      <c r="N512" s="393" t="s">
        <v>26</v>
      </c>
      <c r="O512" s="393" t="s">
        <v>27</v>
      </c>
      <c r="P512" s="393" t="s">
        <v>26</v>
      </c>
      <c r="Q512" s="95"/>
    </row>
    <row r="513" spans="2:17" ht="21" customHeight="1">
      <c r="B513" s="380"/>
      <c r="C513" s="138"/>
      <c r="D513" s="139"/>
      <c r="E513" s="139"/>
      <c r="F513" s="140" t="s">
        <v>546</v>
      </c>
      <c r="G513" s="26"/>
      <c r="H513" s="138"/>
      <c r="I513" s="26"/>
      <c r="J513" s="26"/>
      <c r="K513" s="205"/>
      <c r="L513" s="205"/>
      <c r="M513" s="159"/>
      <c r="N513" s="205"/>
      <c r="O513" s="26"/>
      <c r="P513" s="26"/>
      <c r="Q513" s="95"/>
    </row>
    <row r="514" spans="2:17" ht="85.15" customHeight="1">
      <c r="B514" s="368">
        <v>1</v>
      </c>
      <c r="C514" s="30"/>
      <c r="D514" s="43"/>
      <c r="E514" s="43"/>
      <c r="F514" s="39" t="s">
        <v>25</v>
      </c>
      <c r="G514" s="30" t="s">
        <v>0</v>
      </c>
      <c r="H514" s="197">
        <v>1014</v>
      </c>
      <c r="I514" s="30"/>
      <c r="J514" s="197"/>
      <c r="K514" s="43"/>
      <c r="L514" s="43"/>
      <c r="M514" s="161"/>
      <c r="N514" s="206"/>
      <c r="O514" s="30">
        <v>262.74</v>
      </c>
      <c r="P514" s="197">
        <f t="shared" ref="P514:P531" si="17">O514*H514</f>
        <v>266418.36</v>
      </c>
      <c r="Q514" s="95" t="s">
        <v>572</v>
      </c>
    </row>
    <row r="515" spans="2:17" ht="115.9" customHeight="1">
      <c r="B515" s="368">
        <v>2</v>
      </c>
      <c r="C515" s="30"/>
      <c r="D515" s="43"/>
      <c r="E515" s="43"/>
      <c r="F515" s="39" t="s">
        <v>24</v>
      </c>
      <c r="G515" s="28" t="s">
        <v>23</v>
      </c>
      <c r="H515" s="163">
        <v>11740</v>
      </c>
      <c r="I515" s="30"/>
      <c r="J515" s="197"/>
      <c r="K515" s="43"/>
      <c r="L515" s="43"/>
      <c r="M515" s="161"/>
      <c r="N515" s="206"/>
      <c r="O515" s="30">
        <v>28.01</v>
      </c>
      <c r="P515" s="197">
        <f t="shared" si="17"/>
        <v>328837.40000000002</v>
      </c>
      <c r="Q515" s="95" t="s">
        <v>572</v>
      </c>
    </row>
    <row r="516" spans="2:17" ht="101.5" customHeight="1">
      <c r="B516" s="368">
        <v>3</v>
      </c>
      <c r="C516" s="30"/>
      <c r="D516" s="43"/>
      <c r="E516" s="43"/>
      <c r="F516" s="39" t="s">
        <v>22</v>
      </c>
      <c r="G516" s="28" t="s">
        <v>0</v>
      </c>
      <c r="H516" s="163">
        <v>1460</v>
      </c>
      <c r="I516" s="30"/>
      <c r="J516" s="197"/>
      <c r="K516" s="43"/>
      <c r="L516" s="43"/>
      <c r="M516" s="161"/>
      <c r="N516" s="206"/>
      <c r="O516" s="30">
        <v>882.44</v>
      </c>
      <c r="P516" s="197">
        <f t="shared" si="17"/>
        <v>1288362.4000000001</v>
      </c>
      <c r="Q516" s="95" t="s">
        <v>572</v>
      </c>
    </row>
    <row r="517" spans="2:17" ht="184.9" customHeight="1">
      <c r="B517" s="368">
        <v>4</v>
      </c>
      <c r="C517" s="30"/>
      <c r="D517" s="43"/>
      <c r="E517" s="43"/>
      <c r="F517" s="44" t="s">
        <v>15</v>
      </c>
      <c r="G517" s="28" t="s">
        <v>0</v>
      </c>
      <c r="H517" s="163">
        <v>4665</v>
      </c>
      <c r="I517" s="30"/>
      <c r="J517" s="197"/>
      <c r="K517" s="43"/>
      <c r="L517" s="207"/>
      <c r="M517" s="161"/>
      <c r="N517" s="206"/>
      <c r="O517" s="30">
        <v>119.38500000000001</v>
      </c>
      <c r="P517" s="197">
        <f t="shared" si="17"/>
        <v>556931.02500000002</v>
      </c>
      <c r="Q517" s="95" t="s">
        <v>572</v>
      </c>
    </row>
    <row r="518" spans="2:17" ht="173.5" customHeight="1">
      <c r="B518" s="368">
        <v>5</v>
      </c>
      <c r="C518" s="30"/>
      <c r="D518" s="43"/>
      <c r="E518" s="43"/>
      <c r="F518" s="61" t="s">
        <v>14</v>
      </c>
      <c r="G518" s="28" t="s">
        <v>3</v>
      </c>
      <c r="H518" s="163">
        <v>270276</v>
      </c>
      <c r="I518" s="30"/>
      <c r="J518" s="197"/>
      <c r="K518" s="43"/>
      <c r="L518" s="207"/>
      <c r="M518" s="161"/>
      <c r="N518" s="206"/>
      <c r="O518" s="30">
        <v>2</v>
      </c>
      <c r="P518" s="197">
        <f t="shared" si="17"/>
        <v>540552</v>
      </c>
      <c r="Q518" s="95" t="s">
        <v>572</v>
      </c>
    </row>
    <row r="519" spans="2:17" ht="40.15" customHeight="1">
      <c r="B519" s="368">
        <v>6</v>
      </c>
      <c r="C519" s="30"/>
      <c r="D519" s="43"/>
      <c r="E519" s="43"/>
      <c r="F519" s="39" t="s">
        <v>9</v>
      </c>
      <c r="G519" s="28" t="s">
        <v>0</v>
      </c>
      <c r="H519" s="163">
        <v>3640</v>
      </c>
      <c r="I519" s="30"/>
      <c r="J519" s="197"/>
      <c r="K519" s="30"/>
      <c r="L519" s="208"/>
      <c r="M519" s="161"/>
      <c r="N519" s="206"/>
      <c r="O519" s="30">
        <v>16</v>
      </c>
      <c r="P519" s="197">
        <f t="shared" si="17"/>
        <v>58240</v>
      </c>
      <c r="Q519" s="95" t="s">
        <v>572</v>
      </c>
    </row>
    <row r="520" spans="2:17" ht="100.15" customHeight="1">
      <c r="B520" s="368">
        <v>7</v>
      </c>
      <c r="C520" s="30"/>
      <c r="D520" s="43"/>
      <c r="E520" s="43"/>
      <c r="F520" s="97" t="s">
        <v>8</v>
      </c>
      <c r="G520" s="28" t="s">
        <v>3</v>
      </c>
      <c r="H520" s="163">
        <v>84133</v>
      </c>
      <c r="I520" s="30"/>
      <c r="J520" s="197"/>
      <c r="K520" s="30"/>
      <c r="L520" s="208"/>
      <c r="M520" s="161"/>
      <c r="N520" s="206"/>
      <c r="O520" s="30">
        <v>1</v>
      </c>
      <c r="P520" s="197">
        <f t="shared" si="17"/>
        <v>84133</v>
      </c>
      <c r="Q520" s="95" t="s">
        <v>572</v>
      </c>
    </row>
    <row r="521" spans="2:17" ht="144" customHeight="1">
      <c r="B521" s="368">
        <v>8</v>
      </c>
      <c r="C521" s="30"/>
      <c r="D521" s="43"/>
      <c r="E521" s="43"/>
      <c r="F521" s="44" t="s">
        <v>2</v>
      </c>
      <c r="G521" s="28" t="s">
        <v>0</v>
      </c>
      <c r="H521" s="163">
        <v>7450</v>
      </c>
      <c r="I521" s="43"/>
      <c r="J521" s="209"/>
      <c r="K521" s="43"/>
      <c r="L521" s="43"/>
      <c r="M521" s="161"/>
      <c r="N521" s="206"/>
      <c r="O521" s="210">
        <v>297.52</v>
      </c>
      <c r="P521" s="197">
        <f t="shared" si="17"/>
        <v>2216524</v>
      </c>
      <c r="Q521" s="95" t="s">
        <v>572</v>
      </c>
    </row>
    <row r="522" spans="2:17" ht="157.15" customHeight="1">
      <c r="B522" s="368">
        <v>9</v>
      </c>
      <c r="C522" s="30"/>
      <c r="D522" s="43"/>
      <c r="E522" s="43"/>
      <c r="F522" s="44" t="s">
        <v>1</v>
      </c>
      <c r="G522" s="28" t="s">
        <v>0</v>
      </c>
      <c r="H522" s="163">
        <v>7450</v>
      </c>
      <c r="I522" s="43"/>
      <c r="J522" s="209"/>
      <c r="K522" s="43"/>
      <c r="L522" s="43"/>
      <c r="M522" s="161"/>
      <c r="N522" s="206"/>
      <c r="O522" s="210">
        <v>163.08000000000001</v>
      </c>
      <c r="P522" s="197">
        <f t="shared" si="17"/>
        <v>1214946</v>
      </c>
      <c r="Q522" s="95" t="s">
        <v>572</v>
      </c>
    </row>
    <row r="523" spans="2:17" ht="235.9" customHeight="1">
      <c r="B523" s="368">
        <v>10</v>
      </c>
      <c r="C523" s="30"/>
      <c r="D523" s="43"/>
      <c r="E523" s="43"/>
      <c r="F523" s="66" t="s">
        <v>529</v>
      </c>
      <c r="G523" s="29" t="s">
        <v>0</v>
      </c>
      <c r="H523" s="211">
        <v>6350</v>
      </c>
      <c r="I523" s="30"/>
      <c r="J523" s="197"/>
      <c r="K523" s="30"/>
      <c r="L523" s="208"/>
      <c r="M523" s="161"/>
      <c r="N523" s="206"/>
      <c r="O523" s="30">
        <v>110</v>
      </c>
      <c r="P523" s="197">
        <f t="shared" si="17"/>
        <v>698500</v>
      </c>
      <c r="Q523" s="95" t="s">
        <v>572</v>
      </c>
    </row>
    <row r="524" spans="2:17" ht="249.65" customHeight="1">
      <c r="B524" s="368">
        <v>11</v>
      </c>
      <c r="C524" s="30"/>
      <c r="D524" s="43"/>
      <c r="E524" s="43"/>
      <c r="F524" s="39" t="s">
        <v>530</v>
      </c>
      <c r="G524" s="29" t="s">
        <v>0</v>
      </c>
      <c r="H524" s="211">
        <v>5700</v>
      </c>
      <c r="I524" s="30"/>
      <c r="J524" s="197"/>
      <c r="K524" s="30"/>
      <c r="L524" s="208"/>
      <c r="M524" s="161"/>
      <c r="N524" s="206"/>
      <c r="O524" s="30">
        <v>62</v>
      </c>
      <c r="P524" s="197">
        <f t="shared" si="17"/>
        <v>353400</v>
      </c>
      <c r="Q524" s="95" t="s">
        <v>572</v>
      </c>
    </row>
    <row r="525" spans="2:17" ht="30.65" customHeight="1">
      <c r="B525" s="368">
        <v>12</v>
      </c>
      <c r="C525" s="30"/>
      <c r="D525" s="43"/>
      <c r="E525" s="43"/>
      <c r="F525" s="39" t="s">
        <v>532</v>
      </c>
      <c r="G525" s="29" t="s">
        <v>0</v>
      </c>
      <c r="H525" s="211">
        <v>7300</v>
      </c>
      <c r="I525" s="30"/>
      <c r="J525" s="197"/>
      <c r="K525" s="30"/>
      <c r="L525" s="208"/>
      <c r="M525" s="161"/>
      <c r="N525" s="206"/>
      <c r="O525" s="30">
        <v>65</v>
      </c>
      <c r="P525" s="197">
        <f t="shared" si="17"/>
        <v>474500</v>
      </c>
      <c r="Q525" s="95" t="s">
        <v>572</v>
      </c>
    </row>
    <row r="526" spans="2:17" ht="31.9" customHeight="1">
      <c r="B526" s="368">
        <v>13</v>
      </c>
      <c r="C526" s="30"/>
      <c r="D526" s="43"/>
      <c r="E526" s="43"/>
      <c r="F526" s="39" t="s">
        <v>533</v>
      </c>
      <c r="G526" s="29" t="s">
        <v>99</v>
      </c>
      <c r="H526" s="211">
        <v>900</v>
      </c>
      <c r="I526" s="30"/>
      <c r="J526" s="197"/>
      <c r="K526" s="30"/>
      <c r="L526" s="208"/>
      <c r="M526" s="161"/>
      <c r="N526" s="206"/>
      <c r="O526" s="30">
        <v>40</v>
      </c>
      <c r="P526" s="197">
        <f t="shared" si="17"/>
        <v>36000</v>
      </c>
      <c r="Q526" s="95" t="s">
        <v>572</v>
      </c>
    </row>
    <row r="527" spans="2:17" ht="21" customHeight="1">
      <c r="B527" s="368">
        <v>14</v>
      </c>
      <c r="C527" s="30"/>
      <c r="D527" s="43"/>
      <c r="E527" s="43"/>
      <c r="F527" s="39" t="s">
        <v>527</v>
      </c>
      <c r="G527" s="29" t="s">
        <v>3</v>
      </c>
      <c r="H527" s="211">
        <v>12000</v>
      </c>
      <c r="I527" s="30"/>
      <c r="J527" s="197"/>
      <c r="K527" s="30"/>
      <c r="L527" s="208"/>
      <c r="M527" s="161"/>
      <c r="N527" s="206"/>
      <c r="O527" s="30">
        <v>3</v>
      </c>
      <c r="P527" s="197">
        <f t="shared" si="17"/>
        <v>36000</v>
      </c>
      <c r="Q527" s="95" t="s">
        <v>572</v>
      </c>
    </row>
    <row r="528" spans="2:17" ht="178.15" customHeight="1">
      <c r="B528" s="368">
        <v>15</v>
      </c>
      <c r="C528" s="30"/>
      <c r="D528" s="43"/>
      <c r="E528" s="43"/>
      <c r="F528" s="46" t="s">
        <v>751</v>
      </c>
      <c r="G528" s="29" t="s">
        <v>4</v>
      </c>
      <c r="H528" s="163">
        <v>6240000</v>
      </c>
      <c r="I528" s="30"/>
      <c r="J528" s="197"/>
      <c r="K528" s="30"/>
      <c r="L528" s="208"/>
      <c r="M528" s="161"/>
      <c r="N528" s="206"/>
      <c r="O528" s="30">
        <v>1</v>
      </c>
      <c r="P528" s="197">
        <f t="shared" si="17"/>
        <v>6240000</v>
      </c>
      <c r="Q528" s="95" t="s">
        <v>572</v>
      </c>
    </row>
    <row r="529" spans="2:17" ht="191.5" customHeight="1">
      <c r="B529" s="368">
        <v>16</v>
      </c>
      <c r="C529" s="30"/>
      <c r="D529" s="43"/>
      <c r="E529" s="43"/>
      <c r="F529" s="39" t="s">
        <v>525</v>
      </c>
      <c r="G529" s="29" t="s">
        <v>4</v>
      </c>
      <c r="H529" s="163">
        <v>12611958</v>
      </c>
      <c r="I529" s="30"/>
      <c r="J529" s="197"/>
      <c r="K529" s="30"/>
      <c r="L529" s="208"/>
      <c r="M529" s="161"/>
      <c r="N529" s="206"/>
      <c r="O529" s="30">
        <v>1</v>
      </c>
      <c r="P529" s="197">
        <f t="shared" si="17"/>
        <v>12611958</v>
      </c>
      <c r="Q529" s="95" t="s">
        <v>572</v>
      </c>
    </row>
    <row r="530" spans="2:17" ht="255" customHeight="1">
      <c r="B530" s="368">
        <v>17</v>
      </c>
      <c r="C530" s="30"/>
      <c r="D530" s="43"/>
      <c r="E530" s="43"/>
      <c r="F530" s="39" t="s">
        <v>620</v>
      </c>
      <c r="G530" s="29" t="s">
        <v>0</v>
      </c>
      <c r="H530" s="163">
        <v>2550</v>
      </c>
      <c r="I530" s="30"/>
      <c r="J530" s="197"/>
      <c r="K530" s="30"/>
      <c r="L530" s="208"/>
      <c r="M530" s="161"/>
      <c r="N530" s="206"/>
      <c r="O530" s="30">
        <v>342</v>
      </c>
      <c r="P530" s="197">
        <f t="shared" si="17"/>
        <v>872100</v>
      </c>
      <c r="Q530" s="86" t="s">
        <v>572</v>
      </c>
    </row>
    <row r="531" spans="2:17" ht="171.65" customHeight="1" thickBot="1">
      <c r="B531" s="381">
        <v>18</v>
      </c>
      <c r="C531" s="40"/>
      <c r="D531" s="41"/>
      <c r="E531" s="41"/>
      <c r="F531" s="141" t="s">
        <v>621</v>
      </c>
      <c r="G531" s="122" t="s">
        <v>99</v>
      </c>
      <c r="H531" s="166">
        <v>250</v>
      </c>
      <c r="I531" s="40"/>
      <c r="J531" s="198"/>
      <c r="K531" s="40"/>
      <c r="L531" s="212"/>
      <c r="M531" s="169"/>
      <c r="N531" s="213"/>
      <c r="O531" s="40">
        <v>120</v>
      </c>
      <c r="P531" s="198">
        <f t="shared" si="17"/>
        <v>30000</v>
      </c>
      <c r="Q531" s="86" t="s">
        <v>572</v>
      </c>
    </row>
    <row r="532" spans="2:17" ht="19.899999999999999" customHeight="1" thickBot="1">
      <c r="B532" s="382"/>
      <c r="C532" s="75"/>
      <c r="D532" s="78"/>
      <c r="E532" s="78"/>
      <c r="F532" s="270"/>
      <c r="G532" s="131"/>
      <c r="H532" s="177"/>
      <c r="I532" s="75"/>
      <c r="J532" s="214"/>
      <c r="K532" s="75"/>
      <c r="L532" s="215" t="s">
        <v>617</v>
      </c>
      <c r="M532" s="216"/>
      <c r="N532" s="217" t="s">
        <v>544</v>
      </c>
      <c r="O532" s="148"/>
      <c r="P532" s="218">
        <f>SUM(P514:P531)</f>
        <v>27907402.185000002</v>
      </c>
      <c r="Q532" s="86"/>
    </row>
    <row r="533" spans="2:17" ht="21" customHeight="1">
      <c r="B533" s="383"/>
      <c r="C533" s="54"/>
      <c r="D533" s="142"/>
      <c r="E533" s="142"/>
      <c r="F533" s="271" t="s">
        <v>547</v>
      </c>
      <c r="G533" s="47"/>
      <c r="H533" s="156"/>
      <c r="I533" s="142"/>
      <c r="J533" s="219"/>
      <c r="K533" s="142"/>
      <c r="L533" s="142"/>
      <c r="M533" s="159"/>
      <c r="N533" s="220"/>
      <c r="O533" s="221"/>
      <c r="P533" s="222"/>
    </row>
    <row r="534" spans="2:17" ht="59.5" customHeight="1">
      <c r="B534" s="368">
        <v>19</v>
      </c>
      <c r="C534" s="30"/>
      <c r="D534" s="43"/>
      <c r="E534" s="43"/>
      <c r="F534" s="46" t="s">
        <v>20</v>
      </c>
      <c r="G534" s="28" t="s">
        <v>3</v>
      </c>
      <c r="H534" s="163">
        <v>42150</v>
      </c>
      <c r="I534" s="30"/>
      <c r="J534" s="197"/>
      <c r="K534" s="43"/>
      <c r="L534" s="43"/>
      <c r="M534" s="161"/>
      <c r="N534" s="206"/>
      <c r="O534" s="30">
        <v>2</v>
      </c>
      <c r="P534" s="197">
        <f t="shared" ref="P534:P541" si="18">O534*H534</f>
        <v>84300</v>
      </c>
      <c r="Q534" s="95" t="s">
        <v>575</v>
      </c>
    </row>
    <row r="535" spans="2:17" ht="61.15" customHeight="1">
      <c r="B535" s="368">
        <v>20</v>
      </c>
      <c r="C535" s="30"/>
      <c r="D535" s="43"/>
      <c r="E535" s="43"/>
      <c r="F535" s="46" t="s">
        <v>19</v>
      </c>
      <c r="G535" s="28" t="s">
        <v>3</v>
      </c>
      <c r="H535" s="163">
        <v>60008</v>
      </c>
      <c r="I535" s="30"/>
      <c r="J535" s="197"/>
      <c r="K535" s="43"/>
      <c r="L535" s="43"/>
      <c r="M535" s="161"/>
      <c r="N535" s="206"/>
      <c r="O535" s="30">
        <v>6</v>
      </c>
      <c r="P535" s="197">
        <f t="shared" si="18"/>
        <v>360048</v>
      </c>
      <c r="Q535" s="95" t="s">
        <v>575</v>
      </c>
    </row>
    <row r="536" spans="2:17" ht="75.650000000000006" customHeight="1">
      <c r="B536" s="368">
        <v>21</v>
      </c>
      <c r="C536" s="30"/>
      <c r="D536" s="43"/>
      <c r="E536" s="43"/>
      <c r="F536" s="46" t="s">
        <v>18</v>
      </c>
      <c r="G536" s="28" t="s">
        <v>3</v>
      </c>
      <c r="H536" s="163">
        <v>22201</v>
      </c>
      <c r="I536" s="30"/>
      <c r="J536" s="197"/>
      <c r="K536" s="43"/>
      <c r="L536" s="43"/>
      <c r="M536" s="161"/>
      <c r="N536" s="206"/>
      <c r="O536" s="30">
        <v>2</v>
      </c>
      <c r="P536" s="197">
        <f t="shared" si="18"/>
        <v>44402</v>
      </c>
      <c r="Q536" s="95" t="s">
        <v>575</v>
      </c>
    </row>
    <row r="537" spans="2:17" ht="75" customHeight="1">
      <c r="B537" s="368">
        <v>22</v>
      </c>
      <c r="C537" s="30"/>
      <c r="D537" s="43"/>
      <c r="E537" s="43"/>
      <c r="F537" s="46" t="s">
        <v>17</v>
      </c>
      <c r="G537" s="28" t="s">
        <v>4</v>
      </c>
      <c r="H537" s="163">
        <v>48103</v>
      </c>
      <c r="I537" s="30"/>
      <c r="J537" s="197"/>
      <c r="K537" s="43"/>
      <c r="L537" s="43"/>
      <c r="M537" s="161"/>
      <c r="N537" s="206"/>
      <c r="O537" s="30">
        <v>1</v>
      </c>
      <c r="P537" s="197">
        <f t="shared" si="18"/>
        <v>48103</v>
      </c>
      <c r="Q537" s="95" t="s">
        <v>575</v>
      </c>
    </row>
    <row r="538" spans="2:17" ht="339.65" customHeight="1">
      <c r="B538" s="368">
        <v>23</v>
      </c>
      <c r="C538" s="30"/>
      <c r="D538" s="43"/>
      <c r="E538" s="43"/>
      <c r="F538" s="46" t="s">
        <v>16</v>
      </c>
      <c r="G538" s="28" t="s">
        <v>4</v>
      </c>
      <c r="H538" s="163">
        <v>222013</v>
      </c>
      <c r="I538" s="30"/>
      <c r="J538" s="197"/>
      <c r="K538" s="43"/>
      <c r="L538" s="43"/>
      <c r="M538" s="161"/>
      <c r="N538" s="206"/>
      <c r="O538" s="30">
        <v>1</v>
      </c>
      <c r="P538" s="197">
        <f t="shared" si="18"/>
        <v>222013</v>
      </c>
      <c r="Q538" s="95" t="s">
        <v>575</v>
      </c>
    </row>
    <row r="539" spans="2:17" ht="88.15" customHeight="1">
      <c r="B539" s="368">
        <v>24</v>
      </c>
      <c r="C539" s="30"/>
      <c r="D539" s="43"/>
      <c r="E539" s="43"/>
      <c r="F539" s="46" t="s">
        <v>7</v>
      </c>
      <c r="G539" s="29" t="s">
        <v>4</v>
      </c>
      <c r="H539" s="163">
        <v>48103</v>
      </c>
      <c r="I539" s="30"/>
      <c r="J539" s="197"/>
      <c r="K539" s="30"/>
      <c r="L539" s="208"/>
      <c r="M539" s="161"/>
      <c r="N539" s="206"/>
      <c r="O539" s="30">
        <v>1</v>
      </c>
      <c r="P539" s="197">
        <f t="shared" si="18"/>
        <v>48103</v>
      </c>
      <c r="Q539" s="95" t="s">
        <v>575</v>
      </c>
    </row>
    <row r="540" spans="2:17" ht="87.65" customHeight="1">
      <c r="B540" s="368">
        <v>25</v>
      </c>
      <c r="C540" s="30"/>
      <c r="D540" s="43"/>
      <c r="E540" s="43"/>
      <c r="F540" s="46" t="s">
        <v>6</v>
      </c>
      <c r="G540" s="29" t="s">
        <v>4</v>
      </c>
      <c r="H540" s="163">
        <v>17401</v>
      </c>
      <c r="I540" s="30"/>
      <c r="J540" s="197"/>
      <c r="K540" s="30"/>
      <c r="L540" s="208"/>
      <c r="M540" s="161"/>
      <c r="N540" s="206"/>
      <c r="O540" s="30">
        <v>1</v>
      </c>
      <c r="P540" s="197">
        <f t="shared" si="18"/>
        <v>17401</v>
      </c>
      <c r="Q540" s="95" t="s">
        <v>575</v>
      </c>
    </row>
    <row r="541" spans="2:17" ht="354.65" customHeight="1" thickBot="1">
      <c r="B541" s="381">
        <v>26</v>
      </c>
      <c r="C541" s="40"/>
      <c r="D541" s="41"/>
      <c r="E541" s="41"/>
      <c r="F541" s="272" t="s">
        <v>5</v>
      </c>
      <c r="G541" s="122" t="s">
        <v>4</v>
      </c>
      <c r="H541" s="166">
        <v>222013</v>
      </c>
      <c r="I541" s="40"/>
      <c r="J541" s="198"/>
      <c r="K541" s="40"/>
      <c r="L541" s="212"/>
      <c r="M541" s="169"/>
      <c r="N541" s="213"/>
      <c r="O541" s="40">
        <v>1</v>
      </c>
      <c r="P541" s="198">
        <f t="shared" si="18"/>
        <v>222013</v>
      </c>
      <c r="Q541" s="95" t="s">
        <v>575</v>
      </c>
    </row>
    <row r="542" spans="2:17" ht="19.899999999999999" customHeight="1" thickBot="1">
      <c r="B542" s="382"/>
      <c r="C542" s="75"/>
      <c r="D542" s="78"/>
      <c r="E542" s="78"/>
      <c r="F542" s="273"/>
      <c r="G542" s="131"/>
      <c r="H542" s="177"/>
      <c r="I542" s="75"/>
      <c r="J542" s="214"/>
      <c r="K542" s="75"/>
      <c r="L542" s="215" t="s">
        <v>617</v>
      </c>
      <c r="M542" s="216"/>
      <c r="N542" s="217" t="s">
        <v>544</v>
      </c>
      <c r="O542" s="148"/>
      <c r="P542" s="218">
        <f>SUM(P534:P541)</f>
        <v>1046383</v>
      </c>
      <c r="Q542" s="95"/>
    </row>
    <row r="543" spans="2:17" ht="21" customHeight="1">
      <c r="B543" s="383"/>
      <c r="C543" s="54"/>
      <c r="D543" s="142"/>
      <c r="E543" s="142"/>
      <c r="F543" s="140" t="s">
        <v>548</v>
      </c>
      <c r="G543" s="53"/>
      <c r="H543" s="156"/>
      <c r="I543" s="54"/>
      <c r="J543" s="222"/>
      <c r="K543" s="54"/>
      <c r="L543" s="223"/>
      <c r="M543" s="159"/>
      <c r="N543" s="220"/>
      <c r="O543" s="54"/>
      <c r="P543" s="222"/>
      <c r="Q543" s="95"/>
    </row>
    <row r="544" spans="2:17" ht="15.5">
      <c r="B544" s="368">
        <v>27</v>
      </c>
      <c r="C544" s="30"/>
      <c r="D544" s="43"/>
      <c r="E544" s="43"/>
      <c r="F544" s="44" t="s">
        <v>12</v>
      </c>
      <c r="G544" s="28" t="s">
        <v>4</v>
      </c>
      <c r="H544" s="163">
        <v>155378</v>
      </c>
      <c r="I544" s="30"/>
      <c r="J544" s="197"/>
      <c r="K544" s="43"/>
      <c r="L544" s="207"/>
      <c r="M544" s="161"/>
      <c r="N544" s="206"/>
      <c r="O544" s="30">
        <v>1</v>
      </c>
      <c r="P544" s="197">
        <f>O544*H544</f>
        <v>155378</v>
      </c>
      <c r="Q544" s="95" t="s">
        <v>574</v>
      </c>
    </row>
    <row r="545" spans="2:17" ht="16" thickBot="1">
      <c r="B545" s="381">
        <v>28</v>
      </c>
      <c r="C545" s="40"/>
      <c r="D545" s="41"/>
      <c r="E545" s="41"/>
      <c r="F545" s="274" t="s">
        <v>11</v>
      </c>
      <c r="G545" s="122" t="s">
        <v>4</v>
      </c>
      <c r="H545" s="166">
        <v>460242</v>
      </c>
      <c r="I545" s="40"/>
      <c r="J545" s="198"/>
      <c r="K545" s="41"/>
      <c r="L545" s="224"/>
      <c r="M545" s="169"/>
      <c r="N545" s="213"/>
      <c r="O545" s="40">
        <v>1</v>
      </c>
      <c r="P545" s="198">
        <f>O545*H545</f>
        <v>460242</v>
      </c>
      <c r="Q545" s="95" t="s">
        <v>574</v>
      </c>
    </row>
    <row r="546" spans="2:17" ht="19.899999999999999" customHeight="1" thickBot="1">
      <c r="B546" s="382"/>
      <c r="C546" s="75"/>
      <c r="D546" s="78"/>
      <c r="E546" s="78"/>
      <c r="F546" s="275"/>
      <c r="G546" s="131"/>
      <c r="H546" s="177"/>
      <c r="I546" s="75"/>
      <c r="J546" s="214"/>
      <c r="K546" s="78"/>
      <c r="L546" s="215" t="s">
        <v>617</v>
      </c>
      <c r="M546" s="216"/>
      <c r="N546" s="217" t="s">
        <v>544</v>
      </c>
      <c r="O546" s="75"/>
      <c r="P546" s="218">
        <f>SUM(P544:P545)</f>
        <v>615620</v>
      </c>
      <c r="Q546" s="95"/>
    </row>
    <row r="547" spans="2:17" ht="21" customHeight="1">
      <c r="B547" s="383"/>
      <c r="C547" s="54"/>
      <c r="D547" s="142"/>
      <c r="E547" s="142"/>
      <c r="F547" s="276" t="s">
        <v>549</v>
      </c>
      <c r="G547" s="47"/>
      <c r="H547" s="156"/>
      <c r="I547" s="54"/>
      <c r="J547" s="222"/>
      <c r="K547" s="54"/>
      <c r="L547" s="223"/>
      <c r="M547" s="159"/>
      <c r="N547" s="220"/>
      <c r="O547" s="54"/>
      <c r="P547" s="222"/>
      <c r="Q547" s="95"/>
    </row>
    <row r="548" spans="2:17" ht="42.65" customHeight="1">
      <c r="B548" s="368">
        <v>29</v>
      </c>
      <c r="C548" s="30"/>
      <c r="D548" s="43"/>
      <c r="E548" s="43"/>
      <c r="F548" s="277" t="s">
        <v>10</v>
      </c>
      <c r="G548" s="28" t="s">
        <v>3</v>
      </c>
      <c r="H548" s="163">
        <v>629358</v>
      </c>
      <c r="I548" s="30"/>
      <c r="J548" s="197"/>
      <c r="K548" s="30"/>
      <c r="L548" s="208"/>
      <c r="M548" s="161"/>
      <c r="N548" s="206"/>
      <c r="O548" s="30">
        <v>2</v>
      </c>
      <c r="P548" s="197">
        <f>O548*H548</f>
        <v>1258716</v>
      </c>
      <c r="Q548" s="95" t="s">
        <v>573</v>
      </c>
    </row>
    <row r="549" spans="2:17" ht="103.15" customHeight="1">
      <c r="B549" s="368">
        <v>30</v>
      </c>
      <c r="C549" s="30"/>
      <c r="D549" s="43"/>
      <c r="E549" s="43"/>
      <c r="F549" s="278" t="s">
        <v>21</v>
      </c>
      <c r="G549" s="28" t="s">
        <v>3</v>
      </c>
      <c r="H549" s="225">
        <v>4814994</v>
      </c>
      <c r="I549" s="30"/>
      <c r="J549" s="197"/>
      <c r="K549" s="30"/>
      <c r="L549" s="208"/>
      <c r="M549" s="161"/>
      <c r="N549" s="206"/>
      <c r="O549" s="30">
        <v>1</v>
      </c>
      <c r="P549" s="197">
        <f>O549*H549</f>
        <v>4814994</v>
      </c>
      <c r="Q549" s="95" t="s">
        <v>573</v>
      </c>
    </row>
    <row r="550" spans="2:17" ht="133.9" customHeight="1" thickBot="1">
      <c r="B550" s="381">
        <v>31</v>
      </c>
      <c r="C550" s="40"/>
      <c r="D550" s="41"/>
      <c r="E550" s="41"/>
      <c r="F550" s="279" t="s">
        <v>524</v>
      </c>
      <c r="G550" s="122" t="s">
        <v>3</v>
      </c>
      <c r="H550" s="166">
        <v>9540000</v>
      </c>
      <c r="I550" s="40"/>
      <c r="J550" s="198"/>
      <c r="K550" s="40"/>
      <c r="L550" s="212"/>
      <c r="M550" s="169"/>
      <c r="N550" s="213"/>
      <c r="O550" s="40">
        <v>1</v>
      </c>
      <c r="P550" s="198">
        <f>O550*H550</f>
        <v>9540000</v>
      </c>
      <c r="Q550" s="95" t="s">
        <v>573</v>
      </c>
    </row>
    <row r="551" spans="2:17" ht="19.899999999999999" customHeight="1" thickBot="1">
      <c r="B551" s="382"/>
      <c r="C551" s="75"/>
      <c r="D551" s="78"/>
      <c r="E551" s="78"/>
      <c r="F551" s="280"/>
      <c r="G551" s="131"/>
      <c r="H551" s="177"/>
      <c r="I551" s="75"/>
      <c r="J551" s="214"/>
      <c r="K551" s="75"/>
      <c r="L551" s="215" t="s">
        <v>617</v>
      </c>
      <c r="M551" s="216"/>
      <c r="N551" s="217" t="s">
        <v>544</v>
      </c>
      <c r="O551" s="75"/>
      <c r="P551" s="218">
        <f>SUM(P548:P550)</f>
        <v>15613710</v>
      </c>
      <c r="Q551" s="95"/>
    </row>
    <row r="552" spans="2:17" ht="21" customHeight="1">
      <c r="B552" s="383"/>
      <c r="C552" s="54"/>
      <c r="D552" s="142"/>
      <c r="E552" s="142"/>
      <c r="F552" s="281" t="s">
        <v>550</v>
      </c>
      <c r="G552" s="53"/>
      <c r="H552" s="156"/>
      <c r="I552" s="54"/>
      <c r="J552" s="222"/>
      <c r="K552" s="54"/>
      <c r="L552" s="223"/>
      <c r="M552" s="159"/>
      <c r="N552" s="220"/>
      <c r="O552" s="54"/>
      <c r="P552" s="222"/>
      <c r="Q552" s="95"/>
    </row>
    <row r="553" spans="2:17" ht="19.899999999999999" customHeight="1" thickBot="1">
      <c r="B553" s="384">
        <v>32</v>
      </c>
      <c r="C553" s="45"/>
      <c r="D553" s="42"/>
      <c r="E553" s="42"/>
      <c r="F553" s="282" t="s">
        <v>13</v>
      </c>
      <c r="G553" s="98" t="s">
        <v>3</v>
      </c>
      <c r="H553" s="226">
        <v>6176</v>
      </c>
      <c r="I553" s="45"/>
      <c r="J553" s="227"/>
      <c r="K553" s="42"/>
      <c r="L553" s="228"/>
      <c r="M553" s="229"/>
      <c r="N553" s="230"/>
      <c r="O553" s="45">
        <v>31</v>
      </c>
      <c r="P553" s="227">
        <f>O553*H553</f>
        <v>191456</v>
      </c>
      <c r="Q553" s="95" t="s">
        <v>576</v>
      </c>
    </row>
    <row r="554" spans="2:17" ht="19.899999999999999" customHeight="1" thickBot="1">
      <c r="B554" s="382"/>
      <c r="C554" s="75"/>
      <c r="D554" s="78"/>
      <c r="E554" s="78"/>
      <c r="F554" s="270"/>
      <c r="G554" s="129"/>
      <c r="H554" s="177"/>
      <c r="I554" s="75"/>
      <c r="J554" s="214"/>
      <c r="K554" s="78"/>
      <c r="L554" s="215" t="s">
        <v>617</v>
      </c>
      <c r="M554" s="216"/>
      <c r="N554" s="217" t="s">
        <v>544</v>
      </c>
      <c r="O554" s="75"/>
      <c r="P554" s="218">
        <f>SUM(P553)</f>
        <v>191456</v>
      </c>
      <c r="Q554" s="95"/>
    </row>
    <row r="555" spans="2:17" ht="19.899999999999999" customHeight="1" thickBot="1">
      <c r="B555" s="386"/>
      <c r="C555" s="143"/>
      <c r="D555" s="143"/>
      <c r="E555" s="143"/>
      <c r="F555" s="283"/>
      <c r="G555" s="144"/>
      <c r="H555" s="232"/>
      <c r="I555" s="143"/>
      <c r="J555" s="233"/>
      <c r="K555" s="143"/>
      <c r="L555" s="234" t="s">
        <v>616</v>
      </c>
      <c r="M555" s="235"/>
      <c r="N555" s="236" t="s">
        <v>544</v>
      </c>
      <c r="O555" s="235"/>
      <c r="P555" s="237">
        <f>P554+P551+P546+P542+P532</f>
        <v>45374571.185000002</v>
      </c>
      <c r="Q555" s="95"/>
    </row>
    <row r="556" spans="2:17" ht="19.899999999999999" customHeight="1" thickTop="1" thickBot="1">
      <c r="B556" s="388"/>
      <c r="C556" s="145"/>
      <c r="D556" s="145"/>
      <c r="E556" s="145"/>
      <c r="F556" s="146" t="s">
        <v>619</v>
      </c>
      <c r="G556" s="146"/>
      <c r="H556" s="238" t="s">
        <v>618</v>
      </c>
      <c r="I556" s="239"/>
      <c r="J556" s="240">
        <f>J507</f>
        <v>175773220.80000001</v>
      </c>
      <c r="K556" s="239"/>
      <c r="L556" s="240">
        <f>L507</f>
        <v>39541980</v>
      </c>
      <c r="M556" s="239"/>
      <c r="N556" s="240">
        <f>N507</f>
        <v>215315200.80000001</v>
      </c>
      <c r="O556" s="239"/>
      <c r="P556" s="241">
        <f>P555+P507</f>
        <v>269021009.14600003</v>
      </c>
      <c r="Q556" s="95"/>
    </row>
    <row r="557" spans="2:17" ht="19.899999999999999" customHeight="1" thickTop="1">
      <c r="B557" s="250"/>
      <c r="C557" s="309"/>
      <c r="D557" s="251"/>
      <c r="E557" s="251"/>
      <c r="F557" s="252"/>
      <c r="G557" s="252"/>
      <c r="H557" s="253"/>
      <c r="I557" s="251"/>
      <c r="J557" s="254"/>
      <c r="K557" s="251"/>
      <c r="L557" s="251"/>
      <c r="M557" s="251"/>
      <c r="N557" s="564" t="s">
        <v>622</v>
      </c>
      <c r="O557" s="564"/>
      <c r="P557" s="255">
        <f>P556-N556</f>
        <v>53705808.346000016</v>
      </c>
    </row>
    <row r="558" spans="2:17">
      <c r="B558" s="257"/>
      <c r="C558" s="310"/>
      <c r="D558" s="43"/>
      <c r="E558" s="43"/>
      <c r="F558" s="61"/>
      <c r="G558" s="61"/>
      <c r="H558" s="258"/>
      <c r="I558" s="43"/>
      <c r="J558" s="209"/>
      <c r="K558" s="43"/>
      <c r="L558" s="207"/>
      <c r="M558" s="43"/>
      <c r="N558" s="43" t="s">
        <v>531</v>
      </c>
      <c r="O558" s="43"/>
      <c r="P558" s="207">
        <f>P556</f>
        <v>269021009.14600003</v>
      </c>
    </row>
    <row r="559" spans="2:17">
      <c r="B559" s="257"/>
      <c r="C559" s="310"/>
      <c r="D559" s="43"/>
      <c r="E559" s="43"/>
      <c r="F559" s="61"/>
      <c r="G559" s="61"/>
      <c r="H559" s="258"/>
      <c r="I559" s="43"/>
      <c r="J559" s="209"/>
      <c r="K559" s="43"/>
      <c r="L559" s="207"/>
      <c r="M559" s="43"/>
      <c r="N559" s="43" t="s">
        <v>528</v>
      </c>
      <c r="O559" s="43"/>
      <c r="P559" s="207">
        <f>P558/1.18</f>
        <v>227983906.05593225</v>
      </c>
    </row>
    <row r="560" spans="2:17" ht="15" thickBot="1">
      <c r="B560" s="260"/>
      <c r="C560" s="311"/>
      <c r="D560" s="261"/>
      <c r="E560" s="261"/>
      <c r="F560" s="262"/>
      <c r="G560" s="262"/>
      <c r="H560" s="263"/>
      <c r="I560" s="261"/>
      <c r="J560" s="264"/>
      <c r="K560" s="261"/>
      <c r="L560" s="265"/>
      <c r="M560" s="261"/>
      <c r="N560" s="261"/>
      <c r="O560" s="261"/>
      <c r="P560" s="265"/>
    </row>
    <row r="561" spans="6:12" ht="15" thickTop="1">
      <c r="G561" s="6"/>
      <c r="L561" s="109"/>
    </row>
    <row r="562" spans="6:12">
      <c r="G562" s="6"/>
      <c r="L562" s="109"/>
    </row>
    <row r="563" spans="6:12">
      <c r="G563" s="6"/>
      <c r="L563" s="109"/>
    </row>
    <row r="564" spans="6:12">
      <c r="G564" s="6"/>
      <c r="L564" s="109"/>
    </row>
    <row r="565" spans="6:12">
      <c r="G565" s="6"/>
      <c r="L565" s="109"/>
    </row>
    <row r="566" spans="6:12">
      <c r="G566" s="6"/>
      <c r="L566" s="109"/>
    </row>
    <row r="567" spans="6:12">
      <c r="G567" s="6"/>
      <c r="L567" s="109"/>
    </row>
    <row r="568" spans="6:12" ht="15.5">
      <c r="F568" s="22"/>
      <c r="G568" s="6"/>
      <c r="L568" s="109"/>
    </row>
    <row r="569" spans="6:12">
      <c r="G569" s="6"/>
      <c r="L569" s="109"/>
    </row>
    <row r="570" spans="6:12">
      <c r="G570" s="6"/>
      <c r="L570" s="109"/>
    </row>
    <row r="571" spans="6:12">
      <c r="G571" s="6"/>
      <c r="L571" s="109"/>
    </row>
    <row r="572" spans="6:12">
      <c r="G572" s="6"/>
      <c r="L572" s="109"/>
    </row>
    <row r="573" spans="6:12">
      <c r="G573" s="6"/>
      <c r="L573" s="109"/>
    </row>
    <row r="574" spans="6:12">
      <c r="G574" s="6"/>
      <c r="L574" s="109"/>
    </row>
    <row r="575" spans="6:12">
      <c r="G575" s="6"/>
      <c r="L575" s="109"/>
    </row>
    <row r="576" spans="6:12">
      <c r="G576" s="6"/>
      <c r="L576" s="109"/>
    </row>
    <row r="577" spans="2:18">
      <c r="G577" s="6"/>
      <c r="L577" s="109"/>
    </row>
    <row r="578" spans="2:18">
      <c r="G578" s="6"/>
      <c r="L578" s="109"/>
    </row>
    <row r="579" spans="2:18">
      <c r="G579" s="6"/>
      <c r="L579" s="109"/>
    </row>
    <row r="580" spans="2:18">
      <c r="G580" s="6"/>
      <c r="L580" s="109"/>
    </row>
    <row r="581" spans="2:18" s="1" customFormat="1">
      <c r="B581"/>
      <c r="C581"/>
      <c r="D581"/>
      <c r="E581"/>
      <c r="F581" s="6"/>
      <c r="G581" s="6"/>
      <c r="H581" s="4"/>
      <c r="I581" s="3"/>
      <c r="J581" s="106"/>
      <c r="K581" s="108"/>
      <c r="L581" s="109"/>
      <c r="M581" s="2"/>
      <c r="N581" s="2"/>
      <c r="Q581"/>
      <c r="R581"/>
    </row>
    <row r="582" spans="2:18" s="1" customFormat="1">
      <c r="B582"/>
      <c r="C582"/>
      <c r="D582"/>
      <c r="E582"/>
      <c r="F582" s="6"/>
      <c r="G582" s="6"/>
      <c r="H582" s="4"/>
      <c r="I582" s="3"/>
      <c r="J582" s="106"/>
      <c r="K582" s="108"/>
      <c r="L582" s="109"/>
      <c r="M582" s="2"/>
      <c r="N582" s="2"/>
      <c r="Q582"/>
      <c r="R582"/>
    </row>
    <row r="583" spans="2:18" s="1" customFormat="1">
      <c r="B583"/>
      <c r="C583"/>
      <c r="D583"/>
      <c r="E583"/>
      <c r="F583" s="6"/>
      <c r="G583" s="6"/>
      <c r="H583" s="4"/>
      <c r="I583" s="3"/>
      <c r="J583" s="106"/>
      <c r="K583" s="108"/>
      <c r="L583" s="109"/>
      <c r="M583" s="2"/>
      <c r="N583" s="2"/>
      <c r="Q583"/>
      <c r="R583"/>
    </row>
    <row r="584" spans="2:18" s="1" customFormat="1">
      <c r="B584"/>
      <c r="C584"/>
      <c r="D584"/>
      <c r="E584"/>
      <c r="F584" s="6"/>
      <c r="G584" s="6"/>
      <c r="H584" s="4"/>
      <c r="I584" s="3"/>
      <c r="J584" s="106"/>
      <c r="K584" s="108"/>
      <c r="L584" s="109"/>
      <c r="M584" s="2"/>
      <c r="N584" s="2"/>
      <c r="Q584"/>
      <c r="R584"/>
    </row>
    <row r="585" spans="2:18" s="1" customFormat="1">
      <c r="B585"/>
      <c r="C585"/>
      <c r="D585"/>
      <c r="E585"/>
      <c r="F585" s="6"/>
      <c r="G585" s="6"/>
      <c r="H585" s="4"/>
      <c r="I585" s="3"/>
      <c r="J585" s="106"/>
      <c r="K585" s="108"/>
      <c r="L585" s="109"/>
      <c r="M585" s="2"/>
      <c r="N585" s="2"/>
      <c r="Q585"/>
      <c r="R585"/>
    </row>
    <row r="586" spans="2:18" s="1" customFormat="1">
      <c r="B586"/>
      <c r="C586"/>
      <c r="D586"/>
      <c r="E586"/>
      <c r="F586" s="6"/>
      <c r="G586" s="6"/>
      <c r="H586" s="4"/>
      <c r="I586" s="3"/>
      <c r="J586" s="106"/>
      <c r="K586" s="108"/>
      <c r="L586" s="109"/>
      <c r="M586" s="2"/>
      <c r="N586" s="2"/>
      <c r="Q586"/>
      <c r="R586"/>
    </row>
    <row r="587" spans="2:18" s="1" customFormat="1">
      <c r="B587"/>
      <c r="C587"/>
      <c r="D587"/>
      <c r="E587"/>
      <c r="F587" s="6"/>
      <c r="G587" s="6"/>
      <c r="H587" s="4"/>
      <c r="I587" s="3"/>
      <c r="J587" s="106"/>
      <c r="K587" s="108"/>
      <c r="L587" s="109"/>
      <c r="M587" s="2"/>
      <c r="N587" s="2"/>
      <c r="Q587"/>
      <c r="R587"/>
    </row>
    <row r="588" spans="2:18" s="1" customFormat="1">
      <c r="B588"/>
      <c r="C588"/>
      <c r="D588"/>
      <c r="E588"/>
      <c r="F588" s="6"/>
      <c r="G588" s="6"/>
      <c r="H588" s="4"/>
      <c r="I588" s="3"/>
      <c r="J588" s="106"/>
      <c r="K588" s="108"/>
      <c r="L588" s="109"/>
      <c r="M588" s="2"/>
      <c r="N588" s="2"/>
      <c r="Q588"/>
      <c r="R588"/>
    </row>
    <row r="589" spans="2:18" s="1" customFormat="1">
      <c r="B589"/>
      <c r="C589"/>
      <c r="D589"/>
      <c r="E589"/>
      <c r="F589" s="6"/>
      <c r="G589" s="6"/>
      <c r="H589" s="4"/>
      <c r="I589" s="3"/>
      <c r="J589" s="106"/>
      <c r="K589" s="108"/>
      <c r="L589" s="109"/>
      <c r="M589" s="2"/>
      <c r="N589" s="2"/>
      <c r="Q589"/>
      <c r="R589"/>
    </row>
    <row r="590" spans="2:18" s="1" customFormat="1">
      <c r="B590"/>
      <c r="C590"/>
      <c r="D590"/>
      <c r="E590"/>
      <c r="F590" s="6"/>
      <c r="G590" s="6"/>
      <c r="H590" s="4"/>
      <c r="I590" s="3"/>
      <c r="J590" s="106"/>
      <c r="K590" s="108"/>
      <c r="L590" s="109"/>
      <c r="M590" s="2"/>
      <c r="N590" s="2"/>
      <c r="Q590"/>
      <c r="R590"/>
    </row>
    <row r="591" spans="2:18" s="1" customFormat="1">
      <c r="B591"/>
      <c r="C591"/>
      <c r="D591"/>
      <c r="E591"/>
      <c r="F591" s="6"/>
      <c r="G591" s="6"/>
      <c r="H591" s="4"/>
      <c r="I591" s="3"/>
      <c r="J591" s="106"/>
      <c r="K591" s="108"/>
      <c r="L591" s="109"/>
      <c r="M591" s="2"/>
      <c r="N591" s="2"/>
      <c r="Q591"/>
      <c r="R591"/>
    </row>
    <row r="592" spans="2:18" s="1" customFormat="1">
      <c r="B592"/>
      <c r="C592"/>
      <c r="D592"/>
      <c r="E592"/>
      <c r="F592" s="6"/>
      <c r="G592" s="6"/>
      <c r="H592" s="4"/>
      <c r="I592" s="3"/>
      <c r="J592" s="106"/>
      <c r="K592" s="108"/>
      <c r="L592" s="109"/>
      <c r="M592" s="2"/>
      <c r="N592" s="2"/>
      <c r="Q592"/>
      <c r="R592"/>
    </row>
    <row r="593" spans="2:18" s="1" customFormat="1">
      <c r="B593"/>
      <c r="C593"/>
      <c r="D593"/>
      <c r="E593"/>
      <c r="F593" s="6"/>
      <c r="G593" s="6"/>
      <c r="H593" s="4"/>
      <c r="I593" s="3"/>
      <c r="J593" s="106"/>
      <c r="K593" s="108"/>
      <c r="L593" s="109"/>
      <c r="M593" s="2"/>
      <c r="N593" s="2"/>
      <c r="Q593"/>
      <c r="R593"/>
    </row>
    <row r="594" spans="2:18" s="1" customFormat="1">
      <c r="B594"/>
      <c r="C594"/>
      <c r="D594"/>
      <c r="E594"/>
      <c r="F594" s="6"/>
      <c r="G594" s="6"/>
      <c r="H594" s="4"/>
      <c r="I594" s="3"/>
      <c r="J594" s="106"/>
      <c r="K594" s="108"/>
      <c r="L594" s="108"/>
      <c r="M594" s="2"/>
      <c r="N594" s="2"/>
      <c r="Q594"/>
      <c r="R594"/>
    </row>
    <row r="595" spans="2:18" s="1" customFormat="1">
      <c r="B595"/>
      <c r="C595"/>
      <c r="D595"/>
      <c r="E595"/>
      <c r="F595" s="6"/>
      <c r="G595" s="6"/>
      <c r="H595" s="4"/>
      <c r="I595" s="3"/>
      <c r="J595" s="106"/>
      <c r="K595" s="108"/>
      <c r="L595" s="108"/>
      <c r="M595" s="2"/>
      <c r="N595" s="2"/>
      <c r="Q595"/>
      <c r="R595"/>
    </row>
    <row r="596" spans="2:18" s="1" customFormat="1" ht="15">
      <c r="B596"/>
      <c r="C596"/>
      <c r="D596"/>
      <c r="E596"/>
      <c r="F596" s="20"/>
      <c r="G596" s="20"/>
      <c r="H596" s="100"/>
      <c r="I596" s="101"/>
      <c r="J596" s="106"/>
      <c r="K596" s="108"/>
      <c r="L596" s="108"/>
      <c r="M596" s="2"/>
      <c r="N596" s="2"/>
      <c r="Q596"/>
      <c r="R596"/>
    </row>
    <row r="597" spans="2:18" s="1" customFormat="1">
      <c r="B597" s="15"/>
      <c r="C597" s="15"/>
      <c r="D597"/>
      <c r="E597"/>
      <c r="F597" s="6"/>
      <c r="G597" s="6"/>
      <c r="H597" s="102"/>
      <c r="I597" s="103"/>
      <c r="J597" s="107"/>
      <c r="K597" s="108"/>
      <c r="L597" s="110"/>
      <c r="M597" s="19"/>
      <c r="N597" s="12"/>
      <c r="Q597"/>
      <c r="R597"/>
    </row>
    <row r="598" spans="2:18" s="1" customFormat="1">
      <c r="B598" s="15"/>
      <c r="C598" s="15"/>
      <c r="D598"/>
      <c r="E598"/>
      <c r="F598" s="6"/>
      <c r="G598" s="6"/>
      <c r="H598" s="102"/>
      <c r="I598" s="103"/>
      <c r="J598" s="107"/>
      <c r="K598" s="108"/>
      <c r="L598" s="110"/>
      <c r="M598" s="19"/>
      <c r="N598" s="12"/>
      <c r="Q598"/>
      <c r="R598"/>
    </row>
    <row r="599" spans="2:18" s="1" customFormat="1">
      <c r="B599" s="15"/>
      <c r="C599" s="15"/>
      <c r="D599"/>
      <c r="E599"/>
      <c r="F599" s="6"/>
      <c r="G599" s="6"/>
      <c r="H599" s="102"/>
      <c r="I599" s="103"/>
      <c r="J599" s="107"/>
      <c r="K599" s="108"/>
      <c r="L599" s="110"/>
      <c r="M599" s="19"/>
      <c r="N599" s="12"/>
      <c r="Q599"/>
      <c r="R599"/>
    </row>
    <row r="600" spans="2:18" s="1" customFormat="1">
      <c r="B600" s="15"/>
      <c r="C600" s="15"/>
      <c r="D600"/>
      <c r="E600"/>
      <c r="F600" s="6"/>
      <c r="G600" s="6"/>
      <c r="H600" s="102"/>
      <c r="I600" s="103"/>
      <c r="J600" s="107"/>
      <c r="K600" s="108"/>
      <c r="L600" s="110"/>
      <c r="M600" s="19"/>
      <c r="N600" s="12"/>
      <c r="Q600"/>
      <c r="R600"/>
    </row>
    <row r="601" spans="2:18" s="1" customFormat="1">
      <c r="B601" s="15"/>
      <c r="C601" s="15"/>
      <c r="D601"/>
      <c r="E601"/>
      <c r="F601" s="6"/>
      <c r="G601" s="6"/>
      <c r="H601" s="102"/>
      <c r="I601" s="103"/>
      <c r="J601" s="107"/>
      <c r="K601" s="108"/>
      <c r="L601" s="110"/>
      <c r="M601" s="19"/>
      <c r="N601" s="12"/>
      <c r="Q601"/>
      <c r="R601"/>
    </row>
    <row r="602" spans="2:18" s="1" customFormat="1">
      <c r="B602" s="15"/>
      <c r="C602" s="15"/>
      <c r="D602"/>
      <c r="E602"/>
      <c r="F602" s="6"/>
      <c r="G602" s="6"/>
      <c r="H602" s="102"/>
      <c r="I602" s="103"/>
      <c r="J602" s="107"/>
      <c r="K602" s="108"/>
      <c r="L602" s="110"/>
      <c r="M602" s="19"/>
      <c r="N602" s="12"/>
      <c r="Q602"/>
      <c r="R602"/>
    </row>
    <row r="603" spans="2:18" s="1" customFormat="1">
      <c r="B603" s="15"/>
      <c r="C603" s="15"/>
      <c r="D603"/>
      <c r="E603"/>
      <c r="F603" s="6"/>
      <c r="G603" s="6"/>
      <c r="H603" s="102"/>
      <c r="I603" s="103"/>
      <c r="J603" s="107"/>
      <c r="K603" s="108"/>
      <c r="L603" s="110"/>
      <c r="M603" s="19"/>
      <c r="N603" s="12"/>
      <c r="Q603"/>
      <c r="R603"/>
    </row>
    <row r="604" spans="2:18" s="1" customFormat="1">
      <c r="B604" s="15"/>
      <c r="C604" s="15"/>
      <c r="D604"/>
      <c r="E604"/>
      <c r="F604" s="6"/>
      <c r="G604" s="6"/>
      <c r="H604" s="102"/>
      <c r="I604" s="103"/>
      <c r="J604" s="107"/>
      <c r="K604" s="108"/>
      <c r="L604" s="110"/>
      <c r="M604" s="19"/>
      <c r="N604" s="12"/>
      <c r="Q604"/>
      <c r="R604"/>
    </row>
    <row r="605" spans="2:18" s="1" customFormat="1">
      <c r="B605" s="15"/>
      <c r="C605" s="15"/>
      <c r="D605"/>
      <c r="E605"/>
      <c r="F605" s="6"/>
      <c r="G605" s="6"/>
      <c r="H605" s="102"/>
      <c r="I605" s="103"/>
      <c r="J605" s="107"/>
      <c r="K605" s="108"/>
      <c r="L605" s="110"/>
      <c r="M605" s="19"/>
      <c r="N605" s="12"/>
      <c r="Q605"/>
      <c r="R605"/>
    </row>
    <row r="606" spans="2:18" s="1" customFormat="1">
      <c r="B606" s="15"/>
      <c r="C606" s="15"/>
      <c r="D606"/>
      <c r="E606"/>
      <c r="F606" s="6"/>
      <c r="G606" s="6"/>
      <c r="H606" s="102"/>
      <c r="I606" s="103"/>
      <c r="J606" s="107"/>
      <c r="K606" s="108"/>
      <c r="L606" s="110"/>
      <c r="M606" s="19"/>
      <c r="N606" s="12"/>
      <c r="Q606"/>
      <c r="R606"/>
    </row>
    <row r="607" spans="2:18" s="1" customFormat="1">
      <c r="B607" s="15"/>
      <c r="C607" s="15"/>
      <c r="D607"/>
      <c r="E607"/>
      <c r="F607" s="6"/>
      <c r="G607" s="6"/>
      <c r="H607" s="102"/>
      <c r="I607" s="103"/>
      <c r="J607" s="107"/>
      <c r="K607" s="108"/>
      <c r="L607" s="110"/>
      <c r="M607" s="19"/>
      <c r="N607" s="12"/>
      <c r="Q607"/>
      <c r="R607"/>
    </row>
    <row r="608" spans="2:18" s="1" customFormat="1">
      <c r="B608" s="15"/>
      <c r="C608" s="15"/>
      <c r="D608"/>
      <c r="E608"/>
      <c r="F608" s="6"/>
      <c r="G608" s="6"/>
      <c r="H608" s="102"/>
      <c r="I608" s="103"/>
      <c r="J608" s="107"/>
      <c r="K608" s="108"/>
      <c r="L608" s="110"/>
      <c r="M608" s="19"/>
      <c r="N608" s="12"/>
      <c r="Q608"/>
      <c r="R608"/>
    </row>
    <row r="609" spans="2:18" s="1" customFormat="1" ht="15.5">
      <c r="B609" s="15"/>
      <c r="C609" s="15"/>
      <c r="D609"/>
      <c r="E609"/>
      <c r="F609" s="18"/>
      <c r="G609" s="18"/>
      <c r="H609" s="104"/>
      <c r="I609" s="101"/>
      <c r="J609" s="107"/>
      <c r="K609" s="108"/>
      <c r="L609" s="110"/>
      <c r="M609" s="2"/>
      <c r="N609" s="12"/>
      <c r="Q609"/>
      <c r="R609"/>
    </row>
    <row r="610" spans="2:18" s="1" customFormat="1">
      <c r="B610" s="15"/>
      <c r="C610" s="15"/>
      <c r="D610"/>
      <c r="E610"/>
      <c r="F610" s="6"/>
      <c r="G610" s="6"/>
      <c r="H610" s="102"/>
      <c r="I610" s="101"/>
      <c r="J610" s="107"/>
      <c r="K610" s="108"/>
      <c r="L610" s="110"/>
      <c r="M610" s="2"/>
      <c r="N610" s="12"/>
      <c r="Q610"/>
      <c r="R610"/>
    </row>
    <row r="611" spans="2:18" s="1" customFormat="1">
      <c r="B611" s="15"/>
      <c r="C611" s="15"/>
      <c r="D611"/>
      <c r="E611"/>
      <c r="F611" s="6"/>
      <c r="G611" s="6"/>
      <c r="H611" s="102"/>
      <c r="I611" s="101"/>
      <c r="J611" s="107"/>
      <c r="K611" s="108"/>
      <c r="L611" s="110"/>
      <c r="M611" s="2"/>
      <c r="N611" s="2"/>
      <c r="Q611"/>
      <c r="R611"/>
    </row>
    <row r="612" spans="2:18" s="1" customFormat="1">
      <c r="B612" s="15"/>
      <c r="C612" s="15"/>
      <c r="D612"/>
      <c r="E612"/>
      <c r="F612" s="6"/>
      <c r="G612" s="6"/>
      <c r="H612" s="102"/>
      <c r="I612" s="101"/>
      <c r="J612" s="107"/>
      <c r="K612" s="108"/>
      <c r="L612" s="110"/>
      <c r="M612" s="2"/>
      <c r="N612" s="2"/>
      <c r="Q612"/>
      <c r="R612"/>
    </row>
    <row r="613" spans="2:18" s="1" customFormat="1">
      <c r="B613" s="15"/>
      <c r="C613" s="15"/>
      <c r="D613"/>
      <c r="E613"/>
      <c r="F613" s="6"/>
      <c r="G613" s="6"/>
      <c r="H613" s="102"/>
      <c r="I613" s="101"/>
      <c r="J613" s="13"/>
      <c r="K613" s="108"/>
      <c r="L613" s="110"/>
      <c r="M613" s="17"/>
      <c r="N613" s="2"/>
      <c r="Q613"/>
      <c r="R613"/>
    </row>
    <row r="614" spans="2:18" s="1" customFormat="1">
      <c r="B614" s="15"/>
      <c r="C614" s="15"/>
      <c r="D614"/>
      <c r="E614"/>
      <c r="F614" s="6"/>
      <c r="G614" s="6"/>
      <c r="H614" s="102"/>
      <c r="I614" s="101"/>
      <c r="J614" s="13"/>
      <c r="K614" s="108"/>
      <c r="L614" s="110"/>
      <c r="M614" s="17"/>
      <c r="N614" s="2"/>
      <c r="Q614"/>
      <c r="R614"/>
    </row>
    <row r="615" spans="2:18" s="1" customFormat="1">
      <c r="B615" s="15"/>
      <c r="C615" s="15"/>
      <c r="D615"/>
      <c r="E615"/>
      <c r="F615" s="6"/>
      <c r="G615" s="6"/>
      <c r="H615" s="102"/>
      <c r="I615" s="101"/>
      <c r="J615" s="13"/>
      <c r="K615" s="108"/>
      <c r="L615" s="110"/>
      <c r="M615" s="17"/>
      <c r="N615" s="2"/>
      <c r="Q615"/>
      <c r="R615"/>
    </row>
    <row r="616" spans="2:18" s="1" customFormat="1">
      <c r="B616" s="15"/>
      <c r="C616" s="15"/>
      <c r="D616"/>
      <c r="E616"/>
      <c r="F616" s="14"/>
      <c r="G616" s="14"/>
      <c r="H616" s="105"/>
      <c r="I616" s="103"/>
      <c r="J616" s="8"/>
      <c r="K616" s="111"/>
      <c r="L616" s="111"/>
      <c r="M616" s="16"/>
      <c r="N616" s="2"/>
      <c r="Q616"/>
      <c r="R616"/>
    </row>
    <row r="617" spans="2:18" s="1" customFormat="1">
      <c r="B617" s="15"/>
      <c r="C617" s="15"/>
      <c r="D617"/>
      <c r="E617"/>
      <c r="F617" s="14"/>
      <c r="G617" s="14"/>
      <c r="H617" s="105"/>
      <c r="I617" s="103"/>
      <c r="J617" s="8"/>
      <c r="K617" s="111"/>
      <c r="L617" s="111"/>
      <c r="M617" s="12"/>
      <c r="N617" s="2"/>
      <c r="Q617"/>
      <c r="R617"/>
    </row>
    <row r="618" spans="2:18" s="1" customFormat="1">
      <c r="B618"/>
      <c r="C618"/>
      <c r="D618"/>
      <c r="E618"/>
      <c r="F618" s="6"/>
      <c r="G618" s="11"/>
      <c r="H618" s="4"/>
      <c r="I618" s="3"/>
      <c r="J618" s="106"/>
      <c r="K618" s="108"/>
      <c r="L618" s="108"/>
      <c r="M618" s="2"/>
      <c r="N618" s="2"/>
      <c r="Q618"/>
      <c r="R618"/>
    </row>
    <row r="619" spans="2:18" s="1" customFormat="1">
      <c r="B619"/>
      <c r="C619"/>
      <c r="D619"/>
      <c r="E619"/>
      <c r="F619" s="6"/>
      <c r="G619" s="6"/>
      <c r="H619" s="102"/>
      <c r="I619" s="101"/>
      <c r="J619" s="106"/>
      <c r="K619" s="108"/>
      <c r="L619" s="110"/>
      <c r="M619" s="2"/>
      <c r="N619" s="2"/>
      <c r="Q619"/>
      <c r="R619"/>
    </row>
    <row r="620" spans="2:18" s="1" customFormat="1">
      <c r="B620"/>
      <c r="C620"/>
      <c r="D620"/>
      <c r="E620"/>
      <c r="F620" s="6"/>
      <c r="G620" s="6"/>
      <c r="H620" s="102"/>
      <c r="I620" s="101"/>
      <c r="J620" s="106"/>
      <c r="K620" s="108"/>
      <c r="L620" s="110"/>
      <c r="M620" s="2"/>
      <c r="N620" s="2"/>
      <c r="Q620"/>
      <c r="R620"/>
    </row>
    <row r="621" spans="2:18" s="1" customFormat="1">
      <c r="B621"/>
      <c r="C621"/>
      <c r="D621"/>
      <c r="E621"/>
      <c r="F621" s="6"/>
      <c r="G621" s="6"/>
      <c r="H621" s="102"/>
      <c r="I621" s="101"/>
      <c r="J621" s="106"/>
      <c r="K621" s="108"/>
      <c r="L621" s="108"/>
      <c r="M621" s="2"/>
      <c r="N621" s="2"/>
      <c r="Q621"/>
      <c r="R621"/>
    </row>
    <row r="622" spans="2:18" s="1" customFormat="1">
      <c r="B622"/>
      <c r="C622"/>
      <c r="D622"/>
      <c r="E622"/>
      <c r="F622" s="6"/>
      <c r="G622" s="6"/>
      <c r="H622" s="102"/>
      <c r="I622" s="101"/>
      <c r="J622" s="106"/>
      <c r="K622" s="108"/>
      <c r="L622" s="108"/>
      <c r="M622" s="2"/>
      <c r="N622" s="2"/>
      <c r="Q622"/>
      <c r="R622"/>
    </row>
    <row r="623" spans="2:18" s="1" customFormat="1">
      <c r="B623"/>
      <c r="C623"/>
      <c r="D623"/>
      <c r="E623"/>
      <c r="F623" s="6"/>
      <c r="G623" s="6"/>
      <c r="H623" s="4"/>
      <c r="I623" s="3"/>
      <c r="J623" s="106"/>
      <c r="K623" s="108"/>
      <c r="L623" s="108"/>
      <c r="M623" s="2"/>
      <c r="N623" s="2"/>
      <c r="Q623"/>
      <c r="R623"/>
    </row>
    <row r="624" spans="2:18" s="1" customFormat="1">
      <c r="B624"/>
      <c r="C624"/>
      <c r="D624"/>
      <c r="E624"/>
      <c r="F624" s="6"/>
      <c r="G624" s="6"/>
      <c r="H624" s="4"/>
      <c r="I624" s="3"/>
      <c r="J624" s="106"/>
      <c r="K624" s="108"/>
      <c r="L624" s="108"/>
      <c r="M624" s="2"/>
      <c r="N624" s="2"/>
      <c r="Q624"/>
      <c r="R624"/>
    </row>
    <row r="625" spans="2:18" s="1" customFormat="1">
      <c r="B625"/>
      <c r="C625"/>
      <c r="D625"/>
      <c r="E625"/>
      <c r="F625" s="6"/>
      <c r="G625" s="6"/>
      <c r="H625" s="4"/>
      <c r="I625" s="3"/>
      <c r="J625" s="106"/>
      <c r="K625" s="108"/>
      <c r="L625" s="108"/>
      <c r="M625" s="2"/>
      <c r="N625" s="2"/>
      <c r="Q625"/>
      <c r="R625"/>
    </row>
    <row r="626" spans="2:18" s="1" customFormat="1">
      <c r="B626"/>
      <c r="C626"/>
      <c r="D626"/>
      <c r="E626"/>
      <c r="F626" s="6"/>
      <c r="G626" s="6"/>
      <c r="H626" s="4"/>
      <c r="I626" s="3"/>
      <c r="J626" s="106"/>
      <c r="K626" s="108"/>
      <c r="L626" s="108"/>
      <c r="M626" s="2"/>
      <c r="N626" s="2"/>
      <c r="Q626"/>
      <c r="R626"/>
    </row>
    <row r="627" spans="2:18" s="1" customFormat="1">
      <c r="B627"/>
      <c r="C627"/>
      <c r="D627"/>
      <c r="E627"/>
      <c r="F627" s="6"/>
      <c r="G627" s="6"/>
      <c r="H627" s="4"/>
      <c r="I627" s="3"/>
      <c r="J627" s="106"/>
      <c r="K627" s="108"/>
      <c r="L627" s="108"/>
      <c r="M627" s="2"/>
      <c r="N627" s="2"/>
      <c r="Q627"/>
      <c r="R627"/>
    </row>
    <row r="628" spans="2:18" s="1" customFormat="1">
      <c r="B628"/>
      <c r="C628"/>
      <c r="D628"/>
      <c r="E628"/>
      <c r="F628" s="6"/>
      <c r="G628" s="6"/>
      <c r="H628" s="4"/>
      <c r="I628" s="3"/>
      <c r="J628" s="106"/>
      <c r="K628" s="108"/>
      <c r="L628" s="108"/>
      <c r="M628" s="2"/>
      <c r="N628" s="2"/>
      <c r="Q628"/>
      <c r="R628"/>
    </row>
    <row r="629" spans="2:18" s="1" customFormat="1">
      <c r="B629"/>
      <c r="C629"/>
      <c r="D629"/>
      <c r="E629"/>
      <c r="F629" s="6"/>
      <c r="G629" s="6"/>
      <c r="H629" s="4"/>
      <c r="I629" s="3"/>
      <c r="J629" s="106"/>
      <c r="K629" s="108"/>
      <c r="L629" s="108"/>
      <c r="M629" s="2"/>
      <c r="N629" s="2"/>
      <c r="Q629"/>
      <c r="R629"/>
    </row>
    <row r="630" spans="2:18" s="1" customFormat="1">
      <c r="B630"/>
      <c r="C630"/>
      <c r="D630"/>
      <c r="E630"/>
      <c r="F630" s="6"/>
      <c r="G630" s="6"/>
      <c r="H630" s="4"/>
      <c r="I630" s="3"/>
      <c r="J630" s="106"/>
      <c r="K630" s="108"/>
      <c r="L630" s="108"/>
      <c r="M630" s="2"/>
      <c r="N630" s="2"/>
      <c r="Q630"/>
      <c r="R630"/>
    </row>
    <row r="631" spans="2:18" s="1" customFormat="1">
      <c r="B631"/>
      <c r="C631"/>
      <c r="D631"/>
      <c r="E631"/>
      <c r="F631" s="6"/>
      <c r="G631" s="6"/>
      <c r="H631" s="4"/>
      <c r="I631" s="3"/>
      <c r="J631" s="106"/>
      <c r="K631" s="108"/>
      <c r="L631" s="108"/>
      <c r="M631" s="2"/>
      <c r="N631" s="2"/>
      <c r="Q631"/>
      <c r="R631"/>
    </row>
    <row r="632" spans="2:18" s="1" customFormat="1">
      <c r="B632"/>
      <c r="C632"/>
      <c r="D632"/>
      <c r="E632"/>
      <c r="F632" s="6"/>
      <c r="G632" s="6"/>
      <c r="H632" s="4"/>
      <c r="I632" s="3"/>
      <c r="J632" s="106"/>
      <c r="K632" s="108"/>
      <c r="L632" s="108"/>
      <c r="M632" s="2"/>
      <c r="N632" s="2"/>
      <c r="Q632"/>
      <c r="R632"/>
    </row>
    <row r="633" spans="2:18" s="1" customFormat="1">
      <c r="B633"/>
      <c r="C633"/>
      <c r="D633"/>
      <c r="E633"/>
      <c r="F633" s="6"/>
      <c r="G633" s="6"/>
      <c r="H633" s="4"/>
      <c r="I633" s="3"/>
      <c r="J633" s="106"/>
      <c r="K633" s="108"/>
      <c r="L633" s="108"/>
      <c r="M633" s="2"/>
      <c r="N633" s="2"/>
      <c r="Q633"/>
      <c r="R633"/>
    </row>
    <row r="634" spans="2:18" s="1" customFormat="1">
      <c r="B634"/>
      <c r="C634"/>
      <c r="D634"/>
      <c r="E634"/>
      <c r="F634" s="6"/>
      <c r="G634" s="6"/>
      <c r="H634" s="4"/>
      <c r="I634" s="3"/>
      <c r="J634" s="106"/>
      <c r="K634" s="108"/>
      <c r="L634" s="108"/>
      <c r="M634" s="2"/>
      <c r="N634" s="2"/>
      <c r="Q634"/>
      <c r="R634"/>
    </row>
    <row r="635" spans="2:18" s="1" customFormat="1">
      <c r="B635"/>
      <c r="C635"/>
      <c r="D635"/>
      <c r="E635"/>
      <c r="F635" s="6"/>
      <c r="G635" s="6"/>
      <c r="H635" s="4"/>
      <c r="I635" s="3"/>
      <c r="J635" s="106"/>
      <c r="K635" s="108"/>
      <c r="L635" s="108"/>
      <c r="M635" s="2"/>
      <c r="N635" s="2"/>
      <c r="Q635"/>
      <c r="R635"/>
    </row>
    <row r="636" spans="2:18" s="1" customFormat="1">
      <c r="B636"/>
      <c r="C636"/>
      <c r="D636"/>
      <c r="E636"/>
      <c r="F636" s="6"/>
      <c r="G636" s="6"/>
      <c r="H636" s="4"/>
      <c r="I636" s="3"/>
      <c r="J636" s="106"/>
      <c r="K636" s="108"/>
      <c r="L636" s="108"/>
      <c r="M636" s="2"/>
      <c r="N636" s="2"/>
      <c r="Q636"/>
      <c r="R636"/>
    </row>
    <row r="637" spans="2:18" s="1" customFormat="1">
      <c r="B637"/>
      <c r="C637"/>
      <c r="D637"/>
      <c r="E637"/>
      <c r="F637" s="6"/>
      <c r="G637" s="6"/>
      <c r="H637" s="4"/>
      <c r="I637" s="3"/>
      <c r="J637" s="106"/>
      <c r="K637" s="108"/>
      <c r="L637" s="108"/>
      <c r="M637" s="2"/>
      <c r="N637" s="2"/>
      <c r="Q637"/>
      <c r="R637"/>
    </row>
    <row r="638" spans="2:18" s="1" customFormat="1">
      <c r="B638"/>
      <c r="C638"/>
      <c r="D638"/>
      <c r="E638"/>
      <c r="F638" s="6"/>
      <c r="G638" s="6"/>
      <c r="H638" s="4"/>
      <c r="I638" s="3"/>
      <c r="J638" s="106"/>
      <c r="K638" s="108"/>
      <c r="L638" s="108"/>
      <c r="M638" s="2"/>
      <c r="N638" s="2"/>
      <c r="Q638"/>
      <c r="R638"/>
    </row>
    <row r="639" spans="2:18" s="1" customFormat="1">
      <c r="B639"/>
      <c r="C639"/>
      <c r="D639"/>
      <c r="E639"/>
      <c r="F639" s="6"/>
      <c r="G639" s="6"/>
      <c r="H639" s="4"/>
      <c r="I639" s="3"/>
      <c r="J639" s="106"/>
      <c r="K639" s="108"/>
      <c r="L639" s="108"/>
      <c r="M639" s="2"/>
      <c r="N639" s="2"/>
      <c r="Q639"/>
      <c r="R639"/>
    </row>
    <row r="640" spans="2:18" s="1" customFormat="1">
      <c r="B640"/>
      <c r="C640"/>
      <c r="D640"/>
      <c r="E640"/>
      <c r="F640" s="6"/>
      <c r="G640" s="6"/>
      <c r="H640" s="4"/>
      <c r="I640" s="3"/>
      <c r="J640" s="106"/>
      <c r="K640" s="108"/>
      <c r="L640" s="108"/>
      <c r="M640" s="2"/>
      <c r="N640" s="2"/>
      <c r="Q640"/>
      <c r="R640"/>
    </row>
    <row r="641" spans="2:18" s="1" customFormat="1">
      <c r="B641"/>
      <c r="C641"/>
      <c r="D641"/>
      <c r="E641"/>
      <c r="F641" s="6"/>
      <c r="G641" s="6"/>
      <c r="H641" s="4"/>
      <c r="I641" s="3"/>
      <c r="J641" s="106"/>
      <c r="K641" s="108"/>
      <c r="L641" s="108"/>
      <c r="M641" s="2"/>
      <c r="N641" s="2"/>
      <c r="Q641"/>
      <c r="R641"/>
    </row>
    <row r="642" spans="2:18" s="1" customFormat="1">
      <c r="B642"/>
      <c r="C642"/>
      <c r="D642"/>
      <c r="E642"/>
      <c r="F642" s="6"/>
      <c r="G642" s="6"/>
      <c r="H642" s="4"/>
      <c r="I642" s="3"/>
      <c r="J642" s="106"/>
      <c r="K642" s="108"/>
      <c r="L642" s="108"/>
      <c r="M642" s="2"/>
      <c r="N642" s="2"/>
      <c r="Q642"/>
      <c r="R642"/>
    </row>
    <row r="643" spans="2:18" s="1" customFormat="1">
      <c r="B643"/>
      <c r="C643"/>
      <c r="D643"/>
      <c r="E643"/>
      <c r="F643" s="6"/>
      <c r="G643" s="6"/>
      <c r="H643" s="4"/>
      <c r="I643" s="3"/>
      <c r="J643" s="106"/>
      <c r="K643" s="108"/>
      <c r="L643" s="108"/>
      <c r="M643" s="2"/>
      <c r="N643" s="2"/>
      <c r="Q643"/>
      <c r="R643"/>
    </row>
    <row r="644" spans="2:18" s="1" customFormat="1">
      <c r="B644"/>
      <c r="C644"/>
      <c r="D644"/>
      <c r="E644"/>
      <c r="F644" s="6"/>
      <c r="G644" s="6"/>
      <c r="H644" s="4"/>
      <c r="I644" s="3"/>
      <c r="J644" s="106"/>
      <c r="K644" s="108"/>
      <c r="L644" s="108"/>
      <c r="M644" s="2"/>
      <c r="N644" s="2"/>
      <c r="Q644"/>
      <c r="R644"/>
    </row>
    <row r="645" spans="2:18" s="1" customFormat="1">
      <c r="B645"/>
      <c r="C645"/>
      <c r="D645"/>
      <c r="E645"/>
      <c r="F645" s="6"/>
      <c r="G645" s="6"/>
      <c r="H645" s="4"/>
      <c r="I645" s="3"/>
      <c r="J645" s="106"/>
      <c r="K645" s="108"/>
      <c r="L645" s="108"/>
      <c r="M645" s="2"/>
      <c r="N645" s="2"/>
      <c r="Q645"/>
      <c r="R645"/>
    </row>
    <row r="646" spans="2:18" s="1" customFormat="1">
      <c r="B646"/>
      <c r="C646"/>
      <c r="D646"/>
      <c r="E646"/>
      <c r="F646" s="6"/>
      <c r="G646" s="6"/>
      <c r="H646" s="4"/>
      <c r="I646" s="3"/>
      <c r="J646" s="106"/>
      <c r="K646" s="108"/>
      <c r="L646" s="108"/>
      <c r="M646" s="2"/>
      <c r="N646" s="2"/>
      <c r="Q646"/>
      <c r="R646"/>
    </row>
    <row r="647" spans="2:18" s="1" customFormat="1">
      <c r="B647"/>
      <c r="C647"/>
      <c r="D647"/>
      <c r="E647"/>
      <c r="F647" s="6"/>
      <c r="G647" s="6"/>
      <c r="H647" s="4"/>
      <c r="I647" s="3"/>
      <c r="J647" s="106"/>
      <c r="K647" s="108"/>
      <c r="L647" s="108"/>
      <c r="M647" s="2"/>
      <c r="N647" s="2"/>
      <c r="Q647"/>
      <c r="R647"/>
    </row>
    <row r="648" spans="2:18" s="1" customFormat="1">
      <c r="B648"/>
      <c r="C648"/>
      <c r="D648"/>
      <c r="E648"/>
      <c r="F648" s="6"/>
      <c r="G648" s="6"/>
      <c r="H648" s="4"/>
      <c r="I648" s="3"/>
      <c r="J648" s="106"/>
      <c r="K648" s="108"/>
      <c r="L648" s="108"/>
      <c r="M648" s="2"/>
      <c r="N648" s="2"/>
      <c r="Q648"/>
      <c r="R648"/>
    </row>
    <row r="649" spans="2:18" s="1" customFormat="1">
      <c r="B649"/>
      <c r="C649"/>
      <c r="D649"/>
      <c r="E649"/>
      <c r="F649" s="6"/>
      <c r="G649" s="6"/>
      <c r="H649" s="4"/>
      <c r="I649" s="3"/>
      <c r="J649" s="106"/>
      <c r="K649" s="108"/>
      <c r="L649" s="108"/>
      <c r="M649" s="2"/>
      <c r="N649" s="2"/>
      <c r="Q649"/>
      <c r="R649"/>
    </row>
    <row r="650" spans="2:18" s="1" customFormat="1">
      <c r="B650"/>
      <c r="C650"/>
      <c r="D650"/>
      <c r="E650"/>
      <c r="F650" s="6"/>
      <c r="G650" s="6"/>
      <c r="H650" s="4"/>
      <c r="I650" s="3"/>
      <c r="J650" s="106"/>
      <c r="K650" s="108"/>
      <c r="L650" s="108"/>
      <c r="M650" s="2"/>
      <c r="N650" s="2"/>
      <c r="Q650"/>
      <c r="R650"/>
    </row>
    <row r="651" spans="2:18" s="1" customFormat="1">
      <c r="B651"/>
      <c r="C651"/>
      <c r="D651"/>
      <c r="E651"/>
      <c r="F651" s="6"/>
      <c r="G651" s="6"/>
      <c r="H651" s="4"/>
      <c r="I651" s="3"/>
      <c r="J651" s="106"/>
      <c r="K651" s="108"/>
      <c r="L651" s="108"/>
      <c r="M651" s="2"/>
      <c r="N651" s="2"/>
      <c r="Q651"/>
      <c r="R651"/>
    </row>
    <row r="652" spans="2:18" s="1" customFormat="1">
      <c r="B652"/>
      <c r="C652"/>
      <c r="D652"/>
      <c r="E652"/>
      <c r="F652" s="6"/>
      <c r="G652" s="6"/>
      <c r="H652" s="4"/>
      <c r="I652" s="3"/>
      <c r="J652" s="106"/>
      <c r="K652" s="108"/>
      <c r="L652" s="108"/>
      <c r="M652" s="2"/>
      <c r="N652" s="2"/>
      <c r="Q652"/>
      <c r="R652"/>
    </row>
    <row r="653" spans="2:18" s="1" customFormat="1">
      <c r="B653"/>
      <c r="C653"/>
      <c r="D653"/>
      <c r="E653"/>
      <c r="F653" s="6"/>
      <c r="G653" s="6"/>
      <c r="H653" s="4"/>
      <c r="I653" s="3"/>
      <c r="J653" s="106"/>
      <c r="K653" s="108"/>
      <c r="L653" s="108"/>
      <c r="M653" s="2"/>
      <c r="N653" s="2"/>
      <c r="Q653"/>
      <c r="R653"/>
    </row>
    <row r="654" spans="2:18" s="1" customFormat="1">
      <c r="B654"/>
      <c r="C654"/>
      <c r="D654"/>
      <c r="E654"/>
      <c r="F654" s="6"/>
      <c r="G654" s="6"/>
      <c r="H654" s="4"/>
      <c r="I654" s="3"/>
      <c r="J654" s="106"/>
      <c r="K654" s="108"/>
      <c r="L654" s="108"/>
      <c r="M654" s="2"/>
      <c r="N654" s="2"/>
      <c r="Q654"/>
      <c r="R654"/>
    </row>
    <row r="655" spans="2:18" s="1" customFormat="1">
      <c r="B655"/>
      <c r="C655"/>
      <c r="D655"/>
      <c r="E655"/>
      <c r="F655" s="6"/>
      <c r="G655" s="6"/>
      <c r="H655" s="4"/>
      <c r="I655" s="3"/>
      <c r="J655" s="106"/>
      <c r="K655" s="108"/>
      <c r="L655" s="108"/>
      <c r="M655" s="2"/>
      <c r="N655" s="2"/>
      <c r="Q655"/>
      <c r="R655"/>
    </row>
    <row r="656" spans="2:18" s="1" customFormat="1">
      <c r="B656"/>
      <c r="C656"/>
      <c r="D656"/>
      <c r="E656"/>
      <c r="F656" s="6"/>
      <c r="G656" s="6"/>
      <c r="H656" s="4"/>
      <c r="I656" s="3"/>
      <c r="J656" s="106"/>
      <c r="K656" s="108"/>
      <c r="L656" s="108"/>
      <c r="M656" s="2"/>
      <c r="N656" s="2"/>
      <c r="Q656"/>
      <c r="R656"/>
    </row>
    <row r="657" spans="2:18" s="1" customFormat="1">
      <c r="B657"/>
      <c r="C657"/>
      <c r="D657"/>
      <c r="E657"/>
      <c r="F657" s="6"/>
      <c r="G657" s="6"/>
      <c r="H657" s="4"/>
      <c r="I657" s="3"/>
      <c r="J657" s="106"/>
      <c r="K657" s="108"/>
      <c r="L657" s="108"/>
      <c r="M657" s="2"/>
      <c r="N657" s="2"/>
      <c r="Q657"/>
      <c r="R657"/>
    </row>
    <row r="658" spans="2:18" s="1" customFormat="1">
      <c r="B658"/>
      <c r="C658"/>
      <c r="D658"/>
      <c r="E658"/>
      <c r="F658" s="6"/>
      <c r="G658" s="6"/>
      <c r="H658" s="4"/>
      <c r="I658" s="3"/>
      <c r="J658" s="106"/>
      <c r="K658" s="108"/>
      <c r="L658" s="108"/>
      <c r="M658" s="2"/>
      <c r="N658" s="2"/>
      <c r="Q658"/>
      <c r="R658"/>
    </row>
    <row r="659" spans="2:18" s="1" customFormat="1">
      <c r="B659"/>
      <c r="C659"/>
      <c r="D659"/>
      <c r="E659"/>
      <c r="F659" s="6"/>
      <c r="G659" s="6"/>
      <c r="H659" s="4"/>
      <c r="I659" s="3"/>
      <c r="J659" s="106"/>
      <c r="K659" s="108"/>
      <c r="L659" s="108"/>
      <c r="M659" s="2"/>
      <c r="N659" s="2"/>
      <c r="Q659"/>
      <c r="R659"/>
    </row>
    <row r="660" spans="2:18" s="1" customFormat="1">
      <c r="B660"/>
      <c r="C660"/>
      <c r="D660"/>
      <c r="E660"/>
      <c r="F660" s="6"/>
      <c r="G660" s="6"/>
      <c r="H660" s="4"/>
      <c r="I660" s="3"/>
      <c r="J660" s="106"/>
      <c r="K660" s="108"/>
      <c r="L660" s="108"/>
      <c r="M660" s="2"/>
      <c r="N660" s="2"/>
      <c r="Q660"/>
      <c r="R660"/>
    </row>
    <row r="661" spans="2:18" s="1" customFormat="1">
      <c r="B661"/>
      <c r="C661"/>
      <c r="D661"/>
      <c r="E661"/>
      <c r="F661" s="6"/>
      <c r="G661" s="6"/>
      <c r="H661" s="4"/>
      <c r="I661" s="3"/>
      <c r="J661" s="106"/>
      <c r="K661" s="108"/>
      <c r="L661" s="108"/>
      <c r="M661" s="2"/>
      <c r="N661" s="2"/>
      <c r="Q661"/>
      <c r="R661"/>
    </row>
    <row r="662" spans="2:18" s="1" customFormat="1">
      <c r="B662"/>
      <c r="C662"/>
      <c r="D662"/>
      <c r="E662"/>
      <c r="F662" s="6"/>
      <c r="G662" s="6"/>
      <c r="H662" s="4"/>
      <c r="I662" s="3"/>
      <c r="J662" s="106"/>
      <c r="K662" s="108"/>
      <c r="L662" s="108"/>
      <c r="M662" s="2"/>
      <c r="N662" s="2"/>
      <c r="Q662"/>
      <c r="R662"/>
    </row>
    <row r="663" spans="2:18" s="1" customFormat="1">
      <c r="B663"/>
      <c r="C663"/>
      <c r="D663"/>
      <c r="E663"/>
      <c r="F663" s="6"/>
      <c r="G663" s="6"/>
      <c r="H663" s="4"/>
      <c r="I663" s="3"/>
      <c r="J663" s="106"/>
      <c r="K663" s="108"/>
      <c r="L663" s="108"/>
      <c r="M663" s="2"/>
      <c r="N663" s="2"/>
      <c r="Q663"/>
      <c r="R663"/>
    </row>
    <row r="664" spans="2:18" s="1" customFormat="1">
      <c r="B664"/>
      <c r="C664"/>
      <c r="D664"/>
      <c r="E664"/>
      <c r="F664" s="6"/>
      <c r="G664" s="6"/>
      <c r="H664" s="4"/>
      <c r="I664" s="3"/>
      <c r="J664" s="106"/>
      <c r="K664" s="108"/>
      <c r="L664" s="108"/>
      <c r="M664" s="2"/>
      <c r="N664" s="2"/>
      <c r="Q664"/>
      <c r="R664"/>
    </row>
    <row r="665" spans="2:18" s="1" customFormat="1">
      <c r="B665"/>
      <c r="C665"/>
      <c r="D665"/>
      <c r="E665"/>
      <c r="F665" s="6"/>
      <c r="G665" s="6"/>
      <c r="H665" s="4"/>
      <c r="I665" s="3"/>
      <c r="J665" s="106"/>
      <c r="K665" s="108"/>
      <c r="L665" s="108"/>
      <c r="M665" s="2"/>
      <c r="N665" s="2"/>
      <c r="Q665"/>
      <c r="R665"/>
    </row>
    <row r="666" spans="2:18" s="1" customFormat="1">
      <c r="B666"/>
      <c r="C666"/>
      <c r="D666"/>
      <c r="E666"/>
      <c r="F666" s="6"/>
      <c r="G666" s="6"/>
      <c r="H666" s="4"/>
      <c r="I666" s="3"/>
      <c r="J666" s="106"/>
      <c r="K666" s="108"/>
      <c r="L666" s="108"/>
      <c r="M666" s="2"/>
      <c r="N666" s="2"/>
      <c r="Q666"/>
      <c r="R666"/>
    </row>
    <row r="667" spans="2:18" s="1" customFormat="1">
      <c r="B667"/>
      <c r="C667"/>
      <c r="D667"/>
      <c r="E667"/>
      <c r="F667" s="6"/>
      <c r="G667" s="6"/>
      <c r="H667" s="4"/>
      <c r="I667" s="3"/>
      <c r="J667" s="106"/>
      <c r="K667" s="108"/>
      <c r="L667" s="108"/>
      <c r="M667" s="2"/>
      <c r="N667" s="2"/>
      <c r="Q667"/>
      <c r="R667"/>
    </row>
    <row r="668" spans="2:18" s="1" customFormat="1">
      <c r="B668"/>
      <c r="C668"/>
      <c r="D668"/>
      <c r="E668"/>
      <c r="F668" s="6"/>
      <c r="G668" s="6"/>
      <c r="H668" s="4"/>
      <c r="I668" s="3"/>
      <c r="J668" s="106"/>
      <c r="K668" s="108"/>
      <c r="L668" s="108"/>
      <c r="M668" s="2"/>
      <c r="N668" s="2"/>
      <c r="Q668"/>
      <c r="R668"/>
    </row>
    <row r="669" spans="2:18" s="1" customFormat="1">
      <c r="B669"/>
      <c r="C669"/>
      <c r="D669"/>
      <c r="E669"/>
      <c r="F669" s="6"/>
      <c r="G669" s="6"/>
      <c r="H669" s="4"/>
      <c r="I669" s="3"/>
      <c r="J669" s="106"/>
      <c r="K669" s="108"/>
      <c r="L669" s="108"/>
      <c r="M669" s="2"/>
      <c r="N669" s="2"/>
      <c r="Q669"/>
      <c r="R669"/>
    </row>
    <row r="670" spans="2:18" s="1" customFormat="1">
      <c r="B670"/>
      <c r="C670"/>
      <c r="D670"/>
      <c r="E670"/>
      <c r="F670" s="6"/>
      <c r="G670" s="6"/>
      <c r="H670" s="4"/>
      <c r="I670" s="3"/>
      <c r="J670" s="106"/>
      <c r="K670" s="108"/>
      <c r="L670" s="108"/>
      <c r="M670" s="2"/>
      <c r="N670" s="2"/>
      <c r="Q670"/>
      <c r="R670"/>
    </row>
    <row r="671" spans="2:18" s="1" customFormat="1">
      <c r="B671"/>
      <c r="C671"/>
      <c r="D671"/>
      <c r="E671"/>
      <c r="F671" s="6"/>
      <c r="G671" s="6"/>
      <c r="H671" s="4"/>
      <c r="I671" s="3"/>
      <c r="J671" s="106"/>
      <c r="K671" s="108"/>
      <c r="L671" s="108"/>
      <c r="M671" s="2"/>
      <c r="N671" s="2"/>
      <c r="Q671"/>
      <c r="R671"/>
    </row>
    <row r="672" spans="2:18" s="1" customFormat="1">
      <c r="B672"/>
      <c r="C672"/>
      <c r="D672"/>
      <c r="E672"/>
      <c r="F672" s="6"/>
      <c r="G672" s="6"/>
      <c r="H672" s="4"/>
      <c r="I672" s="3"/>
      <c r="J672" s="106"/>
      <c r="K672" s="108"/>
      <c r="L672" s="108"/>
      <c r="M672" s="2"/>
      <c r="N672" s="2"/>
      <c r="Q672"/>
      <c r="R672"/>
    </row>
    <row r="673" spans="2:18" s="1" customFormat="1">
      <c r="B673"/>
      <c r="C673"/>
      <c r="D673"/>
      <c r="E673"/>
      <c r="F673" s="6"/>
      <c r="G673" s="6"/>
      <c r="H673" s="4"/>
      <c r="I673" s="3"/>
      <c r="J673" s="106"/>
      <c r="K673" s="108"/>
      <c r="L673" s="108"/>
      <c r="M673" s="2"/>
      <c r="N673" s="2"/>
      <c r="Q673"/>
      <c r="R673"/>
    </row>
    <row r="674" spans="2:18" s="1" customFormat="1">
      <c r="B674"/>
      <c r="C674"/>
      <c r="D674"/>
      <c r="E674"/>
      <c r="F674" s="6"/>
      <c r="G674" s="6"/>
      <c r="H674" s="4"/>
      <c r="I674" s="3"/>
      <c r="J674" s="106"/>
      <c r="K674" s="108"/>
      <c r="L674" s="108"/>
      <c r="M674" s="2"/>
      <c r="N674" s="2"/>
      <c r="Q674"/>
      <c r="R674"/>
    </row>
    <row r="675" spans="2:18" s="1" customFormat="1">
      <c r="B675"/>
      <c r="C675"/>
      <c r="D675"/>
      <c r="E675"/>
      <c r="F675" s="6"/>
      <c r="G675" s="6"/>
      <c r="H675" s="4"/>
      <c r="I675" s="3"/>
      <c r="J675" s="106"/>
      <c r="K675" s="108"/>
      <c r="L675" s="108"/>
      <c r="M675" s="2"/>
      <c r="N675" s="2"/>
      <c r="Q675"/>
      <c r="R675"/>
    </row>
    <row r="676" spans="2:18" s="1" customFormat="1">
      <c r="B676"/>
      <c r="C676"/>
      <c r="D676"/>
      <c r="E676"/>
      <c r="F676" s="6"/>
      <c r="G676" s="6"/>
      <c r="H676" s="4"/>
      <c r="I676" s="3"/>
      <c r="J676" s="106"/>
      <c r="K676" s="108"/>
      <c r="L676" s="108"/>
      <c r="M676" s="2"/>
      <c r="N676" s="2"/>
      <c r="Q676"/>
      <c r="R676"/>
    </row>
    <row r="677" spans="2:18" s="1" customFormat="1">
      <c r="B677"/>
      <c r="C677"/>
      <c r="D677"/>
      <c r="E677"/>
      <c r="F677" s="6"/>
      <c r="G677" s="6"/>
      <c r="H677" s="4"/>
      <c r="I677" s="3"/>
      <c r="J677" s="106"/>
      <c r="K677" s="108"/>
      <c r="L677" s="108"/>
      <c r="M677" s="2"/>
      <c r="N677" s="2"/>
      <c r="Q677"/>
      <c r="R677"/>
    </row>
    <row r="678" spans="2:18" s="1" customFormat="1">
      <c r="B678"/>
      <c r="C678"/>
      <c r="D678"/>
      <c r="E678"/>
      <c r="F678" s="6"/>
      <c r="G678" s="6"/>
      <c r="H678" s="4"/>
      <c r="I678" s="3"/>
      <c r="J678" s="106"/>
      <c r="K678" s="108"/>
      <c r="L678" s="108"/>
      <c r="M678" s="2"/>
      <c r="N678" s="2"/>
      <c r="Q678"/>
      <c r="R678"/>
    </row>
    <row r="679" spans="2:18" s="1" customFormat="1">
      <c r="B679"/>
      <c r="C679"/>
      <c r="D679"/>
      <c r="E679"/>
      <c r="F679" s="6"/>
      <c r="G679" s="6"/>
      <c r="H679" s="4"/>
      <c r="I679" s="3"/>
      <c r="J679" s="106"/>
      <c r="K679" s="108"/>
      <c r="L679" s="108"/>
      <c r="M679" s="2"/>
      <c r="N679" s="2"/>
      <c r="Q679"/>
      <c r="R679"/>
    </row>
    <row r="680" spans="2:18" s="1" customFormat="1">
      <c r="B680"/>
      <c r="C680"/>
      <c r="D680"/>
      <c r="E680"/>
      <c r="F680" s="6"/>
      <c r="G680" s="6"/>
      <c r="H680" s="4"/>
      <c r="I680" s="3"/>
      <c r="J680" s="106"/>
      <c r="K680" s="108"/>
      <c r="L680" s="108"/>
      <c r="M680" s="2"/>
      <c r="N680" s="2"/>
      <c r="Q680"/>
      <c r="R680"/>
    </row>
    <row r="681" spans="2:18" s="1" customFormat="1">
      <c r="B681"/>
      <c r="C681"/>
      <c r="D681"/>
      <c r="E681"/>
      <c r="F681" s="6"/>
      <c r="G681" s="6"/>
      <c r="H681" s="4"/>
      <c r="I681" s="3"/>
      <c r="J681" s="106"/>
      <c r="K681" s="108"/>
      <c r="L681" s="108"/>
      <c r="M681" s="2"/>
      <c r="N681" s="2"/>
      <c r="Q681"/>
      <c r="R681"/>
    </row>
    <row r="682" spans="2:18" s="1" customFormat="1">
      <c r="B682"/>
      <c r="C682"/>
      <c r="D682"/>
      <c r="E682"/>
      <c r="F682" s="6"/>
      <c r="G682" s="6"/>
      <c r="H682" s="4"/>
      <c r="I682" s="3"/>
      <c r="J682" s="106"/>
      <c r="K682" s="108"/>
      <c r="L682" s="108"/>
      <c r="M682" s="2"/>
      <c r="N682" s="2"/>
      <c r="Q682"/>
      <c r="R682"/>
    </row>
    <row r="683" spans="2:18" s="1" customFormat="1">
      <c r="B683"/>
      <c r="C683"/>
      <c r="D683"/>
      <c r="E683"/>
      <c r="F683" s="6"/>
      <c r="G683" s="6"/>
      <c r="H683" s="4"/>
      <c r="I683" s="3"/>
      <c r="J683" s="106"/>
      <c r="K683" s="108"/>
      <c r="L683" s="108"/>
      <c r="M683" s="2"/>
      <c r="N683" s="2"/>
      <c r="Q683"/>
      <c r="R683"/>
    </row>
    <row r="684" spans="2:18" s="1" customFormat="1">
      <c r="B684"/>
      <c r="C684"/>
      <c r="D684"/>
      <c r="E684"/>
      <c r="F684" s="6"/>
      <c r="G684" s="6"/>
      <c r="H684" s="4"/>
      <c r="I684" s="3"/>
      <c r="J684" s="106"/>
      <c r="K684" s="108"/>
      <c r="L684" s="108"/>
      <c r="M684" s="2"/>
      <c r="N684" s="2"/>
      <c r="Q684"/>
      <c r="R684"/>
    </row>
    <row r="685" spans="2:18" s="1" customFormat="1">
      <c r="B685"/>
      <c r="C685"/>
      <c r="D685"/>
      <c r="E685"/>
      <c r="F685" s="6"/>
      <c r="G685" s="6"/>
      <c r="H685" s="4"/>
      <c r="I685" s="3"/>
      <c r="J685" s="106"/>
      <c r="K685" s="108"/>
      <c r="L685" s="108"/>
      <c r="M685" s="2"/>
      <c r="N685" s="2"/>
      <c r="Q685"/>
      <c r="R685"/>
    </row>
    <row r="686" spans="2:18" s="1" customFormat="1">
      <c r="B686"/>
      <c r="C686"/>
      <c r="D686"/>
      <c r="E686"/>
      <c r="F686" s="6"/>
      <c r="G686" s="6"/>
      <c r="H686" s="4"/>
      <c r="I686" s="3"/>
      <c r="J686" s="106"/>
      <c r="K686" s="108"/>
      <c r="L686" s="108"/>
      <c r="M686" s="2"/>
      <c r="N686" s="2"/>
      <c r="Q686"/>
      <c r="R686"/>
    </row>
    <row r="687" spans="2:18" s="1" customFormat="1">
      <c r="B687"/>
      <c r="C687"/>
      <c r="D687"/>
      <c r="E687"/>
      <c r="F687" s="6"/>
      <c r="G687" s="6"/>
      <c r="H687" s="4"/>
      <c r="I687" s="3"/>
      <c r="J687" s="106"/>
      <c r="K687" s="108"/>
      <c r="L687" s="108"/>
      <c r="M687" s="2"/>
      <c r="N687" s="2"/>
      <c r="Q687"/>
      <c r="R687"/>
    </row>
    <row r="688" spans="2:18" s="1" customFormat="1">
      <c r="B688"/>
      <c r="C688"/>
      <c r="D688"/>
      <c r="E688"/>
      <c r="F688" s="6"/>
      <c r="G688" s="6"/>
      <c r="H688" s="4"/>
      <c r="I688" s="3"/>
      <c r="J688" s="106"/>
      <c r="K688" s="108"/>
      <c r="L688" s="108"/>
      <c r="M688" s="2"/>
      <c r="N688" s="2"/>
      <c r="Q688"/>
      <c r="R688"/>
    </row>
    <row r="689" spans="2:18" s="1" customFormat="1">
      <c r="B689"/>
      <c r="C689"/>
      <c r="D689"/>
      <c r="E689"/>
      <c r="F689" s="6"/>
      <c r="G689" s="6"/>
      <c r="H689" s="4"/>
      <c r="I689" s="3"/>
      <c r="J689" s="106"/>
      <c r="K689" s="108"/>
      <c r="L689" s="108"/>
      <c r="M689" s="2"/>
      <c r="N689" s="2"/>
      <c r="Q689"/>
      <c r="R689"/>
    </row>
    <row r="690" spans="2:18" s="1" customFormat="1">
      <c r="B690"/>
      <c r="C690"/>
      <c r="D690"/>
      <c r="E690"/>
      <c r="F690" s="6"/>
      <c r="G690" s="6"/>
      <c r="H690" s="4"/>
      <c r="I690" s="3"/>
      <c r="J690" s="106"/>
      <c r="K690" s="108"/>
      <c r="L690" s="108"/>
      <c r="M690" s="2"/>
      <c r="N690" s="2"/>
      <c r="Q690"/>
      <c r="R690"/>
    </row>
    <row r="691" spans="2:18" s="1" customFormat="1">
      <c r="B691"/>
      <c r="C691"/>
      <c r="D691"/>
      <c r="E691"/>
      <c r="F691" s="6"/>
      <c r="G691" s="6"/>
      <c r="H691" s="4"/>
      <c r="I691" s="3"/>
      <c r="J691" s="106"/>
      <c r="K691" s="108"/>
      <c r="L691" s="108"/>
      <c r="M691" s="2"/>
      <c r="N691" s="2"/>
      <c r="Q691"/>
      <c r="R691"/>
    </row>
    <row r="692" spans="2:18" s="1" customFormat="1">
      <c r="B692"/>
      <c r="C692"/>
      <c r="D692"/>
      <c r="E692"/>
      <c r="F692" s="6"/>
      <c r="G692" s="6"/>
      <c r="H692" s="4"/>
      <c r="I692" s="3"/>
      <c r="J692" s="106"/>
      <c r="K692" s="108"/>
      <c r="L692" s="108"/>
      <c r="M692" s="2"/>
      <c r="N692" s="2"/>
      <c r="Q692"/>
      <c r="R692"/>
    </row>
    <row r="693" spans="2:18" s="1" customFormat="1">
      <c r="B693"/>
      <c r="C693"/>
      <c r="D693"/>
      <c r="E693"/>
      <c r="F693" s="6"/>
      <c r="G693" s="6"/>
      <c r="H693" s="4"/>
      <c r="I693" s="3"/>
      <c r="J693" s="106"/>
      <c r="K693" s="108"/>
      <c r="L693" s="108"/>
      <c r="M693" s="2"/>
      <c r="N693" s="2"/>
      <c r="Q693"/>
      <c r="R693"/>
    </row>
    <row r="694" spans="2:18" s="1" customFormat="1">
      <c r="B694"/>
      <c r="C694"/>
      <c r="D694"/>
      <c r="E694"/>
      <c r="F694" s="6"/>
      <c r="G694" s="6"/>
      <c r="H694" s="4"/>
      <c r="I694" s="3"/>
      <c r="J694" s="106"/>
      <c r="K694" s="108"/>
      <c r="L694" s="108"/>
      <c r="M694" s="2"/>
      <c r="N694" s="2"/>
      <c r="Q694"/>
      <c r="R694"/>
    </row>
    <row r="695" spans="2:18" s="1" customFormat="1">
      <c r="B695"/>
      <c r="C695"/>
      <c r="D695"/>
      <c r="E695"/>
      <c r="F695" s="6"/>
      <c r="G695" s="6"/>
      <c r="H695" s="4"/>
      <c r="I695" s="3"/>
      <c r="J695" s="106"/>
      <c r="K695" s="108"/>
      <c r="L695" s="108"/>
      <c r="M695" s="2"/>
      <c r="N695" s="2"/>
      <c r="Q695"/>
      <c r="R695"/>
    </row>
    <row r="696" spans="2:18" s="1" customFormat="1">
      <c r="B696"/>
      <c r="C696"/>
      <c r="D696"/>
      <c r="E696"/>
      <c r="F696" s="6"/>
      <c r="G696" s="6"/>
      <c r="H696" s="4"/>
      <c r="I696" s="3"/>
      <c r="J696" s="106"/>
      <c r="K696" s="108"/>
      <c r="L696" s="108"/>
      <c r="M696" s="2"/>
      <c r="N696" s="2"/>
      <c r="Q696"/>
      <c r="R696"/>
    </row>
    <row r="697" spans="2:18" s="1" customFormat="1">
      <c r="B697"/>
      <c r="C697"/>
      <c r="D697"/>
      <c r="E697"/>
      <c r="F697" s="6"/>
      <c r="G697" s="6"/>
      <c r="H697" s="4"/>
      <c r="I697" s="3"/>
      <c r="J697" s="106"/>
      <c r="K697" s="108"/>
      <c r="L697" s="108"/>
      <c r="M697" s="2"/>
      <c r="N697" s="2"/>
      <c r="Q697"/>
      <c r="R697"/>
    </row>
    <row r="698" spans="2:18" s="1" customFormat="1">
      <c r="B698"/>
      <c r="C698"/>
      <c r="D698"/>
      <c r="E698"/>
      <c r="F698" s="6"/>
      <c r="G698" s="6"/>
      <c r="H698" s="4"/>
      <c r="I698" s="3"/>
      <c r="J698" s="106"/>
      <c r="K698" s="108"/>
      <c r="L698" s="108"/>
      <c r="M698" s="2"/>
      <c r="N698" s="2"/>
      <c r="Q698"/>
      <c r="R698"/>
    </row>
    <row r="699" spans="2:18" s="1" customFormat="1">
      <c r="B699"/>
      <c r="C699"/>
      <c r="D699"/>
      <c r="E699"/>
      <c r="F699" s="6"/>
      <c r="G699" s="6"/>
      <c r="H699" s="4"/>
      <c r="I699" s="3"/>
      <c r="J699" s="106"/>
      <c r="K699" s="108"/>
      <c r="L699" s="108"/>
      <c r="M699" s="2"/>
      <c r="N699" s="2"/>
      <c r="Q699"/>
      <c r="R699"/>
    </row>
    <row r="700" spans="2:18" s="1" customFormat="1">
      <c r="B700"/>
      <c r="C700"/>
      <c r="D700"/>
      <c r="E700"/>
      <c r="F700" s="6"/>
      <c r="G700" s="6"/>
      <c r="H700" s="4"/>
      <c r="I700" s="3"/>
      <c r="J700" s="106"/>
      <c r="K700" s="108"/>
      <c r="L700" s="108"/>
      <c r="M700" s="2"/>
      <c r="N700" s="2"/>
      <c r="Q700"/>
      <c r="R700"/>
    </row>
    <row r="701" spans="2:18" s="1" customFormat="1">
      <c r="B701"/>
      <c r="C701"/>
      <c r="D701"/>
      <c r="E701"/>
      <c r="F701" s="6"/>
      <c r="G701" s="6"/>
      <c r="H701" s="4"/>
      <c r="I701" s="3"/>
      <c r="J701" s="106"/>
      <c r="K701" s="108"/>
      <c r="L701" s="108"/>
      <c r="M701" s="2"/>
      <c r="N701" s="2"/>
      <c r="Q701"/>
      <c r="R701"/>
    </row>
    <row r="702" spans="2:18" s="1" customFormat="1">
      <c r="B702"/>
      <c r="C702"/>
      <c r="D702"/>
      <c r="E702"/>
      <c r="F702" s="6"/>
      <c r="G702" s="6"/>
      <c r="H702" s="4"/>
      <c r="I702" s="3"/>
      <c r="J702" s="106"/>
      <c r="K702" s="108"/>
      <c r="L702" s="108"/>
      <c r="M702" s="2"/>
      <c r="N702" s="2"/>
      <c r="Q702"/>
      <c r="R702"/>
    </row>
    <row r="703" spans="2:18" s="1" customFormat="1">
      <c r="B703"/>
      <c r="C703"/>
      <c r="D703"/>
      <c r="E703"/>
      <c r="F703" s="6"/>
      <c r="G703" s="6"/>
      <c r="H703" s="4"/>
      <c r="I703" s="3"/>
      <c r="J703" s="106"/>
      <c r="K703" s="108"/>
      <c r="L703" s="108"/>
      <c r="M703" s="2"/>
      <c r="N703" s="2"/>
      <c r="Q703"/>
      <c r="R703"/>
    </row>
    <row r="704" spans="2:18" s="1" customFormat="1">
      <c r="B704"/>
      <c r="C704"/>
      <c r="D704"/>
      <c r="E704"/>
      <c r="F704" s="6"/>
      <c r="G704" s="6"/>
      <c r="H704" s="4"/>
      <c r="I704" s="3"/>
      <c r="J704" s="106"/>
      <c r="K704" s="108"/>
      <c r="L704" s="108"/>
      <c r="M704" s="2"/>
      <c r="N704" s="2"/>
      <c r="Q704"/>
      <c r="R704"/>
    </row>
    <row r="705" spans="2:18" s="1" customFormat="1">
      <c r="B705"/>
      <c r="C705"/>
      <c r="D705"/>
      <c r="E705"/>
      <c r="F705" s="6"/>
      <c r="G705" s="6"/>
      <c r="H705" s="4"/>
      <c r="I705" s="3"/>
      <c r="J705" s="106"/>
      <c r="K705" s="108"/>
      <c r="L705" s="108"/>
      <c r="M705" s="2"/>
      <c r="N705" s="2"/>
      <c r="Q705"/>
      <c r="R705"/>
    </row>
    <row r="706" spans="2:18" s="1" customFormat="1">
      <c r="B706"/>
      <c r="C706"/>
      <c r="D706"/>
      <c r="E706"/>
      <c r="F706" s="6"/>
      <c r="G706" s="6"/>
      <c r="H706" s="4"/>
      <c r="I706" s="3"/>
      <c r="J706" s="106"/>
      <c r="K706" s="108"/>
      <c r="L706" s="108"/>
      <c r="M706" s="2"/>
      <c r="N706" s="2"/>
      <c r="Q706"/>
      <c r="R706"/>
    </row>
    <row r="707" spans="2:18" s="1" customFormat="1">
      <c r="B707"/>
      <c r="C707"/>
      <c r="D707"/>
      <c r="E707"/>
      <c r="F707" s="6"/>
      <c r="G707" s="6"/>
      <c r="H707" s="4"/>
      <c r="I707" s="3"/>
      <c r="J707" s="106"/>
      <c r="K707" s="108"/>
      <c r="L707" s="108"/>
      <c r="M707" s="2"/>
      <c r="N707" s="2"/>
      <c r="Q707"/>
      <c r="R707"/>
    </row>
    <row r="708" spans="2:18" s="1" customFormat="1">
      <c r="B708"/>
      <c r="C708"/>
      <c r="D708"/>
      <c r="E708"/>
      <c r="F708" s="6"/>
      <c r="G708" s="6"/>
      <c r="H708" s="4"/>
      <c r="I708" s="3"/>
      <c r="J708" s="106"/>
      <c r="K708" s="108"/>
      <c r="L708" s="108"/>
      <c r="M708" s="2"/>
      <c r="N708" s="2"/>
      <c r="Q708"/>
      <c r="R708"/>
    </row>
    <row r="709" spans="2:18" s="1" customFormat="1">
      <c r="B709"/>
      <c r="C709"/>
      <c r="D709"/>
      <c r="E709"/>
      <c r="F709" s="6"/>
      <c r="G709" s="6"/>
      <c r="H709" s="4"/>
      <c r="I709" s="3"/>
      <c r="J709" s="106"/>
      <c r="K709" s="108"/>
      <c r="L709" s="108"/>
      <c r="M709" s="2"/>
      <c r="N709" s="2"/>
      <c r="Q709"/>
      <c r="R709"/>
    </row>
    <row r="710" spans="2:18" s="1" customFormat="1">
      <c r="B710"/>
      <c r="C710"/>
      <c r="D710"/>
      <c r="E710"/>
      <c r="F710" s="6"/>
      <c r="G710" s="6"/>
      <c r="H710" s="4"/>
      <c r="I710" s="3"/>
      <c r="J710" s="106"/>
      <c r="K710" s="108"/>
      <c r="L710" s="108"/>
      <c r="M710" s="2"/>
      <c r="N710" s="2"/>
      <c r="Q710"/>
      <c r="R710"/>
    </row>
    <row r="711" spans="2:18" s="1" customFormat="1">
      <c r="B711"/>
      <c r="C711"/>
      <c r="D711"/>
      <c r="E711"/>
      <c r="F711" s="6"/>
      <c r="G711" s="6"/>
      <c r="H711" s="4"/>
      <c r="I711" s="3"/>
      <c r="J711" s="106"/>
      <c r="K711" s="108"/>
      <c r="L711" s="108"/>
      <c r="M711" s="2"/>
      <c r="N711" s="2"/>
      <c r="Q711"/>
      <c r="R711"/>
    </row>
    <row r="712" spans="2:18" s="1" customFormat="1">
      <c r="B712"/>
      <c r="C712"/>
      <c r="D712"/>
      <c r="E712"/>
      <c r="F712" s="6"/>
      <c r="G712" s="6"/>
      <c r="H712" s="4"/>
      <c r="I712" s="3"/>
      <c r="J712" s="106"/>
      <c r="K712" s="108"/>
      <c r="L712" s="108"/>
      <c r="M712" s="2"/>
      <c r="N712" s="2"/>
      <c r="Q712"/>
      <c r="R712"/>
    </row>
    <row r="713" spans="2:18" s="1" customFormat="1">
      <c r="B713"/>
      <c r="C713"/>
      <c r="D713"/>
      <c r="E713"/>
      <c r="F713" s="6"/>
      <c r="G713" s="6"/>
      <c r="H713" s="4"/>
      <c r="I713" s="3"/>
      <c r="J713" s="106"/>
      <c r="K713" s="108"/>
      <c r="L713" s="108"/>
      <c r="M713" s="2"/>
      <c r="N713" s="2"/>
      <c r="Q713"/>
      <c r="R713"/>
    </row>
    <row r="714" spans="2:18" s="1" customFormat="1">
      <c r="B714"/>
      <c r="C714"/>
      <c r="D714"/>
      <c r="E714"/>
      <c r="F714" s="6"/>
      <c r="G714" s="6"/>
      <c r="H714" s="4"/>
      <c r="I714" s="3"/>
      <c r="J714" s="106"/>
      <c r="K714" s="108"/>
      <c r="L714" s="108"/>
      <c r="M714" s="2"/>
      <c r="N714" s="2"/>
      <c r="Q714"/>
      <c r="R714"/>
    </row>
    <row r="715" spans="2:18" s="1" customFormat="1">
      <c r="B715"/>
      <c r="C715"/>
      <c r="D715"/>
      <c r="E715"/>
      <c r="F715" s="6"/>
      <c r="G715" s="6"/>
      <c r="H715" s="4"/>
      <c r="I715" s="3"/>
      <c r="J715" s="106"/>
      <c r="K715" s="108"/>
      <c r="L715" s="108"/>
      <c r="M715" s="2"/>
      <c r="N715" s="2"/>
      <c r="Q715"/>
      <c r="R715"/>
    </row>
    <row r="716" spans="2:18" s="1" customFormat="1">
      <c r="B716"/>
      <c r="C716"/>
      <c r="D716"/>
      <c r="E716"/>
      <c r="F716" s="6"/>
      <c r="G716" s="6"/>
      <c r="H716" s="4"/>
      <c r="I716" s="3"/>
      <c r="J716" s="106"/>
      <c r="K716" s="108"/>
      <c r="L716" s="108"/>
      <c r="M716" s="2"/>
      <c r="N716" s="2"/>
      <c r="Q716"/>
      <c r="R716"/>
    </row>
    <row r="717" spans="2:18" s="1" customFormat="1">
      <c r="B717"/>
      <c r="C717"/>
      <c r="D717"/>
      <c r="E717"/>
      <c r="F717" s="6"/>
      <c r="G717" s="6"/>
      <c r="H717" s="4"/>
      <c r="I717" s="3"/>
      <c r="J717" s="106"/>
      <c r="K717" s="108"/>
      <c r="L717" s="108"/>
      <c r="M717" s="2"/>
      <c r="N717" s="2"/>
      <c r="Q717"/>
      <c r="R717"/>
    </row>
    <row r="718" spans="2:18" s="1" customFormat="1">
      <c r="B718"/>
      <c r="C718"/>
      <c r="D718"/>
      <c r="E718"/>
      <c r="F718" s="6"/>
      <c r="G718" s="6"/>
      <c r="H718" s="4"/>
      <c r="I718" s="3"/>
      <c r="J718" s="106"/>
      <c r="K718" s="108"/>
      <c r="L718" s="108"/>
      <c r="M718" s="2"/>
      <c r="N718" s="2"/>
      <c r="Q718"/>
      <c r="R718"/>
    </row>
    <row r="719" spans="2:18" s="1" customFormat="1">
      <c r="B719"/>
      <c r="C719"/>
      <c r="D719"/>
      <c r="E719"/>
      <c r="F719" s="6"/>
      <c r="G719" s="6"/>
      <c r="H719" s="4"/>
      <c r="I719" s="3"/>
      <c r="J719" s="106"/>
      <c r="K719" s="108"/>
      <c r="L719" s="108"/>
      <c r="M719" s="2"/>
      <c r="N719" s="2"/>
      <c r="Q719"/>
      <c r="R719"/>
    </row>
    <row r="720" spans="2:18" s="1" customFormat="1">
      <c r="B720"/>
      <c r="C720"/>
      <c r="D720"/>
      <c r="E720"/>
      <c r="F720" s="6"/>
      <c r="G720" s="6"/>
      <c r="H720" s="4"/>
      <c r="I720" s="3"/>
      <c r="J720" s="106"/>
      <c r="K720" s="108"/>
      <c r="L720" s="108"/>
      <c r="M720" s="2"/>
      <c r="N720" s="2"/>
      <c r="Q720"/>
      <c r="R720"/>
    </row>
    <row r="721" spans="2:18" s="1" customFormat="1">
      <c r="B721"/>
      <c r="C721"/>
      <c r="D721"/>
      <c r="E721"/>
      <c r="F721" s="6"/>
      <c r="G721" s="6"/>
      <c r="H721" s="4"/>
      <c r="I721" s="3"/>
      <c r="J721" s="106"/>
      <c r="K721" s="108"/>
      <c r="L721" s="108"/>
      <c r="M721" s="2"/>
      <c r="N721" s="2"/>
      <c r="Q721"/>
      <c r="R721"/>
    </row>
    <row r="722" spans="2:18" s="1" customFormat="1">
      <c r="B722"/>
      <c r="C722"/>
      <c r="D722"/>
      <c r="E722"/>
      <c r="F722" s="6"/>
      <c r="G722" s="6"/>
      <c r="H722" s="4"/>
      <c r="I722" s="3"/>
      <c r="J722" s="106"/>
      <c r="K722" s="108"/>
      <c r="L722" s="108"/>
      <c r="M722" s="2"/>
      <c r="N722" s="2"/>
      <c r="Q722"/>
      <c r="R722"/>
    </row>
    <row r="723" spans="2:18" s="1" customFormat="1">
      <c r="B723"/>
      <c r="C723"/>
      <c r="D723"/>
      <c r="E723"/>
      <c r="F723" s="6"/>
      <c r="G723" s="6"/>
      <c r="H723" s="4"/>
      <c r="I723" s="3"/>
      <c r="J723" s="106"/>
      <c r="K723" s="108"/>
      <c r="L723" s="108"/>
      <c r="M723" s="2"/>
      <c r="N723" s="2"/>
      <c r="Q723"/>
      <c r="R723"/>
    </row>
    <row r="724" spans="2:18" s="1" customFormat="1">
      <c r="B724"/>
      <c r="C724"/>
      <c r="D724"/>
      <c r="E724"/>
      <c r="F724" s="6"/>
      <c r="G724" s="6"/>
      <c r="H724" s="4"/>
      <c r="I724" s="3"/>
      <c r="J724" s="106"/>
      <c r="K724" s="108"/>
      <c r="L724" s="108"/>
      <c r="M724" s="2"/>
      <c r="N724" s="2"/>
      <c r="Q724"/>
      <c r="R724"/>
    </row>
    <row r="725" spans="2:18" s="1" customFormat="1">
      <c r="B725"/>
      <c r="C725"/>
      <c r="D725"/>
      <c r="E725"/>
      <c r="F725" s="6"/>
      <c r="G725" s="6"/>
      <c r="H725" s="4"/>
      <c r="I725" s="3"/>
      <c r="J725" s="106"/>
      <c r="K725" s="108"/>
      <c r="L725" s="108"/>
      <c r="M725" s="2"/>
      <c r="N725" s="2"/>
      <c r="Q725"/>
      <c r="R725"/>
    </row>
    <row r="726" spans="2:18" s="1" customFormat="1">
      <c r="B726"/>
      <c r="C726"/>
      <c r="D726"/>
      <c r="E726"/>
      <c r="F726" s="6"/>
      <c r="G726" s="6"/>
      <c r="H726" s="4"/>
      <c r="I726" s="3"/>
      <c r="J726" s="106"/>
      <c r="K726" s="108"/>
      <c r="L726" s="108"/>
      <c r="M726" s="2"/>
      <c r="N726" s="2"/>
      <c r="Q726"/>
      <c r="R726"/>
    </row>
    <row r="727" spans="2:18" s="1" customFormat="1">
      <c r="B727"/>
      <c r="C727"/>
      <c r="D727"/>
      <c r="E727"/>
      <c r="F727" s="6"/>
      <c r="G727" s="6"/>
      <c r="H727" s="4"/>
      <c r="I727" s="3"/>
      <c r="J727" s="106"/>
      <c r="K727" s="108"/>
      <c r="L727" s="108"/>
      <c r="M727" s="2"/>
      <c r="N727" s="2"/>
      <c r="Q727"/>
      <c r="R727"/>
    </row>
    <row r="728" spans="2:18" s="1" customFormat="1">
      <c r="B728"/>
      <c r="C728"/>
      <c r="D728"/>
      <c r="E728"/>
      <c r="F728" s="6"/>
      <c r="G728" s="6"/>
      <c r="H728" s="4"/>
      <c r="I728" s="3"/>
      <c r="J728" s="106"/>
      <c r="K728" s="108"/>
      <c r="L728" s="108"/>
      <c r="M728" s="2"/>
      <c r="N728" s="2"/>
      <c r="Q728"/>
      <c r="R728"/>
    </row>
    <row r="729" spans="2:18" s="1" customFormat="1">
      <c r="B729"/>
      <c r="C729"/>
      <c r="D729"/>
      <c r="E729"/>
      <c r="F729" s="6"/>
      <c r="G729" s="6"/>
      <c r="H729" s="4"/>
      <c r="I729" s="3"/>
      <c r="J729" s="106"/>
      <c r="K729" s="108"/>
      <c r="L729" s="108"/>
      <c r="M729" s="2"/>
      <c r="N729" s="2"/>
      <c r="Q729"/>
      <c r="R729"/>
    </row>
    <row r="730" spans="2:18" s="1" customFormat="1">
      <c r="B730"/>
      <c r="C730"/>
      <c r="D730"/>
      <c r="E730"/>
      <c r="F730" s="6"/>
      <c r="G730" s="6"/>
      <c r="H730" s="4"/>
      <c r="I730" s="3"/>
      <c r="J730" s="106"/>
      <c r="K730" s="108"/>
      <c r="L730" s="108"/>
      <c r="M730" s="2"/>
      <c r="N730" s="2"/>
      <c r="Q730"/>
      <c r="R730"/>
    </row>
    <row r="731" spans="2:18" s="1" customFormat="1">
      <c r="B731"/>
      <c r="C731"/>
      <c r="D731"/>
      <c r="E731"/>
      <c r="F731" s="6"/>
      <c r="G731" s="6"/>
      <c r="H731" s="4"/>
      <c r="I731" s="3"/>
      <c r="J731" s="106"/>
      <c r="K731" s="108"/>
      <c r="L731" s="108"/>
      <c r="M731" s="2"/>
      <c r="N731" s="2"/>
      <c r="Q731"/>
      <c r="R731"/>
    </row>
    <row r="732" spans="2:18" s="1" customFormat="1">
      <c r="B732"/>
      <c r="C732"/>
      <c r="D732"/>
      <c r="E732"/>
      <c r="F732" s="6"/>
      <c r="G732" s="6"/>
      <c r="H732" s="4"/>
      <c r="I732" s="3"/>
      <c r="J732" s="106"/>
      <c r="K732" s="108"/>
      <c r="L732" s="108"/>
      <c r="M732" s="2"/>
      <c r="N732" s="2"/>
      <c r="Q732"/>
      <c r="R732"/>
    </row>
    <row r="733" spans="2:18" s="1" customFormat="1">
      <c r="B733"/>
      <c r="C733"/>
      <c r="D733"/>
      <c r="E733"/>
      <c r="F733" s="6"/>
      <c r="G733" s="6"/>
      <c r="H733" s="4"/>
      <c r="I733" s="3"/>
      <c r="J733" s="106"/>
      <c r="K733" s="108"/>
      <c r="L733" s="108"/>
      <c r="M733" s="2"/>
      <c r="N733" s="2"/>
      <c r="Q733"/>
      <c r="R733"/>
    </row>
    <row r="734" spans="2:18" s="1" customFormat="1">
      <c r="B734"/>
      <c r="C734"/>
      <c r="D734"/>
      <c r="E734"/>
      <c r="F734" s="6"/>
      <c r="G734" s="6"/>
      <c r="H734" s="4"/>
      <c r="I734" s="3"/>
      <c r="J734" s="106"/>
      <c r="K734" s="108"/>
      <c r="L734" s="108"/>
      <c r="M734" s="2"/>
      <c r="N734" s="2"/>
      <c r="Q734"/>
      <c r="R734"/>
    </row>
    <row r="735" spans="2:18" s="1" customFormat="1">
      <c r="B735"/>
      <c r="C735"/>
      <c r="D735"/>
      <c r="E735"/>
      <c r="F735" s="6"/>
      <c r="G735" s="6"/>
      <c r="H735" s="4"/>
      <c r="I735" s="3"/>
      <c r="J735" s="106"/>
      <c r="K735" s="108"/>
      <c r="L735" s="108"/>
      <c r="M735" s="2"/>
      <c r="N735" s="2"/>
      <c r="Q735"/>
      <c r="R735"/>
    </row>
    <row r="736" spans="2:18" s="1" customFormat="1">
      <c r="B736"/>
      <c r="C736"/>
      <c r="D736"/>
      <c r="E736"/>
      <c r="F736" s="6"/>
      <c r="G736" s="6"/>
      <c r="H736" s="4"/>
      <c r="I736" s="3"/>
      <c r="J736" s="106"/>
      <c r="K736" s="108"/>
      <c r="L736" s="108"/>
      <c r="M736" s="2"/>
      <c r="N736" s="2"/>
      <c r="Q736"/>
      <c r="R736"/>
    </row>
    <row r="737" spans="2:18" s="1" customFormat="1">
      <c r="B737"/>
      <c r="C737"/>
      <c r="D737"/>
      <c r="E737"/>
      <c r="F737" s="6"/>
      <c r="G737" s="6"/>
      <c r="H737" s="4"/>
      <c r="I737" s="3"/>
      <c r="J737" s="106"/>
      <c r="K737" s="108"/>
      <c r="L737" s="108"/>
      <c r="M737" s="2"/>
      <c r="N737" s="2"/>
      <c r="Q737"/>
      <c r="R737"/>
    </row>
    <row r="738" spans="2:18" s="1" customFormat="1">
      <c r="B738"/>
      <c r="C738"/>
      <c r="D738"/>
      <c r="E738"/>
      <c r="F738" s="6"/>
      <c r="G738" s="6"/>
      <c r="H738" s="4"/>
      <c r="I738" s="3"/>
      <c r="J738" s="106"/>
      <c r="K738" s="108"/>
      <c r="L738" s="108"/>
      <c r="M738" s="2"/>
      <c r="N738" s="2"/>
      <c r="Q738"/>
      <c r="R738"/>
    </row>
    <row r="739" spans="2:18" s="1" customFormat="1">
      <c r="B739"/>
      <c r="C739"/>
      <c r="D739"/>
      <c r="E739"/>
      <c r="F739" s="6"/>
      <c r="G739" s="6"/>
      <c r="H739" s="4"/>
      <c r="I739" s="3"/>
      <c r="J739" s="106"/>
      <c r="K739" s="108"/>
      <c r="L739" s="108"/>
      <c r="M739" s="2"/>
      <c r="N739" s="2"/>
      <c r="Q739"/>
      <c r="R739"/>
    </row>
    <row r="740" spans="2:18" s="1" customFormat="1">
      <c r="B740"/>
      <c r="C740"/>
      <c r="D740"/>
      <c r="E740"/>
      <c r="F740" s="6"/>
      <c r="G740" s="6"/>
      <c r="H740" s="4"/>
      <c r="I740" s="3"/>
      <c r="J740" s="106"/>
      <c r="K740" s="108"/>
      <c r="L740" s="108"/>
      <c r="M740" s="2"/>
      <c r="N740" s="2"/>
      <c r="Q740"/>
      <c r="R740"/>
    </row>
    <row r="741" spans="2:18" s="1" customFormat="1">
      <c r="B741"/>
      <c r="C741"/>
      <c r="D741"/>
      <c r="E741"/>
      <c r="F741" s="6"/>
      <c r="G741" s="6"/>
      <c r="H741" s="4"/>
      <c r="I741" s="3"/>
      <c r="J741" s="106"/>
      <c r="K741" s="108"/>
      <c r="L741" s="108"/>
      <c r="M741" s="2"/>
      <c r="N741" s="2"/>
      <c r="Q741"/>
      <c r="R741"/>
    </row>
    <row r="742" spans="2:18" s="1" customFormat="1">
      <c r="B742"/>
      <c r="C742"/>
      <c r="D742"/>
      <c r="E742"/>
      <c r="F742" s="6"/>
      <c r="G742" s="6"/>
      <c r="H742" s="4"/>
      <c r="I742" s="3"/>
      <c r="J742" s="106"/>
      <c r="K742" s="108"/>
      <c r="L742" s="108"/>
      <c r="M742" s="2"/>
      <c r="N742" s="2"/>
      <c r="Q742"/>
      <c r="R742"/>
    </row>
    <row r="743" spans="2:18" s="1" customFormat="1">
      <c r="B743"/>
      <c r="C743"/>
      <c r="D743"/>
      <c r="E743"/>
      <c r="F743" s="6"/>
      <c r="G743" s="6"/>
      <c r="H743" s="4"/>
      <c r="I743" s="3"/>
      <c r="J743" s="106"/>
      <c r="K743" s="108"/>
      <c r="L743" s="108"/>
      <c r="M743" s="2"/>
      <c r="N743" s="2"/>
      <c r="Q743"/>
      <c r="R743"/>
    </row>
    <row r="744" spans="2:18" s="1" customFormat="1">
      <c r="B744"/>
      <c r="C744"/>
      <c r="D744"/>
      <c r="E744"/>
      <c r="F744" s="6"/>
      <c r="G744" s="6"/>
      <c r="H744" s="4"/>
      <c r="I744" s="3"/>
      <c r="J744" s="106"/>
      <c r="K744" s="108"/>
      <c r="L744" s="108"/>
      <c r="M744" s="2"/>
      <c r="N744" s="2"/>
      <c r="Q744"/>
      <c r="R744"/>
    </row>
    <row r="745" spans="2:18" s="1" customFormat="1">
      <c r="B745"/>
      <c r="C745"/>
      <c r="D745"/>
      <c r="E745"/>
      <c r="F745" s="6"/>
      <c r="G745" s="6"/>
      <c r="H745" s="4"/>
      <c r="I745" s="3"/>
      <c r="J745" s="106"/>
      <c r="K745" s="108"/>
      <c r="L745" s="108"/>
      <c r="M745" s="2"/>
      <c r="N745" s="2"/>
      <c r="Q745"/>
      <c r="R745"/>
    </row>
    <row r="746" spans="2:18" s="1" customFormat="1">
      <c r="B746"/>
      <c r="C746"/>
      <c r="D746"/>
      <c r="E746"/>
      <c r="F746" s="6"/>
      <c r="G746" s="6"/>
      <c r="H746" s="4"/>
      <c r="I746" s="3"/>
      <c r="J746" s="106"/>
      <c r="K746" s="108"/>
      <c r="L746" s="108"/>
      <c r="M746" s="2"/>
      <c r="N746" s="2"/>
      <c r="Q746"/>
      <c r="R746"/>
    </row>
    <row r="747" spans="2:18" s="1" customFormat="1">
      <c r="B747"/>
      <c r="C747"/>
      <c r="D747"/>
      <c r="E747"/>
      <c r="F747" s="6"/>
      <c r="G747" s="6"/>
      <c r="H747" s="4"/>
      <c r="I747" s="3"/>
      <c r="J747" s="106"/>
      <c r="K747" s="108"/>
      <c r="L747" s="108"/>
      <c r="M747" s="2"/>
      <c r="N747" s="2"/>
      <c r="Q747"/>
      <c r="R747"/>
    </row>
    <row r="748" spans="2:18" s="1" customFormat="1">
      <c r="B748"/>
      <c r="C748"/>
      <c r="D748"/>
      <c r="E748"/>
      <c r="F748" s="6"/>
      <c r="G748" s="6"/>
      <c r="H748" s="4"/>
      <c r="I748" s="3"/>
      <c r="J748" s="106"/>
      <c r="K748" s="108"/>
      <c r="L748" s="108"/>
      <c r="M748" s="2"/>
      <c r="N748" s="2"/>
      <c r="Q748"/>
      <c r="R748"/>
    </row>
    <row r="749" spans="2:18" s="1" customFormat="1">
      <c r="B749"/>
      <c r="C749"/>
      <c r="D749"/>
      <c r="E749"/>
      <c r="F749" s="6"/>
      <c r="G749" s="6"/>
      <c r="H749" s="4"/>
      <c r="I749" s="3"/>
      <c r="J749" s="106"/>
      <c r="K749" s="108"/>
      <c r="L749" s="108"/>
      <c r="M749" s="2"/>
      <c r="N749" s="2"/>
      <c r="Q749"/>
      <c r="R749"/>
    </row>
    <row r="750" spans="2:18" s="1" customFormat="1">
      <c r="B750"/>
      <c r="C750"/>
      <c r="D750"/>
      <c r="E750"/>
      <c r="F750" s="6"/>
      <c r="G750" s="6"/>
      <c r="H750" s="4"/>
      <c r="I750" s="3"/>
      <c r="J750" s="106"/>
      <c r="K750" s="108"/>
      <c r="L750" s="108"/>
      <c r="M750" s="2"/>
      <c r="N750" s="2"/>
      <c r="Q750"/>
      <c r="R750"/>
    </row>
    <row r="751" spans="2:18" s="1" customFormat="1">
      <c r="B751"/>
      <c r="C751"/>
      <c r="D751"/>
      <c r="E751"/>
      <c r="F751" s="6"/>
      <c r="G751" s="6"/>
      <c r="H751" s="4"/>
      <c r="I751" s="3"/>
      <c r="J751" s="106"/>
      <c r="K751" s="108"/>
      <c r="L751" s="108"/>
      <c r="M751" s="2"/>
      <c r="N751" s="2"/>
      <c r="Q751"/>
      <c r="R751"/>
    </row>
    <row r="752" spans="2:18" s="1" customFormat="1">
      <c r="B752"/>
      <c r="C752"/>
      <c r="D752"/>
      <c r="E752"/>
      <c r="F752" s="6"/>
      <c r="G752" s="6"/>
      <c r="H752" s="4"/>
      <c r="I752" s="3"/>
      <c r="J752" s="106"/>
      <c r="K752" s="108"/>
      <c r="L752" s="108"/>
      <c r="M752" s="2"/>
      <c r="N752" s="2"/>
      <c r="Q752"/>
      <c r="R752"/>
    </row>
    <row r="753" spans="2:18" s="1" customFormat="1">
      <c r="B753"/>
      <c r="C753"/>
      <c r="D753"/>
      <c r="E753"/>
      <c r="F753" s="6"/>
      <c r="G753" s="6"/>
      <c r="H753" s="4"/>
      <c r="I753" s="3"/>
      <c r="J753" s="106"/>
      <c r="K753" s="108"/>
      <c r="L753" s="108"/>
      <c r="M753" s="2"/>
      <c r="N753" s="2"/>
      <c r="Q753"/>
      <c r="R753"/>
    </row>
    <row r="754" spans="2:18" s="1" customFormat="1">
      <c r="B754"/>
      <c r="C754"/>
      <c r="D754"/>
      <c r="E754"/>
      <c r="F754" s="6"/>
      <c r="G754" s="6"/>
      <c r="H754" s="4"/>
      <c r="I754" s="3"/>
      <c r="J754" s="106"/>
      <c r="K754" s="108"/>
      <c r="L754" s="108"/>
      <c r="M754" s="2"/>
      <c r="N754" s="2"/>
      <c r="Q754"/>
      <c r="R754"/>
    </row>
    <row r="755" spans="2:18" s="1" customFormat="1">
      <c r="B755"/>
      <c r="C755"/>
      <c r="D755"/>
      <c r="E755"/>
      <c r="F755" s="6"/>
      <c r="G755" s="6"/>
      <c r="H755" s="4"/>
      <c r="I755" s="3"/>
      <c r="J755" s="106"/>
      <c r="K755" s="108"/>
      <c r="L755" s="108"/>
      <c r="M755" s="2"/>
      <c r="N755" s="2"/>
      <c r="Q755"/>
      <c r="R755"/>
    </row>
    <row r="756" spans="2:18" s="1" customFormat="1">
      <c r="B756"/>
      <c r="C756"/>
      <c r="D756"/>
      <c r="E756"/>
      <c r="F756" s="6"/>
      <c r="G756" s="6"/>
      <c r="H756" s="4"/>
      <c r="I756" s="3"/>
      <c r="J756" s="106"/>
      <c r="K756" s="108"/>
      <c r="L756" s="108"/>
      <c r="M756" s="2"/>
      <c r="N756" s="2"/>
      <c r="Q756"/>
      <c r="R756"/>
    </row>
    <row r="757" spans="2:18" s="1" customFormat="1">
      <c r="B757"/>
      <c r="C757"/>
      <c r="D757"/>
      <c r="E757"/>
      <c r="F757" s="6"/>
      <c r="G757" s="6"/>
      <c r="H757" s="4"/>
      <c r="I757" s="3"/>
      <c r="J757" s="106"/>
      <c r="K757" s="108"/>
      <c r="L757" s="108"/>
      <c r="M757" s="2"/>
      <c r="N757" s="2"/>
      <c r="Q757"/>
      <c r="R757"/>
    </row>
    <row r="758" spans="2:18" s="1" customFormat="1">
      <c r="B758"/>
      <c r="C758"/>
      <c r="D758"/>
      <c r="E758"/>
      <c r="F758" s="6"/>
      <c r="G758" s="6"/>
      <c r="H758" s="4"/>
      <c r="I758" s="3"/>
      <c r="J758" s="106"/>
      <c r="K758" s="108"/>
      <c r="L758" s="108"/>
      <c r="M758" s="2"/>
      <c r="N758" s="2"/>
      <c r="Q758"/>
      <c r="R758"/>
    </row>
    <row r="759" spans="2:18" s="1" customFormat="1">
      <c r="B759"/>
      <c r="C759"/>
      <c r="D759"/>
      <c r="E759"/>
      <c r="F759" s="6"/>
      <c r="G759" s="6"/>
      <c r="H759" s="4"/>
      <c r="I759" s="3"/>
      <c r="J759" s="106"/>
      <c r="K759" s="108"/>
      <c r="L759" s="108"/>
      <c r="M759" s="2"/>
      <c r="N759" s="2"/>
      <c r="Q759"/>
      <c r="R759"/>
    </row>
    <row r="760" spans="2:18" s="1" customFormat="1">
      <c r="B760"/>
      <c r="C760"/>
      <c r="D760"/>
      <c r="E760"/>
      <c r="F760" s="6"/>
      <c r="G760" s="6"/>
      <c r="H760" s="4"/>
      <c r="I760" s="3"/>
      <c r="J760" s="106"/>
      <c r="K760" s="108"/>
      <c r="L760" s="108"/>
      <c r="M760" s="2"/>
      <c r="N760" s="2"/>
      <c r="Q760"/>
      <c r="R760"/>
    </row>
    <row r="761" spans="2:18" s="1" customFormat="1">
      <c r="B761"/>
      <c r="C761"/>
      <c r="D761"/>
      <c r="E761"/>
      <c r="F761" s="6"/>
      <c r="G761" s="6"/>
      <c r="H761" s="4"/>
      <c r="I761" s="3"/>
      <c r="J761" s="106"/>
      <c r="K761" s="108"/>
      <c r="L761" s="108"/>
      <c r="M761" s="2"/>
      <c r="N761" s="2"/>
      <c r="Q761"/>
      <c r="R761"/>
    </row>
    <row r="762" spans="2:18" s="1" customFormat="1">
      <c r="B762"/>
      <c r="C762"/>
      <c r="D762"/>
      <c r="E762"/>
      <c r="F762" s="6"/>
      <c r="G762" s="6"/>
      <c r="H762" s="4"/>
      <c r="I762" s="3"/>
      <c r="J762" s="106"/>
      <c r="K762" s="108"/>
      <c r="L762" s="108"/>
      <c r="M762" s="2"/>
      <c r="N762" s="2"/>
      <c r="Q762"/>
      <c r="R762"/>
    </row>
    <row r="763" spans="2:18" s="1" customFormat="1">
      <c r="B763"/>
      <c r="C763"/>
      <c r="D763"/>
      <c r="E763"/>
      <c r="F763" s="6"/>
      <c r="G763" s="6"/>
      <c r="H763" s="4"/>
      <c r="I763" s="3"/>
      <c r="J763" s="106"/>
      <c r="K763" s="108"/>
      <c r="L763" s="108"/>
      <c r="M763" s="2"/>
      <c r="N763" s="2"/>
      <c r="Q763"/>
      <c r="R763"/>
    </row>
    <row r="764" spans="2:18" s="1" customFormat="1">
      <c r="B764"/>
      <c r="C764"/>
      <c r="D764"/>
      <c r="E764"/>
      <c r="F764" s="6"/>
      <c r="G764" s="6"/>
      <c r="H764" s="4"/>
      <c r="I764" s="3"/>
      <c r="J764" s="106"/>
      <c r="K764" s="108"/>
      <c r="L764" s="108"/>
      <c r="M764" s="2"/>
      <c r="N764" s="2"/>
      <c r="Q764"/>
      <c r="R764"/>
    </row>
    <row r="765" spans="2:18" s="1" customFormat="1">
      <c r="B765"/>
      <c r="C765"/>
      <c r="D765"/>
      <c r="E765"/>
      <c r="F765" s="6"/>
      <c r="G765" s="6"/>
      <c r="H765" s="4"/>
      <c r="I765" s="3"/>
      <c r="J765" s="106"/>
      <c r="K765" s="108"/>
      <c r="L765" s="108"/>
      <c r="M765" s="2"/>
      <c r="N765" s="2"/>
      <c r="Q765"/>
      <c r="R765"/>
    </row>
    <row r="766" spans="2:18" s="1" customFormat="1">
      <c r="B766"/>
      <c r="C766"/>
      <c r="D766"/>
      <c r="E766"/>
      <c r="F766" s="6"/>
      <c r="G766" s="6"/>
      <c r="H766" s="4"/>
      <c r="I766" s="3"/>
      <c r="J766" s="106"/>
      <c r="K766" s="108"/>
      <c r="L766" s="108"/>
      <c r="M766" s="2"/>
      <c r="N766" s="2"/>
      <c r="Q766"/>
      <c r="R766"/>
    </row>
    <row r="767" spans="2:18" s="1" customFormat="1">
      <c r="B767"/>
      <c r="C767"/>
      <c r="D767"/>
      <c r="E767"/>
      <c r="F767" s="6"/>
      <c r="G767" s="6"/>
      <c r="H767" s="4"/>
      <c r="I767" s="3"/>
      <c r="J767" s="106"/>
      <c r="K767" s="108"/>
      <c r="L767" s="108"/>
      <c r="M767" s="2"/>
      <c r="N767" s="2"/>
      <c r="Q767"/>
      <c r="R767"/>
    </row>
    <row r="768" spans="2:18" s="1" customFormat="1">
      <c r="B768"/>
      <c r="C768"/>
      <c r="D768"/>
      <c r="E768"/>
      <c r="F768" s="6"/>
      <c r="G768" s="6"/>
      <c r="H768" s="4"/>
      <c r="I768" s="3"/>
      <c r="J768" s="106"/>
      <c r="K768" s="108"/>
      <c r="L768" s="108"/>
      <c r="M768" s="2"/>
      <c r="N768" s="2"/>
      <c r="Q768"/>
      <c r="R768"/>
    </row>
    <row r="769" spans="2:18" s="1" customFormat="1">
      <c r="B769"/>
      <c r="C769"/>
      <c r="D769"/>
      <c r="E769"/>
      <c r="F769" s="6"/>
      <c r="G769" s="6"/>
      <c r="H769" s="4"/>
      <c r="I769" s="3"/>
      <c r="J769" s="106"/>
      <c r="K769" s="108"/>
      <c r="L769" s="108"/>
      <c r="M769" s="2"/>
      <c r="N769" s="2"/>
      <c r="Q769"/>
      <c r="R769"/>
    </row>
    <row r="770" spans="2:18" s="1" customFormat="1">
      <c r="B770"/>
      <c r="C770"/>
      <c r="D770"/>
      <c r="E770"/>
      <c r="F770" s="6"/>
      <c r="G770" s="6"/>
      <c r="H770" s="4"/>
      <c r="I770" s="3"/>
      <c r="J770" s="106"/>
      <c r="K770" s="108"/>
      <c r="L770" s="108"/>
      <c r="M770" s="2"/>
      <c r="N770" s="2"/>
      <c r="Q770"/>
      <c r="R770"/>
    </row>
    <row r="771" spans="2:18" s="1" customFormat="1">
      <c r="B771"/>
      <c r="C771"/>
      <c r="D771"/>
      <c r="E771"/>
      <c r="F771" s="6"/>
      <c r="G771" s="6"/>
      <c r="H771" s="4"/>
      <c r="I771" s="3"/>
      <c r="J771" s="106"/>
      <c r="K771" s="108"/>
      <c r="L771" s="108"/>
      <c r="M771" s="2"/>
      <c r="N771" s="2"/>
      <c r="Q771"/>
      <c r="R771"/>
    </row>
    <row r="772" spans="2:18" s="1" customFormat="1">
      <c r="B772"/>
      <c r="C772"/>
      <c r="D772"/>
      <c r="E772"/>
      <c r="F772" s="6"/>
      <c r="G772" s="6"/>
      <c r="H772" s="4"/>
      <c r="I772" s="3"/>
      <c r="J772" s="106"/>
      <c r="K772" s="108"/>
      <c r="L772" s="108"/>
      <c r="M772" s="2"/>
      <c r="N772" s="2"/>
      <c r="Q772"/>
      <c r="R772"/>
    </row>
    <row r="773" spans="2:18" s="1" customFormat="1">
      <c r="B773"/>
      <c r="C773"/>
      <c r="D773"/>
      <c r="E773"/>
      <c r="F773" s="6"/>
      <c r="G773" s="6"/>
      <c r="H773" s="4"/>
      <c r="I773" s="3"/>
      <c r="J773" s="106"/>
      <c r="K773" s="108"/>
      <c r="L773" s="108"/>
      <c r="M773" s="2"/>
      <c r="N773" s="2"/>
      <c r="Q773"/>
      <c r="R773"/>
    </row>
    <row r="774" spans="2:18" s="1" customFormat="1">
      <c r="B774"/>
      <c r="C774"/>
      <c r="D774"/>
      <c r="E774"/>
      <c r="F774" s="6"/>
      <c r="G774" s="6"/>
      <c r="H774" s="4"/>
      <c r="I774" s="3"/>
      <c r="J774" s="106"/>
      <c r="K774" s="108"/>
      <c r="L774" s="108"/>
      <c r="M774" s="2"/>
      <c r="N774" s="2"/>
      <c r="Q774"/>
      <c r="R774"/>
    </row>
    <row r="775" spans="2:18" s="1" customFormat="1">
      <c r="B775"/>
      <c r="C775"/>
      <c r="D775"/>
      <c r="E775"/>
      <c r="F775" s="6"/>
      <c r="G775" s="6"/>
      <c r="H775" s="4"/>
      <c r="I775" s="3"/>
      <c r="J775" s="106"/>
      <c r="K775" s="108"/>
      <c r="L775" s="108"/>
      <c r="M775" s="2"/>
      <c r="N775" s="2"/>
      <c r="Q775"/>
      <c r="R775"/>
    </row>
    <row r="776" spans="2:18" s="1" customFormat="1">
      <c r="B776"/>
      <c r="C776"/>
      <c r="D776"/>
      <c r="E776"/>
      <c r="F776" s="6"/>
      <c r="G776" s="6"/>
      <c r="H776" s="4"/>
      <c r="I776" s="3"/>
      <c r="J776" s="106"/>
      <c r="K776" s="108"/>
      <c r="L776" s="108"/>
      <c r="M776" s="2"/>
      <c r="N776" s="2"/>
      <c r="Q776"/>
      <c r="R776"/>
    </row>
    <row r="777" spans="2:18" s="1" customFormat="1">
      <c r="B777"/>
      <c r="C777"/>
      <c r="D777"/>
      <c r="E777"/>
      <c r="F777" s="6"/>
      <c r="G777" s="6"/>
      <c r="H777" s="4"/>
      <c r="I777" s="3"/>
      <c r="J777" s="106"/>
      <c r="K777" s="108"/>
      <c r="L777" s="108"/>
      <c r="M777" s="2"/>
      <c r="N777" s="2"/>
      <c r="Q777"/>
      <c r="R777"/>
    </row>
    <row r="778" spans="2:18" s="1" customFormat="1">
      <c r="B778"/>
      <c r="C778"/>
      <c r="D778"/>
      <c r="E778"/>
      <c r="F778" s="6"/>
      <c r="G778" s="6"/>
      <c r="H778" s="4"/>
      <c r="I778" s="3"/>
      <c r="J778" s="106"/>
      <c r="K778" s="108"/>
      <c r="L778" s="108"/>
      <c r="M778" s="2"/>
      <c r="N778" s="2"/>
      <c r="Q778"/>
      <c r="R778"/>
    </row>
    <row r="779" spans="2:18" s="1" customFormat="1">
      <c r="B779"/>
      <c r="C779"/>
      <c r="D779"/>
      <c r="E779"/>
      <c r="F779" s="6"/>
      <c r="G779" s="6"/>
      <c r="H779" s="4"/>
      <c r="I779" s="3"/>
      <c r="J779" s="106"/>
      <c r="K779" s="108"/>
      <c r="L779" s="108"/>
      <c r="M779" s="2"/>
      <c r="N779" s="2"/>
      <c r="Q779"/>
      <c r="R779"/>
    </row>
    <row r="780" spans="2:18" s="1" customFormat="1">
      <c r="B780"/>
      <c r="C780"/>
      <c r="D780"/>
      <c r="E780"/>
      <c r="F780" s="6"/>
      <c r="G780" s="6"/>
      <c r="H780" s="4"/>
      <c r="I780" s="3"/>
      <c r="J780" s="106"/>
      <c r="K780" s="108"/>
      <c r="L780" s="108"/>
      <c r="M780" s="2"/>
      <c r="N780" s="2"/>
      <c r="Q780"/>
      <c r="R780"/>
    </row>
    <row r="781" spans="2:18" s="1" customFormat="1">
      <c r="B781"/>
      <c r="C781"/>
      <c r="D781"/>
      <c r="E781"/>
      <c r="F781" s="6"/>
      <c r="G781" s="6"/>
      <c r="H781" s="4"/>
      <c r="I781" s="3"/>
      <c r="J781" s="106"/>
      <c r="K781" s="108"/>
      <c r="L781" s="108"/>
      <c r="M781" s="2"/>
      <c r="N781" s="2"/>
      <c r="Q781"/>
      <c r="R781"/>
    </row>
    <row r="782" spans="2:18" s="1" customFormat="1">
      <c r="B782"/>
      <c r="C782"/>
      <c r="D782"/>
      <c r="E782"/>
      <c r="F782" s="6"/>
      <c r="G782" s="6"/>
      <c r="H782" s="4"/>
      <c r="I782" s="3"/>
      <c r="J782" s="106"/>
      <c r="K782" s="108"/>
      <c r="L782" s="108"/>
      <c r="M782" s="2"/>
      <c r="N782" s="2"/>
      <c r="Q782"/>
      <c r="R782"/>
    </row>
    <row r="783" spans="2:18" s="1" customFormat="1">
      <c r="B783"/>
      <c r="C783"/>
      <c r="D783"/>
      <c r="E783"/>
      <c r="F783" s="6"/>
      <c r="G783" s="6"/>
      <c r="H783" s="4"/>
      <c r="I783" s="3"/>
      <c r="J783" s="106"/>
      <c r="K783" s="108"/>
      <c r="L783" s="108"/>
      <c r="M783" s="2"/>
      <c r="N783" s="2"/>
      <c r="Q783"/>
      <c r="R783"/>
    </row>
    <row r="784" spans="2:18" s="1" customFormat="1">
      <c r="B784"/>
      <c r="C784"/>
      <c r="D784"/>
      <c r="E784"/>
      <c r="F784" s="6"/>
      <c r="G784" s="6"/>
      <c r="H784" s="4"/>
      <c r="I784" s="3"/>
      <c r="J784" s="106"/>
      <c r="K784" s="108"/>
      <c r="L784" s="108"/>
      <c r="M784" s="2"/>
      <c r="N784" s="2"/>
      <c r="Q784"/>
      <c r="R784"/>
    </row>
    <row r="785" spans="2:18" s="1" customFormat="1">
      <c r="B785"/>
      <c r="C785"/>
      <c r="D785"/>
      <c r="E785"/>
      <c r="F785" s="6"/>
      <c r="G785" s="6"/>
      <c r="H785" s="4"/>
      <c r="I785" s="3"/>
      <c r="J785" s="106"/>
      <c r="K785" s="108"/>
      <c r="L785" s="108"/>
      <c r="M785" s="2"/>
      <c r="N785" s="2"/>
      <c r="Q785"/>
      <c r="R785"/>
    </row>
    <row r="786" spans="2:18" s="1" customFormat="1">
      <c r="B786"/>
      <c r="C786"/>
      <c r="D786"/>
      <c r="E786"/>
      <c r="F786" s="6"/>
      <c r="G786" s="6"/>
      <c r="H786" s="4"/>
      <c r="I786" s="3"/>
      <c r="J786" s="106"/>
      <c r="K786" s="108"/>
      <c r="L786" s="108"/>
      <c r="M786" s="2"/>
      <c r="N786" s="2"/>
      <c r="Q786"/>
      <c r="R786"/>
    </row>
    <row r="787" spans="2:18" s="1" customFormat="1">
      <c r="B787"/>
      <c r="C787"/>
      <c r="D787"/>
      <c r="E787"/>
      <c r="F787" s="6"/>
      <c r="G787" s="6"/>
      <c r="H787" s="4"/>
      <c r="I787" s="3"/>
      <c r="J787" s="106"/>
      <c r="K787" s="108"/>
      <c r="L787" s="108"/>
      <c r="M787" s="2"/>
      <c r="N787" s="2"/>
      <c r="Q787"/>
      <c r="R787"/>
    </row>
    <row r="788" spans="2:18" s="1" customFormat="1">
      <c r="B788"/>
      <c r="C788"/>
      <c r="D788"/>
      <c r="E788"/>
      <c r="F788" s="6"/>
      <c r="G788" s="6"/>
      <c r="H788" s="4"/>
      <c r="I788" s="3"/>
      <c r="J788" s="106"/>
      <c r="K788" s="108"/>
      <c r="L788" s="108"/>
      <c r="M788" s="2"/>
      <c r="N788" s="2"/>
      <c r="Q788"/>
      <c r="R788"/>
    </row>
    <row r="789" spans="2:18" s="1" customFormat="1">
      <c r="B789"/>
      <c r="C789"/>
      <c r="D789"/>
      <c r="E789"/>
      <c r="F789" s="6"/>
      <c r="G789" s="6"/>
      <c r="H789" s="4"/>
      <c r="I789" s="3"/>
      <c r="J789" s="106"/>
      <c r="K789" s="108"/>
      <c r="L789" s="108"/>
      <c r="M789" s="2"/>
      <c r="N789" s="2"/>
      <c r="Q789"/>
      <c r="R789"/>
    </row>
    <row r="790" spans="2:18" s="1" customFormat="1">
      <c r="B790"/>
      <c r="C790"/>
      <c r="D790"/>
      <c r="E790"/>
      <c r="F790" s="6"/>
      <c r="G790" s="6"/>
      <c r="H790" s="4"/>
      <c r="I790" s="3"/>
      <c r="J790" s="106"/>
      <c r="K790" s="108"/>
      <c r="L790" s="108"/>
      <c r="M790" s="2"/>
      <c r="N790" s="2"/>
      <c r="Q790"/>
      <c r="R790"/>
    </row>
    <row r="791" spans="2:18" s="1" customFormat="1">
      <c r="B791"/>
      <c r="C791"/>
      <c r="D791"/>
      <c r="E791"/>
      <c r="F791" s="6"/>
      <c r="G791" s="6"/>
      <c r="H791" s="4"/>
      <c r="I791" s="3"/>
      <c r="J791" s="106"/>
      <c r="K791" s="108"/>
      <c r="L791" s="108"/>
      <c r="M791" s="2"/>
      <c r="N791" s="2"/>
      <c r="Q791"/>
      <c r="R791"/>
    </row>
    <row r="792" spans="2:18" s="1" customFormat="1">
      <c r="B792"/>
      <c r="C792"/>
      <c r="D792"/>
      <c r="E792"/>
      <c r="F792" s="6"/>
      <c r="G792" s="6"/>
      <c r="H792" s="4"/>
      <c r="I792" s="3"/>
      <c r="J792" s="106"/>
      <c r="K792" s="108"/>
      <c r="L792" s="108"/>
      <c r="M792" s="2"/>
      <c r="N792" s="2"/>
      <c r="Q792"/>
      <c r="R792"/>
    </row>
    <row r="793" spans="2:18" s="1" customFormat="1">
      <c r="B793"/>
      <c r="C793"/>
      <c r="D793"/>
      <c r="E793"/>
      <c r="F793" s="6"/>
      <c r="G793" s="6"/>
      <c r="H793" s="4"/>
      <c r="I793" s="3"/>
      <c r="J793" s="106"/>
      <c r="K793" s="108"/>
      <c r="L793" s="108"/>
      <c r="M793" s="2"/>
      <c r="N793" s="2"/>
      <c r="Q793"/>
      <c r="R793"/>
    </row>
    <row r="794" spans="2:18" s="1" customFormat="1">
      <c r="B794"/>
      <c r="C794"/>
      <c r="D794"/>
      <c r="E794"/>
      <c r="F794" s="6"/>
      <c r="G794" s="6"/>
      <c r="H794" s="4"/>
      <c r="I794" s="3"/>
      <c r="J794" s="106"/>
      <c r="K794" s="108"/>
      <c r="L794" s="108"/>
      <c r="M794" s="2"/>
      <c r="N794" s="2"/>
      <c r="Q794"/>
      <c r="R794"/>
    </row>
    <row r="795" spans="2:18" s="1" customFormat="1">
      <c r="B795"/>
      <c r="C795"/>
      <c r="D795"/>
      <c r="E795"/>
      <c r="F795" s="6"/>
      <c r="G795" s="6"/>
      <c r="H795" s="4"/>
      <c r="I795" s="3"/>
      <c r="J795" s="106"/>
      <c r="K795" s="108"/>
      <c r="L795" s="108"/>
      <c r="M795" s="2"/>
      <c r="N795" s="2"/>
      <c r="Q795"/>
      <c r="R795"/>
    </row>
    <row r="796" spans="2:18" s="1" customFormat="1">
      <c r="B796"/>
      <c r="C796"/>
      <c r="D796"/>
      <c r="E796"/>
      <c r="F796" s="6"/>
      <c r="G796" s="6"/>
      <c r="H796" s="4"/>
      <c r="I796" s="3"/>
      <c r="J796" s="106"/>
      <c r="K796" s="108"/>
      <c r="L796" s="108"/>
      <c r="M796" s="2"/>
      <c r="N796" s="2"/>
      <c r="Q796"/>
      <c r="R796"/>
    </row>
    <row r="797" spans="2:18" s="1" customFormat="1">
      <c r="B797"/>
      <c r="C797"/>
      <c r="D797"/>
      <c r="E797"/>
      <c r="F797" s="6"/>
      <c r="G797" s="6"/>
      <c r="H797" s="4"/>
      <c r="I797" s="3"/>
      <c r="J797" s="106"/>
      <c r="K797" s="108"/>
      <c r="L797" s="108"/>
      <c r="M797" s="2"/>
      <c r="N797" s="2"/>
      <c r="Q797"/>
      <c r="R797"/>
    </row>
    <row r="798" spans="2:18" s="1" customFormat="1">
      <c r="B798"/>
      <c r="C798"/>
      <c r="D798"/>
      <c r="E798"/>
      <c r="F798" s="6"/>
      <c r="G798" s="6"/>
      <c r="H798" s="4"/>
      <c r="I798" s="3"/>
      <c r="J798" s="106"/>
      <c r="K798" s="108"/>
      <c r="L798" s="108"/>
      <c r="M798" s="2"/>
      <c r="N798" s="2"/>
      <c r="Q798"/>
      <c r="R798"/>
    </row>
    <row r="799" spans="2:18" s="1" customFormat="1">
      <c r="B799"/>
      <c r="C799"/>
      <c r="D799"/>
      <c r="E799"/>
      <c r="F799" s="6"/>
      <c r="G799" s="6"/>
      <c r="H799" s="4"/>
      <c r="I799" s="3"/>
      <c r="J799" s="106"/>
      <c r="K799" s="108"/>
      <c r="L799" s="108"/>
      <c r="M799" s="2"/>
      <c r="N799" s="2"/>
      <c r="Q799"/>
      <c r="R799"/>
    </row>
    <row r="800" spans="2:18" s="1" customFormat="1">
      <c r="B800"/>
      <c r="C800"/>
      <c r="D800"/>
      <c r="E800"/>
      <c r="F800" s="6"/>
      <c r="G800" s="6"/>
      <c r="H800" s="4"/>
      <c r="I800" s="3"/>
      <c r="J800" s="106"/>
      <c r="K800" s="108"/>
      <c r="L800" s="108"/>
      <c r="M800" s="2"/>
      <c r="N800" s="2"/>
      <c r="Q800"/>
      <c r="R800"/>
    </row>
    <row r="801" spans="2:18" s="1" customFormat="1">
      <c r="B801"/>
      <c r="C801"/>
      <c r="D801"/>
      <c r="E801"/>
      <c r="F801" s="6"/>
      <c r="G801" s="6"/>
      <c r="H801" s="4"/>
      <c r="I801" s="3"/>
      <c r="J801" s="106"/>
      <c r="K801" s="108"/>
      <c r="L801" s="108"/>
      <c r="M801" s="2"/>
      <c r="N801" s="2"/>
      <c r="Q801"/>
      <c r="R801"/>
    </row>
    <row r="802" spans="2:18" s="1" customFormat="1">
      <c r="B802"/>
      <c r="C802"/>
      <c r="D802"/>
      <c r="E802"/>
      <c r="F802" s="6"/>
      <c r="G802" s="6"/>
      <c r="H802" s="4"/>
      <c r="I802" s="3"/>
      <c r="J802" s="106"/>
      <c r="K802" s="108"/>
      <c r="L802" s="108"/>
      <c r="M802" s="2"/>
      <c r="N802" s="2"/>
      <c r="Q802"/>
      <c r="R802"/>
    </row>
    <row r="803" spans="2:18" s="1" customFormat="1">
      <c r="B803"/>
      <c r="C803"/>
      <c r="D803"/>
      <c r="E803"/>
      <c r="F803" s="6"/>
      <c r="G803" s="6"/>
      <c r="H803" s="4"/>
      <c r="I803" s="3"/>
      <c r="J803" s="106"/>
      <c r="K803" s="108"/>
      <c r="L803" s="108"/>
      <c r="M803" s="2"/>
      <c r="N803" s="2"/>
      <c r="Q803"/>
      <c r="R803"/>
    </row>
    <row r="804" spans="2:18" s="1" customFormat="1">
      <c r="B804"/>
      <c r="C804"/>
      <c r="D804"/>
      <c r="E804"/>
      <c r="F804" s="6"/>
      <c r="G804" s="6"/>
      <c r="H804" s="4"/>
      <c r="I804" s="3"/>
      <c r="J804" s="106"/>
      <c r="K804" s="108"/>
      <c r="L804" s="108"/>
      <c r="M804" s="2"/>
      <c r="N804" s="2"/>
      <c r="Q804"/>
      <c r="R804"/>
    </row>
    <row r="805" spans="2:18" s="1" customFormat="1">
      <c r="B805"/>
      <c r="C805"/>
      <c r="D805"/>
      <c r="E805"/>
      <c r="F805" s="6"/>
      <c r="G805" s="6"/>
      <c r="H805" s="4"/>
      <c r="I805" s="3"/>
      <c r="J805" s="106"/>
      <c r="K805" s="108"/>
      <c r="L805" s="108"/>
      <c r="M805" s="2"/>
      <c r="N805" s="2"/>
      <c r="Q805"/>
      <c r="R805"/>
    </row>
    <row r="806" spans="2:18" s="1" customFormat="1">
      <c r="B806"/>
      <c r="C806"/>
      <c r="D806"/>
      <c r="E806"/>
      <c r="F806" s="6"/>
      <c r="G806" s="6"/>
      <c r="H806" s="4"/>
      <c r="I806" s="3"/>
      <c r="J806" s="106"/>
      <c r="K806" s="108"/>
      <c r="L806" s="108"/>
      <c r="M806" s="2"/>
      <c r="N806" s="2"/>
      <c r="Q806"/>
      <c r="R806"/>
    </row>
    <row r="807" spans="2:18" s="1" customFormat="1">
      <c r="B807"/>
      <c r="C807"/>
      <c r="D807"/>
      <c r="E807"/>
      <c r="F807" s="6"/>
      <c r="G807" s="6"/>
      <c r="H807" s="4"/>
      <c r="I807" s="3"/>
      <c r="J807" s="106"/>
      <c r="K807" s="108"/>
      <c r="L807" s="108"/>
      <c r="M807" s="2"/>
      <c r="N807" s="2"/>
      <c r="Q807"/>
      <c r="R807"/>
    </row>
    <row r="808" spans="2:18" s="1" customFormat="1">
      <c r="B808"/>
      <c r="C808"/>
      <c r="D808"/>
      <c r="E808"/>
      <c r="F808" s="6"/>
      <c r="G808" s="6"/>
      <c r="H808" s="4"/>
      <c r="I808" s="3"/>
      <c r="J808" s="106"/>
      <c r="K808" s="108"/>
      <c r="L808" s="108"/>
      <c r="M808" s="2"/>
      <c r="N808" s="2"/>
      <c r="Q808"/>
      <c r="R808"/>
    </row>
    <row r="809" spans="2:18" s="1" customFormat="1">
      <c r="B809"/>
      <c r="C809"/>
      <c r="D809"/>
      <c r="E809"/>
      <c r="F809" s="6"/>
      <c r="G809" s="6"/>
      <c r="H809" s="4"/>
      <c r="I809" s="3"/>
      <c r="J809" s="106"/>
      <c r="K809" s="108"/>
      <c r="L809" s="108"/>
      <c r="M809" s="2"/>
      <c r="N809" s="2"/>
      <c r="Q809"/>
      <c r="R809"/>
    </row>
    <row r="810" spans="2:18" s="1" customFormat="1">
      <c r="B810"/>
      <c r="C810"/>
      <c r="D810"/>
      <c r="E810"/>
      <c r="F810" s="6"/>
      <c r="G810" s="6"/>
      <c r="H810" s="4"/>
      <c r="I810" s="3"/>
      <c r="J810" s="106"/>
      <c r="K810" s="108"/>
      <c r="L810" s="108"/>
      <c r="M810" s="2"/>
      <c r="N810" s="2"/>
      <c r="Q810"/>
      <c r="R810"/>
    </row>
    <row r="811" spans="2:18" s="1" customFormat="1">
      <c r="B811"/>
      <c r="C811"/>
      <c r="D811"/>
      <c r="E811"/>
      <c r="F811" s="6"/>
      <c r="G811" s="6"/>
      <c r="H811" s="4"/>
      <c r="I811" s="3"/>
      <c r="J811" s="106"/>
      <c r="K811" s="108"/>
      <c r="L811" s="108"/>
      <c r="M811" s="2"/>
      <c r="N811" s="2"/>
      <c r="Q811"/>
      <c r="R811"/>
    </row>
    <row r="812" spans="2:18" s="1" customFormat="1">
      <c r="B812"/>
      <c r="C812"/>
      <c r="D812"/>
      <c r="E812"/>
      <c r="F812" s="6"/>
      <c r="G812" s="6"/>
      <c r="H812" s="4"/>
      <c r="I812" s="3"/>
      <c r="J812" s="106"/>
      <c r="K812" s="108"/>
      <c r="L812" s="108"/>
      <c r="M812" s="2"/>
      <c r="N812" s="2"/>
      <c r="Q812"/>
      <c r="R812"/>
    </row>
    <row r="813" spans="2:18" s="1" customFormat="1">
      <c r="B813"/>
      <c r="C813"/>
      <c r="D813"/>
      <c r="E813"/>
      <c r="F813" s="6"/>
      <c r="G813" s="6"/>
      <c r="H813" s="4"/>
      <c r="I813" s="3"/>
      <c r="J813" s="106"/>
      <c r="K813" s="108"/>
      <c r="L813" s="108"/>
      <c r="M813" s="2"/>
      <c r="N813" s="2"/>
      <c r="Q813"/>
      <c r="R813"/>
    </row>
    <row r="814" spans="2:18" s="1" customFormat="1">
      <c r="B814"/>
      <c r="C814"/>
      <c r="D814"/>
      <c r="E814"/>
      <c r="F814" s="6"/>
      <c r="G814" s="6"/>
      <c r="H814" s="4"/>
      <c r="I814" s="3"/>
      <c r="J814" s="106"/>
      <c r="K814" s="108"/>
      <c r="L814" s="108"/>
      <c r="M814" s="2"/>
      <c r="N814" s="2"/>
      <c r="Q814"/>
      <c r="R814"/>
    </row>
    <row r="815" spans="2:18" s="1" customFormat="1">
      <c r="B815"/>
      <c r="C815"/>
      <c r="D815"/>
      <c r="E815"/>
      <c r="F815" s="6"/>
      <c r="G815" s="6"/>
      <c r="H815" s="4"/>
      <c r="I815" s="3"/>
      <c r="J815" s="106"/>
      <c r="K815" s="108"/>
      <c r="L815" s="108"/>
      <c r="M815" s="2"/>
      <c r="N815" s="2"/>
      <c r="Q815"/>
      <c r="R815"/>
    </row>
    <row r="816" spans="2:18" s="1" customFormat="1">
      <c r="B816"/>
      <c r="C816"/>
      <c r="D816"/>
      <c r="E816"/>
      <c r="F816" s="6"/>
      <c r="G816" s="6"/>
      <c r="H816" s="4"/>
      <c r="I816" s="3"/>
      <c r="J816" s="106"/>
      <c r="K816" s="108"/>
      <c r="L816" s="108"/>
      <c r="M816" s="2"/>
      <c r="N816" s="2"/>
      <c r="Q816"/>
      <c r="R816"/>
    </row>
    <row r="817" spans="2:18" s="1" customFormat="1">
      <c r="B817"/>
      <c r="C817"/>
      <c r="D817"/>
      <c r="E817"/>
      <c r="F817" s="6"/>
      <c r="G817" s="6"/>
      <c r="H817" s="4"/>
      <c r="I817" s="3"/>
      <c r="J817" s="106"/>
      <c r="K817" s="108"/>
      <c r="L817" s="108"/>
      <c r="M817" s="2"/>
      <c r="N817" s="2"/>
      <c r="Q817"/>
      <c r="R817"/>
    </row>
    <row r="818" spans="2:18" s="1" customFormat="1">
      <c r="B818"/>
      <c r="C818"/>
      <c r="D818"/>
      <c r="E818"/>
      <c r="F818" s="6"/>
      <c r="G818" s="6"/>
      <c r="H818" s="4"/>
      <c r="I818" s="3"/>
      <c r="J818" s="106"/>
      <c r="K818" s="108"/>
      <c r="L818" s="108"/>
      <c r="M818" s="2"/>
      <c r="N818" s="2"/>
      <c r="Q818"/>
      <c r="R818"/>
    </row>
    <row r="819" spans="2:18" s="1" customFormat="1">
      <c r="B819"/>
      <c r="C819"/>
      <c r="D819"/>
      <c r="E819"/>
      <c r="F819" s="6"/>
      <c r="G819" s="6"/>
      <c r="H819" s="4"/>
      <c r="I819" s="3"/>
      <c r="J819" s="106"/>
      <c r="K819" s="108"/>
      <c r="L819" s="108"/>
      <c r="M819" s="2"/>
      <c r="N819" s="2"/>
      <c r="Q819"/>
      <c r="R819"/>
    </row>
    <row r="820" spans="2:18" s="1" customFormat="1">
      <c r="B820"/>
      <c r="C820"/>
      <c r="D820"/>
      <c r="E820"/>
      <c r="F820" s="6"/>
      <c r="G820" s="6"/>
      <c r="H820" s="4"/>
      <c r="I820" s="3"/>
      <c r="J820" s="106"/>
      <c r="K820" s="108"/>
      <c r="L820" s="108"/>
      <c r="M820" s="2"/>
      <c r="N820" s="2"/>
      <c r="Q820"/>
      <c r="R820"/>
    </row>
    <row r="821" spans="2:18" s="1" customFormat="1">
      <c r="B821"/>
      <c r="C821"/>
      <c r="D821"/>
      <c r="E821"/>
      <c r="F821" s="6"/>
      <c r="G821" s="6"/>
      <c r="H821" s="4"/>
      <c r="I821" s="3"/>
      <c r="J821" s="106"/>
      <c r="K821" s="108"/>
      <c r="L821" s="108"/>
      <c r="M821" s="2"/>
      <c r="N821" s="2"/>
      <c r="Q821"/>
      <c r="R821"/>
    </row>
  </sheetData>
  <autoFilter ref="Q5:Q559" xr:uid="{00000000-0009-0000-0000-000007000000}"/>
  <mergeCells count="11">
    <mergeCell ref="N557:O557"/>
    <mergeCell ref="B1:P1"/>
    <mergeCell ref="B2:B3"/>
    <mergeCell ref="C2:C3"/>
    <mergeCell ref="D2:D3"/>
    <mergeCell ref="E2:E3"/>
    <mergeCell ref="F2:F3"/>
    <mergeCell ref="I2:J2"/>
    <mergeCell ref="K2:L2"/>
    <mergeCell ref="M2:N2"/>
    <mergeCell ref="O2:P2"/>
  </mergeCells>
  <conditionalFormatting sqref="A1:XFD1048576">
    <cfRule type="expression" dxfId="0" priority="1">
      <formula>ROW()=CELL("row")</formula>
    </cfRule>
  </conditionalFormatting>
  <pageMargins left="1.1811023622047245" right="0.15748031496062992" top="0.78740157480314965" bottom="0.98425196850393704" header="0.51181102362204722" footer="0.51181102362204722"/>
  <pageSetup paperSize="8" scale="82" fitToHeight="23" orientation="landscape" r:id="rId1"/>
  <rowBreaks count="3" manualBreakCount="3">
    <brk id="40" min="1" max="17" man="1"/>
    <brk id="82" min="1" max="17" man="1"/>
    <brk id="302" min="1" max="17"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O104"/>
  <sheetViews>
    <sheetView view="pageBreakPreview" zoomScale="85" zoomScaleSheetLayoutView="85" workbookViewId="0">
      <pane ySplit="3" topLeftCell="A98" activePane="bottomLeft" state="frozen"/>
      <selection pane="bottomLeft" activeCell="A4" sqref="A4:O4"/>
    </sheetView>
  </sheetViews>
  <sheetFormatPr defaultRowHeight="14.5"/>
  <cols>
    <col min="5" max="5" width="48" customWidth="1"/>
    <col min="9" max="9" width="10.453125" bestFit="1" customWidth="1"/>
    <col min="11" max="11" width="13" bestFit="1" customWidth="1"/>
    <col min="13" max="13" width="13.54296875" bestFit="1" customWidth="1"/>
    <col min="15" max="15" width="16" bestFit="1" customWidth="1"/>
  </cols>
  <sheetData>
    <row r="1" spans="1:15" ht="31" thickTop="1" thickBot="1">
      <c r="A1" s="586" t="s">
        <v>523</v>
      </c>
      <c r="B1" s="587"/>
      <c r="C1" s="588"/>
      <c r="D1" s="588"/>
      <c r="E1" s="588"/>
      <c r="F1" s="588"/>
      <c r="G1" s="588"/>
      <c r="H1" s="588"/>
      <c r="I1" s="588"/>
      <c r="J1" s="588"/>
      <c r="K1" s="588"/>
      <c r="L1" s="588"/>
      <c r="M1" s="588"/>
      <c r="N1" s="588"/>
      <c r="O1" s="588"/>
    </row>
    <row r="2" spans="1:15" ht="38.25" customHeight="1">
      <c r="A2" s="570" t="s">
        <v>763</v>
      </c>
      <c r="B2" s="573" t="s">
        <v>645</v>
      </c>
      <c r="C2" s="565" t="s">
        <v>521</v>
      </c>
      <c r="D2" s="565" t="s">
        <v>520</v>
      </c>
      <c r="E2" s="565" t="s">
        <v>519</v>
      </c>
      <c r="F2" s="26"/>
      <c r="G2" s="149"/>
      <c r="H2" s="565" t="s">
        <v>518</v>
      </c>
      <c r="I2" s="565"/>
      <c r="J2" s="565" t="s">
        <v>517</v>
      </c>
      <c r="K2" s="565"/>
      <c r="L2" s="565" t="s">
        <v>516</v>
      </c>
      <c r="M2" s="565"/>
      <c r="N2" s="565" t="s">
        <v>515</v>
      </c>
      <c r="O2" s="565"/>
    </row>
    <row r="3" spans="1:15" ht="31.5" thickBot="1">
      <c r="A3" s="571"/>
      <c r="B3" s="574"/>
      <c r="C3" s="572"/>
      <c r="D3" s="572"/>
      <c r="E3" s="572"/>
      <c r="F3" s="27" t="s">
        <v>29</v>
      </c>
      <c r="G3" s="150" t="s">
        <v>28</v>
      </c>
      <c r="H3" s="27" t="s">
        <v>27</v>
      </c>
      <c r="I3" s="27" t="s">
        <v>26</v>
      </c>
      <c r="J3" s="27" t="s">
        <v>27</v>
      </c>
      <c r="K3" s="27" t="s">
        <v>26</v>
      </c>
      <c r="L3" s="27" t="s">
        <v>27</v>
      </c>
      <c r="M3" s="27" t="s">
        <v>26</v>
      </c>
      <c r="N3" s="27" t="s">
        <v>27</v>
      </c>
      <c r="O3" s="27" t="s">
        <v>26</v>
      </c>
    </row>
    <row r="4" spans="1:15" ht="15" thickBot="1">
      <c r="A4" s="63">
        <v>1</v>
      </c>
      <c r="B4" s="306"/>
      <c r="C4" s="64">
        <v>2</v>
      </c>
      <c r="D4" s="65">
        <v>3</v>
      </c>
      <c r="E4" s="64">
        <v>4</v>
      </c>
      <c r="F4" s="64">
        <v>5</v>
      </c>
      <c r="G4" s="152">
        <v>6</v>
      </c>
      <c r="H4" s="65">
        <v>7</v>
      </c>
      <c r="I4" s="65">
        <v>8</v>
      </c>
      <c r="J4" s="64">
        <v>9</v>
      </c>
      <c r="K4" s="65">
        <v>10</v>
      </c>
      <c r="L4" s="64">
        <v>11</v>
      </c>
      <c r="M4" s="65">
        <v>12</v>
      </c>
      <c r="N4" s="65">
        <v>13</v>
      </c>
      <c r="O4" s="65">
        <v>14</v>
      </c>
    </row>
    <row r="5" spans="1:15" ht="29">
      <c r="A5" s="356">
        <v>1</v>
      </c>
      <c r="B5" s="47">
        <v>1</v>
      </c>
      <c r="C5" s="47">
        <v>1</v>
      </c>
      <c r="D5" s="47" t="s">
        <v>511</v>
      </c>
      <c r="E5" s="52" t="s">
        <v>510</v>
      </c>
      <c r="F5" s="53" t="s">
        <v>0</v>
      </c>
      <c r="G5" s="156">
        <v>15010</v>
      </c>
      <c r="H5" s="47">
        <v>400</v>
      </c>
      <c r="I5" s="157">
        <v>6004000</v>
      </c>
      <c r="J5" s="54">
        <v>350</v>
      </c>
      <c r="K5" s="158">
        <v>5253500</v>
      </c>
      <c r="L5" s="159">
        <v>750</v>
      </c>
      <c r="M5" s="160">
        <v>11257500</v>
      </c>
      <c r="N5" s="55">
        <v>491.9486</v>
      </c>
      <c r="O5" s="158">
        <v>7384148.4859999996</v>
      </c>
    </row>
    <row r="6" spans="1:15" ht="29">
      <c r="A6" s="359">
        <v>2</v>
      </c>
      <c r="B6" s="28">
        <v>1</v>
      </c>
      <c r="C6" s="28">
        <v>199</v>
      </c>
      <c r="D6" s="28" t="s">
        <v>509</v>
      </c>
      <c r="E6" s="33" t="s">
        <v>508</v>
      </c>
      <c r="F6" s="29" t="s">
        <v>0</v>
      </c>
      <c r="G6" s="163">
        <v>15010</v>
      </c>
      <c r="H6" s="28">
        <v>385</v>
      </c>
      <c r="I6" s="164">
        <v>5778850</v>
      </c>
      <c r="J6" s="30">
        <v>78</v>
      </c>
      <c r="K6" s="162">
        <v>1170780</v>
      </c>
      <c r="L6" s="161">
        <v>463</v>
      </c>
      <c r="M6" s="165">
        <v>6949630</v>
      </c>
      <c r="N6" s="31">
        <v>263.16500000000002</v>
      </c>
      <c r="O6" s="162">
        <v>3950106.6500000004</v>
      </c>
    </row>
    <row r="7" spans="1:15">
      <c r="A7" s="359">
        <v>4</v>
      </c>
      <c r="B7" s="28">
        <v>2.1</v>
      </c>
      <c r="C7" s="28">
        <v>3</v>
      </c>
      <c r="D7" s="28" t="s">
        <v>505</v>
      </c>
      <c r="E7" s="33" t="s">
        <v>504</v>
      </c>
      <c r="F7" s="29" t="s">
        <v>0</v>
      </c>
      <c r="G7" s="163">
        <v>4035</v>
      </c>
      <c r="H7" s="28">
        <v>160</v>
      </c>
      <c r="I7" s="164">
        <v>645600</v>
      </c>
      <c r="J7" s="30">
        <v>80</v>
      </c>
      <c r="K7" s="162">
        <v>322800</v>
      </c>
      <c r="L7" s="161">
        <v>240</v>
      </c>
      <c r="M7" s="165">
        <v>968400</v>
      </c>
      <c r="N7" s="31">
        <v>217.78020000000001</v>
      </c>
      <c r="O7" s="162">
        <v>878743.10700000008</v>
      </c>
    </row>
    <row r="8" spans="1:15">
      <c r="A8" s="359">
        <v>5</v>
      </c>
      <c r="B8" s="28">
        <v>2.2000000000000002</v>
      </c>
      <c r="C8" s="28">
        <v>4</v>
      </c>
      <c r="D8" s="28" t="s">
        <v>503</v>
      </c>
      <c r="E8" s="33" t="s">
        <v>502</v>
      </c>
      <c r="F8" s="29" t="s">
        <v>0</v>
      </c>
      <c r="G8" s="163">
        <v>3750</v>
      </c>
      <c r="H8" s="28">
        <v>175</v>
      </c>
      <c r="I8" s="164">
        <v>656250</v>
      </c>
      <c r="J8" s="30">
        <v>50</v>
      </c>
      <c r="K8" s="162">
        <v>187500</v>
      </c>
      <c r="L8" s="161">
        <v>225</v>
      </c>
      <c r="M8" s="165">
        <v>843750</v>
      </c>
      <c r="N8" s="31">
        <v>87.032940000000011</v>
      </c>
      <c r="O8" s="162">
        <v>326373.52500000002</v>
      </c>
    </row>
    <row r="9" spans="1:15">
      <c r="A9" s="359">
        <v>17</v>
      </c>
      <c r="B9" s="28">
        <v>8</v>
      </c>
      <c r="C9" s="28">
        <v>15</v>
      </c>
      <c r="D9" s="28" t="s">
        <v>484</v>
      </c>
      <c r="E9" s="33" t="s">
        <v>422</v>
      </c>
      <c r="F9" s="29" t="s">
        <v>3</v>
      </c>
      <c r="G9" s="163">
        <v>115000</v>
      </c>
      <c r="H9" s="28">
        <v>4</v>
      </c>
      <c r="I9" s="164">
        <v>460000</v>
      </c>
      <c r="J9" s="30">
        <v>2</v>
      </c>
      <c r="K9" s="162">
        <v>230000</v>
      </c>
      <c r="L9" s="161">
        <v>6</v>
      </c>
      <c r="M9" s="165">
        <v>690000</v>
      </c>
      <c r="N9" s="31">
        <v>6</v>
      </c>
      <c r="O9" s="162">
        <v>690000</v>
      </c>
    </row>
    <row r="10" spans="1:15" ht="21">
      <c r="A10" s="360"/>
      <c r="B10" s="58"/>
      <c r="C10" s="58"/>
      <c r="D10" s="58"/>
      <c r="E10" s="60" t="s">
        <v>543</v>
      </c>
      <c r="F10" s="58"/>
      <c r="G10" s="163">
        <v>115000</v>
      </c>
      <c r="H10" s="58"/>
      <c r="I10" s="58"/>
      <c r="J10" s="58"/>
      <c r="K10" s="58"/>
      <c r="L10" s="161"/>
      <c r="M10" s="165"/>
      <c r="N10" s="30">
        <v>3</v>
      </c>
      <c r="O10" s="162">
        <v>345000</v>
      </c>
    </row>
    <row r="11" spans="1:15" ht="29">
      <c r="A11" s="359">
        <v>18</v>
      </c>
      <c r="B11" s="28">
        <v>8</v>
      </c>
      <c r="C11" s="28">
        <v>240</v>
      </c>
      <c r="D11" s="28" t="s">
        <v>483</v>
      </c>
      <c r="E11" s="33" t="s">
        <v>482</v>
      </c>
      <c r="F11" s="29" t="s">
        <v>3</v>
      </c>
      <c r="G11" s="163">
        <v>525000</v>
      </c>
      <c r="H11" s="28">
        <v>2</v>
      </c>
      <c r="I11" s="164">
        <v>1050000</v>
      </c>
      <c r="J11" s="30"/>
      <c r="K11" s="162">
        <v>0</v>
      </c>
      <c r="L11" s="161">
        <v>2</v>
      </c>
      <c r="M11" s="165">
        <v>1050000</v>
      </c>
      <c r="N11" s="31">
        <v>2</v>
      </c>
      <c r="O11" s="162">
        <v>1050000</v>
      </c>
    </row>
    <row r="12" spans="1:15">
      <c r="A12" s="359">
        <v>19</v>
      </c>
      <c r="B12" s="28">
        <v>10</v>
      </c>
      <c r="C12" s="28">
        <v>16</v>
      </c>
      <c r="D12" s="28" t="s">
        <v>481</v>
      </c>
      <c r="E12" s="33" t="s">
        <v>480</v>
      </c>
      <c r="F12" s="29" t="s">
        <v>3</v>
      </c>
      <c r="G12" s="163">
        <v>75000</v>
      </c>
      <c r="H12" s="28">
        <v>4</v>
      </c>
      <c r="I12" s="164">
        <v>300000</v>
      </c>
      <c r="J12" s="30">
        <v>2</v>
      </c>
      <c r="K12" s="162">
        <v>150000</v>
      </c>
      <c r="L12" s="161">
        <v>6</v>
      </c>
      <c r="M12" s="165">
        <v>450000</v>
      </c>
      <c r="N12" s="31">
        <v>6</v>
      </c>
      <c r="O12" s="162">
        <v>450000</v>
      </c>
    </row>
    <row r="13" spans="1:15">
      <c r="A13" s="359">
        <v>20</v>
      </c>
      <c r="B13" s="28">
        <v>11</v>
      </c>
      <c r="C13" s="28">
        <v>17</v>
      </c>
      <c r="D13" s="28" t="s">
        <v>479</v>
      </c>
      <c r="E13" s="33" t="s">
        <v>478</v>
      </c>
      <c r="F13" s="29" t="s">
        <v>3</v>
      </c>
      <c r="G13" s="163">
        <v>18750</v>
      </c>
      <c r="H13" s="28">
        <v>4</v>
      </c>
      <c r="I13" s="164">
        <v>75000</v>
      </c>
      <c r="J13" s="30">
        <v>2</v>
      </c>
      <c r="K13" s="162">
        <v>37500</v>
      </c>
      <c r="L13" s="161">
        <v>6</v>
      </c>
      <c r="M13" s="165">
        <v>112500</v>
      </c>
      <c r="N13" s="31">
        <v>6</v>
      </c>
      <c r="O13" s="162">
        <v>112500</v>
      </c>
    </row>
    <row r="14" spans="1:15" ht="29">
      <c r="A14" s="359">
        <v>39</v>
      </c>
      <c r="B14" s="28">
        <v>1</v>
      </c>
      <c r="C14" s="28">
        <v>34</v>
      </c>
      <c r="D14" s="28" t="s">
        <v>441</v>
      </c>
      <c r="E14" s="33" t="s">
        <v>440</v>
      </c>
      <c r="F14" s="29" t="s">
        <v>0</v>
      </c>
      <c r="G14" s="163">
        <v>15010</v>
      </c>
      <c r="H14" s="28">
        <v>202</v>
      </c>
      <c r="I14" s="164">
        <v>3032020</v>
      </c>
      <c r="J14" s="30">
        <v>0</v>
      </c>
      <c r="K14" s="162">
        <v>0</v>
      </c>
      <c r="L14" s="161">
        <v>202</v>
      </c>
      <c r="M14" s="165">
        <v>3032020</v>
      </c>
      <c r="N14" s="31">
        <v>202</v>
      </c>
      <c r="O14" s="162">
        <v>3032020</v>
      </c>
    </row>
    <row r="15" spans="1:15" ht="21">
      <c r="A15" s="360"/>
      <c r="B15" s="58"/>
      <c r="C15" s="58"/>
      <c r="D15" s="58"/>
      <c r="E15" s="60" t="s">
        <v>543</v>
      </c>
      <c r="F15" s="58"/>
      <c r="G15" s="163">
        <v>15010</v>
      </c>
      <c r="H15" s="58"/>
      <c r="I15" s="58"/>
      <c r="J15" s="58"/>
      <c r="K15" s="58"/>
      <c r="L15" s="161"/>
      <c r="M15" s="165"/>
      <c r="N15" s="176">
        <v>136.93180000000001</v>
      </c>
      <c r="O15" s="162">
        <v>2055346.3180000002</v>
      </c>
    </row>
    <row r="16" spans="1:15" ht="29">
      <c r="A16" s="359">
        <v>40</v>
      </c>
      <c r="B16" s="28">
        <v>1</v>
      </c>
      <c r="C16" s="28">
        <v>35</v>
      </c>
      <c r="D16" s="28" t="s">
        <v>439</v>
      </c>
      <c r="E16" s="33" t="s">
        <v>438</v>
      </c>
      <c r="F16" s="29" t="s">
        <v>0</v>
      </c>
      <c r="G16" s="163">
        <v>15010</v>
      </c>
      <c r="H16" s="28">
        <v>146</v>
      </c>
      <c r="I16" s="164">
        <v>2191460</v>
      </c>
      <c r="J16" s="30">
        <v>0</v>
      </c>
      <c r="K16" s="162">
        <v>0</v>
      </c>
      <c r="L16" s="161">
        <v>146</v>
      </c>
      <c r="M16" s="165">
        <v>2191460</v>
      </c>
      <c r="N16" s="31">
        <v>146</v>
      </c>
      <c r="O16" s="162">
        <v>2191460</v>
      </c>
    </row>
    <row r="17" spans="1:15" ht="21">
      <c r="A17" s="360"/>
      <c r="B17" s="58"/>
      <c r="C17" s="58"/>
      <c r="D17" s="58"/>
      <c r="E17" s="60" t="s">
        <v>543</v>
      </c>
      <c r="F17" s="58"/>
      <c r="G17" s="163">
        <v>15010</v>
      </c>
      <c r="H17" s="58"/>
      <c r="I17" s="58"/>
      <c r="J17" s="58"/>
      <c r="K17" s="58"/>
      <c r="L17" s="161"/>
      <c r="M17" s="165"/>
      <c r="N17" s="176">
        <v>33.22</v>
      </c>
      <c r="O17" s="162">
        <v>498632.2</v>
      </c>
    </row>
    <row r="18" spans="1:15">
      <c r="A18" s="359">
        <v>41</v>
      </c>
      <c r="B18" s="28">
        <v>2.1</v>
      </c>
      <c r="C18" s="28">
        <v>202</v>
      </c>
      <c r="D18" s="28" t="s">
        <v>437</v>
      </c>
      <c r="E18" s="33" t="s">
        <v>436</v>
      </c>
      <c r="F18" s="29" t="s">
        <v>0</v>
      </c>
      <c r="G18" s="163">
        <v>4035</v>
      </c>
      <c r="H18" s="28">
        <v>146</v>
      </c>
      <c r="I18" s="164">
        <v>589110</v>
      </c>
      <c r="J18" s="30"/>
      <c r="K18" s="162">
        <v>0</v>
      </c>
      <c r="L18" s="161">
        <v>146</v>
      </c>
      <c r="M18" s="165">
        <v>589110</v>
      </c>
      <c r="N18" s="31">
        <v>73.664400000000001</v>
      </c>
      <c r="O18" s="162">
        <v>297235.85399999999</v>
      </c>
    </row>
    <row r="19" spans="1:15">
      <c r="A19" s="359">
        <v>42</v>
      </c>
      <c r="B19" s="28">
        <v>2.2000000000000002</v>
      </c>
      <c r="C19" s="28">
        <v>36</v>
      </c>
      <c r="D19" s="28" t="s">
        <v>435</v>
      </c>
      <c r="E19" s="33" t="s">
        <v>434</v>
      </c>
      <c r="F19" s="29" t="s">
        <v>0</v>
      </c>
      <c r="G19" s="163">
        <v>3750</v>
      </c>
      <c r="H19" s="28">
        <v>61</v>
      </c>
      <c r="I19" s="164">
        <v>228750</v>
      </c>
      <c r="J19" s="30"/>
      <c r="K19" s="162">
        <v>0</v>
      </c>
      <c r="L19" s="161">
        <v>61</v>
      </c>
      <c r="M19" s="165">
        <v>228750</v>
      </c>
      <c r="N19" s="31">
        <v>61</v>
      </c>
      <c r="O19" s="162">
        <v>228750</v>
      </c>
    </row>
    <row r="20" spans="1:15" ht="21">
      <c r="A20" s="360"/>
      <c r="B20" s="58"/>
      <c r="C20" s="58"/>
      <c r="D20" s="58"/>
      <c r="E20" s="60" t="s">
        <v>543</v>
      </c>
      <c r="F20" s="58"/>
      <c r="G20" s="163">
        <v>3750</v>
      </c>
      <c r="H20" s="58"/>
      <c r="I20" s="58"/>
      <c r="J20" s="58"/>
      <c r="K20" s="58"/>
      <c r="L20" s="161"/>
      <c r="M20" s="165"/>
      <c r="N20" s="176">
        <v>70.407399999999996</v>
      </c>
      <c r="O20" s="162">
        <v>264027.75</v>
      </c>
    </row>
    <row r="21" spans="1:15">
      <c r="A21" s="359">
        <v>48</v>
      </c>
      <c r="B21" s="28">
        <v>8</v>
      </c>
      <c r="C21" s="28">
        <v>42</v>
      </c>
      <c r="D21" s="28" t="s">
        <v>423</v>
      </c>
      <c r="E21" s="33" t="s">
        <v>422</v>
      </c>
      <c r="F21" s="29" t="s">
        <v>3</v>
      </c>
      <c r="G21" s="163">
        <v>525000</v>
      </c>
      <c r="H21" s="28">
        <v>3</v>
      </c>
      <c r="I21" s="164">
        <v>1575000</v>
      </c>
      <c r="J21" s="30"/>
      <c r="K21" s="162">
        <v>0</v>
      </c>
      <c r="L21" s="161">
        <v>3</v>
      </c>
      <c r="M21" s="165">
        <v>1575000</v>
      </c>
      <c r="N21" s="31">
        <v>3</v>
      </c>
      <c r="O21" s="162">
        <v>1575000</v>
      </c>
    </row>
    <row r="22" spans="1:15">
      <c r="A22" s="359">
        <v>49</v>
      </c>
      <c r="B22" s="28">
        <v>15</v>
      </c>
      <c r="C22" s="28">
        <v>43</v>
      </c>
      <c r="D22" s="28" t="s">
        <v>421</v>
      </c>
      <c r="E22" s="33" t="s">
        <v>420</v>
      </c>
      <c r="F22" s="29" t="s">
        <v>0</v>
      </c>
      <c r="G22" s="163">
        <v>650.00000000000011</v>
      </c>
      <c r="H22" s="28">
        <v>40</v>
      </c>
      <c r="I22" s="164">
        <v>26000.000000000004</v>
      </c>
      <c r="J22" s="30"/>
      <c r="K22" s="162">
        <v>0</v>
      </c>
      <c r="L22" s="161">
        <v>40</v>
      </c>
      <c r="M22" s="165">
        <v>26000.000000000004</v>
      </c>
      <c r="N22" s="31">
        <v>40</v>
      </c>
      <c r="O22" s="162">
        <v>26000.000000000004</v>
      </c>
    </row>
    <row r="23" spans="1:15">
      <c r="A23" s="359">
        <v>54</v>
      </c>
      <c r="B23" s="28">
        <v>11</v>
      </c>
      <c r="C23" s="28">
        <v>48</v>
      </c>
      <c r="D23" s="28" t="s">
        <v>411</v>
      </c>
      <c r="E23" s="33" t="s">
        <v>410</v>
      </c>
      <c r="F23" s="29" t="s">
        <v>3</v>
      </c>
      <c r="G23" s="163">
        <v>18750</v>
      </c>
      <c r="H23" s="28">
        <v>5</v>
      </c>
      <c r="I23" s="164">
        <v>93750</v>
      </c>
      <c r="J23" s="30"/>
      <c r="K23" s="162">
        <v>0</v>
      </c>
      <c r="L23" s="161">
        <v>5</v>
      </c>
      <c r="M23" s="165">
        <v>93750</v>
      </c>
      <c r="N23" s="31">
        <v>5</v>
      </c>
      <c r="O23" s="162">
        <v>93750</v>
      </c>
    </row>
    <row r="24" spans="1:15" ht="21">
      <c r="A24" s="365"/>
      <c r="B24" s="126"/>
      <c r="C24" s="126"/>
      <c r="D24" s="126"/>
      <c r="E24" s="127" t="s">
        <v>543</v>
      </c>
      <c r="F24" s="126"/>
      <c r="G24" s="166">
        <v>18750</v>
      </c>
      <c r="H24" s="126"/>
      <c r="I24" s="126"/>
      <c r="J24" s="126"/>
      <c r="K24" s="126"/>
      <c r="L24" s="169"/>
      <c r="M24" s="170"/>
      <c r="N24" s="40">
        <v>1</v>
      </c>
      <c r="O24" s="168">
        <v>18750</v>
      </c>
    </row>
    <row r="25" spans="1:15" ht="87">
      <c r="A25" s="359">
        <v>144</v>
      </c>
      <c r="B25" s="28"/>
      <c r="C25" s="28">
        <v>116</v>
      </c>
      <c r="D25" s="28" t="s">
        <v>231</v>
      </c>
      <c r="E25" s="33" t="s">
        <v>230</v>
      </c>
      <c r="F25" s="29" t="s">
        <v>23</v>
      </c>
      <c r="G25" s="163">
        <v>5400</v>
      </c>
      <c r="H25" s="28">
        <v>10</v>
      </c>
      <c r="I25" s="164">
        <v>54000</v>
      </c>
      <c r="J25" s="30"/>
      <c r="K25" s="162">
        <v>0</v>
      </c>
      <c r="L25" s="161">
        <v>10</v>
      </c>
      <c r="M25" s="165">
        <v>54000</v>
      </c>
      <c r="N25" s="31">
        <v>10</v>
      </c>
      <c r="O25" s="162">
        <v>54000</v>
      </c>
    </row>
    <row r="26" spans="1:15" ht="87">
      <c r="A26" s="359">
        <v>145</v>
      </c>
      <c r="B26" s="28"/>
      <c r="C26" s="28">
        <v>117</v>
      </c>
      <c r="D26" s="28" t="s">
        <v>229</v>
      </c>
      <c r="E26" s="33" t="s">
        <v>228</v>
      </c>
      <c r="F26" s="29" t="s">
        <v>23</v>
      </c>
      <c r="G26" s="163">
        <v>4500</v>
      </c>
      <c r="H26" s="28">
        <v>1.5</v>
      </c>
      <c r="I26" s="164">
        <v>6750</v>
      </c>
      <c r="J26" s="30"/>
      <c r="K26" s="162">
        <v>0</v>
      </c>
      <c r="L26" s="161">
        <v>1.5</v>
      </c>
      <c r="M26" s="165">
        <v>6750</v>
      </c>
      <c r="N26" s="31">
        <v>1.5</v>
      </c>
      <c r="O26" s="162">
        <v>6750</v>
      </c>
    </row>
    <row r="27" spans="1:15" ht="21">
      <c r="A27" s="360"/>
      <c r="B27" s="58"/>
      <c r="C27" s="58"/>
      <c r="D27" s="58"/>
      <c r="E27" s="60" t="s">
        <v>543</v>
      </c>
      <c r="F27" s="58"/>
      <c r="G27" s="163">
        <v>4500</v>
      </c>
      <c r="H27" s="58"/>
      <c r="I27" s="58"/>
      <c r="J27" s="58"/>
      <c r="K27" s="58"/>
      <c r="L27" s="161"/>
      <c r="M27" s="165"/>
      <c r="N27" s="176">
        <v>50.401499999999999</v>
      </c>
      <c r="O27" s="162">
        <v>226806.75</v>
      </c>
    </row>
    <row r="28" spans="1:15" ht="87">
      <c r="A28" s="359">
        <v>146</v>
      </c>
      <c r="B28" s="28"/>
      <c r="C28" s="28">
        <v>118</v>
      </c>
      <c r="D28" s="28" t="s">
        <v>227</v>
      </c>
      <c r="E28" s="33" t="s">
        <v>226</v>
      </c>
      <c r="F28" s="29" t="s">
        <v>23</v>
      </c>
      <c r="G28" s="163">
        <v>900</v>
      </c>
      <c r="H28" s="28">
        <v>118</v>
      </c>
      <c r="I28" s="164">
        <v>106200</v>
      </c>
      <c r="J28" s="30"/>
      <c r="K28" s="162">
        <v>0</v>
      </c>
      <c r="L28" s="161">
        <v>118</v>
      </c>
      <c r="M28" s="165">
        <v>106200</v>
      </c>
      <c r="N28" s="31">
        <v>118</v>
      </c>
      <c r="O28" s="162">
        <v>106200</v>
      </c>
    </row>
    <row r="29" spans="1:15" ht="21">
      <c r="A29" s="360"/>
      <c r="B29" s="58"/>
      <c r="C29" s="58"/>
      <c r="D29" s="58"/>
      <c r="E29" s="60" t="s">
        <v>543</v>
      </c>
      <c r="F29" s="58"/>
      <c r="G29" s="163">
        <v>900</v>
      </c>
      <c r="H29" s="58"/>
      <c r="I29" s="58"/>
      <c r="J29" s="58"/>
      <c r="K29" s="58"/>
      <c r="L29" s="161"/>
      <c r="M29" s="165"/>
      <c r="N29" s="176">
        <v>34.691000000000003</v>
      </c>
      <c r="O29" s="162">
        <v>31221.9</v>
      </c>
    </row>
    <row r="30" spans="1:15" ht="87">
      <c r="A30" s="359">
        <v>147</v>
      </c>
      <c r="B30" s="28"/>
      <c r="C30" s="28">
        <v>119</v>
      </c>
      <c r="D30" s="28" t="s">
        <v>225</v>
      </c>
      <c r="E30" s="33" t="s">
        <v>224</v>
      </c>
      <c r="F30" s="29" t="s">
        <v>0</v>
      </c>
      <c r="G30" s="163">
        <v>630</v>
      </c>
      <c r="H30" s="28">
        <v>25</v>
      </c>
      <c r="I30" s="164">
        <v>15750</v>
      </c>
      <c r="J30" s="30"/>
      <c r="K30" s="162">
        <v>0</v>
      </c>
      <c r="L30" s="161">
        <v>25</v>
      </c>
      <c r="M30" s="165">
        <v>15750</v>
      </c>
      <c r="N30" s="31">
        <v>25</v>
      </c>
      <c r="O30" s="162">
        <v>15750</v>
      </c>
    </row>
    <row r="31" spans="1:15" ht="21">
      <c r="A31" s="360"/>
      <c r="B31" s="58"/>
      <c r="C31" s="58"/>
      <c r="D31" s="58"/>
      <c r="E31" s="60" t="s">
        <v>543</v>
      </c>
      <c r="F31" s="58"/>
      <c r="G31" s="163">
        <v>630</v>
      </c>
      <c r="H31" s="58"/>
      <c r="I31" s="58"/>
      <c r="J31" s="58"/>
      <c r="K31" s="58"/>
      <c r="L31" s="161"/>
      <c r="M31" s="165"/>
      <c r="N31" s="176">
        <v>667.92650000000003</v>
      </c>
      <c r="O31" s="162">
        <v>420793.69500000001</v>
      </c>
    </row>
    <row r="32" spans="1:15" ht="87">
      <c r="A32" s="359">
        <v>148</v>
      </c>
      <c r="B32" s="28"/>
      <c r="C32" s="28">
        <v>120</v>
      </c>
      <c r="D32" s="28" t="s">
        <v>223</v>
      </c>
      <c r="E32" s="33" t="s">
        <v>222</v>
      </c>
      <c r="F32" s="29" t="s">
        <v>3</v>
      </c>
      <c r="G32" s="163">
        <v>1800</v>
      </c>
      <c r="H32" s="28">
        <v>57</v>
      </c>
      <c r="I32" s="164">
        <v>102600</v>
      </c>
      <c r="J32" s="30"/>
      <c r="K32" s="162">
        <v>0</v>
      </c>
      <c r="L32" s="161">
        <v>57</v>
      </c>
      <c r="M32" s="165">
        <v>102600</v>
      </c>
      <c r="N32" s="31">
        <v>57</v>
      </c>
      <c r="O32" s="162">
        <v>102600</v>
      </c>
    </row>
    <row r="33" spans="1:15" ht="21">
      <c r="A33" s="360"/>
      <c r="B33" s="58"/>
      <c r="C33" s="58"/>
      <c r="D33" s="58"/>
      <c r="E33" s="60" t="s">
        <v>543</v>
      </c>
      <c r="F33" s="58"/>
      <c r="G33" s="163">
        <v>1800</v>
      </c>
      <c r="H33" s="58"/>
      <c r="I33" s="58"/>
      <c r="J33" s="58"/>
      <c r="K33" s="58"/>
      <c r="L33" s="161"/>
      <c r="M33" s="165"/>
      <c r="N33" s="176">
        <v>146</v>
      </c>
      <c r="O33" s="162">
        <v>262800</v>
      </c>
    </row>
    <row r="34" spans="1:15" ht="43.5">
      <c r="A34" s="359">
        <v>149</v>
      </c>
      <c r="B34" s="28"/>
      <c r="C34" s="28">
        <v>121</v>
      </c>
      <c r="D34" s="28" t="s">
        <v>221</v>
      </c>
      <c r="E34" s="33" t="s">
        <v>220</v>
      </c>
      <c r="F34" s="29" t="s">
        <v>23</v>
      </c>
      <c r="G34" s="163">
        <v>900</v>
      </c>
      <c r="H34" s="28">
        <v>250</v>
      </c>
      <c r="I34" s="164">
        <v>225000</v>
      </c>
      <c r="J34" s="30"/>
      <c r="K34" s="162">
        <v>0</v>
      </c>
      <c r="L34" s="161">
        <v>250</v>
      </c>
      <c r="M34" s="165">
        <v>225000</v>
      </c>
      <c r="N34" s="31">
        <v>250</v>
      </c>
      <c r="O34" s="162">
        <v>225000</v>
      </c>
    </row>
    <row r="35" spans="1:15" ht="21">
      <c r="A35" s="360"/>
      <c r="B35" s="58"/>
      <c r="C35" s="58"/>
      <c r="D35" s="58"/>
      <c r="E35" s="60" t="s">
        <v>543</v>
      </c>
      <c r="F35" s="58"/>
      <c r="G35" s="163">
        <v>900</v>
      </c>
      <c r="H35" s="58"/>
      <c r="I35" s="58"/>
      <c r="J35" s="58"/>
      <c r="K35" s="58"/>
      <c r="L35" s="161"/>
      <c r="M35" s="165"/>
      <c r="N35" s="176">
        <v>64.769000000000005</v>
      </c>
      <c r="O35" s="162">
        <v>58292.100000000006</v>
      </c>
    </row>
    <row r="36" spans="1:15">
      <c r="A36" s="359">
        <v>150</v>
      </c>
      <c r="B36" s="28">
        <v>40</v>
      </c>
      <c r="C36" s="28">
        <v>122</v>
      </c>
      <c r="D36" s="28" t="s">
        <v>219</v>
      </c>
      <c r="E36" s="33" t="s">
        <v>218</v>
      </c>
      <c r="F36" s="29" t="s">
        <v>23</v>
      </c>
      <c r="G36" s="163">
        <v>18900</v>
      </c>
      <c r="H36" s="28">
        <v>3</v>
      </c>
      <c r="I36" s="164">
        <v>56700</v>
      </c>
      <c r="J36" s="30"/>
      <c r="K36" s="162">
        <v>0</v>
      </c>
      <c r="L36" s="161">
        <v>3</v>
      </c>
      <c r="M36" s="165">
        <v>56700</v>
      </c>
      <c r="N36" s="31">
        <v>3</v>
      </c>
      <c r="O36" s="162">
        <v>56700</v>
      </c>
    </row>
    <row r="37" spans="1:15" ht="21">
      <c r="A37" s="360"/>
      <c r="B37" s="58"/>
      <c r="C37" s="58"/>
      <c r="D37" s="58"/>
      <c r="E37" s="60" t="s">
        <v>543</v>
      </c>
      <c r="F37" s="58"/>
      <c r="G37" s="163">
        <v>18900</v>
      </c>
      <c r="H37" s="58"/>
      <c r="I37" s="58"/>
      <c r="J37" s="58"/>
      <c r="K37" s="58"/>
      <c r="L37" s="161"/>
      <c r="M37" s="165"/>
      <c r="N37" s="30">
        <v>0.17</v>
      </c>
      <c r="O37" s="162">
        <v>3213.0000000000005</v>
      </c>
    </row>
    <row r="38" spans="1:15">
      <c r="A38" s="359">
        <v>151</v>
      </c>
      <c r="B38" s="28">
        <v>41</v>
      </c>
      <c r="C38" s="28">
        <v>123</v>
      </c>
      <c r="D38" s="28" t="s">
        <v>217</v>
      </c>
      <c r="E38" s="33" t="s">
        <v>216</v>
      </c>
      <c r="F38" s="29" t="s">
        <v>0</v>
      </c>
      <c r="G38" s="163">
        <v>1170</v>
      </c>
      <c r="H38" s="28">
        <v>12</v>
      </c>
      <c r="I38" s="164">
        <v>14040</v>
      </c>
      <c r="J38" s="30"/>
      <c r="K38" s="162">
        <v>0</v>
      </c>
      <c r="L38" s="161">
        <v>12</v>
      </c>
      <c r="M38" s="165">
        <v>14040</v>
      </c>
      <c r="N38" s="31">
        <v>0</v>
      </c>
      <c r="O38" s="162">
        <v>0</v>
      </c>
    </row>
    <row r="39" spans="1:15" ht="21">
      <c r="A39" s="360"/>
      <c r="B39" s="58"/>
      <c r="C39" s="58"/>
      <c r="D39" s="58"/>
      <c r="E39" s="58"/>
      <c r="F39" s="58"/>
      <c r="G39" s="58"/>
      <c r="H39" s="58"/>
      <c r="I39" s="58"/>
      <c r="J39" s="58"/>
      <c r="K39" s="58"/>
      <c r="L39" s="161"/>
      <c r="M39" s="58"/>
      <c r="N39" s="58"/>
      <c r="O39" s="58"/>
    </row>
    <row r="40" spans="1:15">
      <c r="A40" s="359">
        <v>152</v>
      </c>
      <c r="B40" s="28">
        <v>41</v>
      </c>
      <c r="C40" s="28">
        <v>124</v>
      </c>
      <c r="D40" s="28" t="s">
        <v>215</v>
      </c>
      <c r="E40" s="33" t="s">
        <v>214</v>
      </c>
      <c r="F40" s="29" t="s">
        <v>0</v>
      </c>
      <c r="G40" s="163">
        <v>900</v>
      </c>
      <c r="H40" s="28">
        <v>12</v>
      </c>
      <c r="I40" s="164">
        <v>10800</v>
      </c>
      <c r="J40" s="30"/>
      <c r="K40" s="162">
        <v>0</v>
      </c>
      <c r="L40" s="161">
        <v>12</v>
      </c>
      <c r="M40" s="165">
        <v>10800</v>
      </c>
      <c r="N40" s="31">
        <v>0</v>
      </c>
      <c r="O40" s="162">
        <v>0</v>
      </c>
    </row>
    <row r="41" spans="1:15" ht="21">
      <c r="A41" s="360"/>
      <c r="B41" s="58"/>
      <c r="C41" s="58"/>
      <c r="D41" s="58"/>
      <c r="E41" s="58"/>
      <c r="F41" s="58"/>
      <c r="G41" s="58"/>
      <c r="H41" s="58"/>
      <c r="I41" s="58"/>
      <c r="J41" s="58"/>
      <c r="K41" s="58"/>
      <c r="L41" s="161"/>
      <c r="M41" s="58"/>
      <c r="N41" s="58"/>
      <c r="O41" s="58"/>
    </row>
    <row r="42" spans="1:15">
      <c r="A42" s="359">
        <v>153</v>
      </c>
      <c r="B42" s="28">
        <v>42</v>
      </c>
      <c r="C42" s="28">
        <v>125</v>
      </c>
      <c r="D42" s="28" t="s">
        <v>213</v>
      </c>
      <c r="E42" s="33" t="s">
        <v>212</v>
      </c>
      <c r="F42" s="29" t="s">
        <v>23</v>
      </c>
      <c r="G42" s="163">
        <v>15300</v>
      </c>
      <c r="H42" s="28">
        <v>3</v>
      </c>
      <c r="I42" s="164">
        <v>45900</v>
      </c>
      <c r="J42" s="30"/>
      <c r="K42" s="162">
        <v>0</v>
      </c>
      <c r="L42" s="161">
        <v>3</v>
      </c>
      <c r="M42" s="165">
        <v>45900</v>
      </c>
      <c r="N42" s="31">
        <v>3</v>
      </c>
      <c r="O42" s="162">
        <v>45900</v>
      </c>
    </row>
    <row r="43" spans="1:15" ht="21">
      <c r="A43" s="360"/>
      <c r="B43" s="58"/>
      <c r="C43" s="58"/>
      <c r="D43" s="58"/>
      <c r="E43" s="60" t="s">
        <v>543</v>
      </c>
      <c r="F43" s="58"/>
      <c r="G43" s="163">
        <v>15300</v>
      </c>
      <c r="H43" s="58"/>
      <c r="I43" s="58"/>
      <c r="J43" s="58"/>
      <c r="K43" s="58"/>
      <c r="L43" s="161"/>
      <c r="M43" s="165"/>
      <c r="N43" s="176">
        <v>108.95100000000001</v>
      </c>
      <c r="O43" s="162">
        <v>1666950.3</v>
      </c>
    </row>
    <row r="44" spans="1:15" ht="29">
      <c r="A44" s="359">
        <v>154</v>
      </c>
      <c r="B44" s="28">
        <v>43</v>
      </c>
      <c r="C44" s="28">
        <v>126</v>
      </c>
      <c r="D44" s="28" t="s">
        <v>211</v>
      </c>
      <c r="E44" s="33" t="s">
        <v>210</v>
      </c>
      <c r="F44" s="29" t="s">
        <v>0</v>
      </c>
      <c r="G44" s="163">
        <v>2700</v>
      </c>
      <c r="H44" s="28">
        <v>500</v>
      </c>
      <c r="I44" s="164">
        <v>1350000</v>
      </c>
      <c r="J44" s="30"/>
      <c r="K44" s="162">
        <v>0</v>
      </c>
      <c r="L44" s="161">
        <v>500</v>
      </c>
      <c r="M44" s="165">
        <v>1350000</v>
      </c>
      <c r="N44" s="31">
        <v>404.9325</v>
      </c>
      <c r="O44" s="162">
        <v>1093317.75</v>
      </c>
    </row>
    <row r="45" spans="1:15" ht="21">
      <c r="A45" s="360"/>
      <c r="B45" s="58"/>
      <c r="C45" s="58"/>
      <c r="D45" s="58"/>
      <c r="E45" s="58"/>
      <c r="F45" s="58"/>
      <c r="G45" s="58"/>
      <c r="H45" s="58"/>
      <c r="I45" s="58"/>
      <c r="J45" s="58"/>
      <c r="K45" s="58"/>
      <c r="L45" s="161"/>
      <c r="M45" s="58"/>
      <c r="N45" s="58"/>
      <c r="O45" s="58"/>
    </row>
    <row r="46" spans="1:15" ht="29">
      <c r="A46" s="359">
        <v>155</v>
      </c>
      <c r="B46" s="28">
        <v>44</v>
      </c>
      <c r="C46" s="28">
        <v>127</v>
      </c>
      <c r="D46" s="28" t="s">
        <v>209</v>
      </c>
      <c r="E46" s="33" t="s">
        <v>208</v>
      </c>
      <c r="F46" s="29" t="s">
        <v>23</v>
      </c>
      <c r="G46" s="163">
        <v>9000</v>
      </c>
      <c r="H46" s="28">
        <v>1.5</v>
      </c>
      <c r="I46" s="164">
        <v>13500</v>
      </c>
      <c r="J46" s="30"/>
      <c r="K46" s="162">
        <v>0</v>
      </c>
      <c r="L46" s="161">
        <v>1.5</v>
      </c>
      <c r="M46" s="165">
        <v>13500</v>
      </c>
      <c r="N46" s="31">
        <v>0</v>
      </c>
      <c r="O46" s="162">
        <v>0</v>
      </c>
    </row>
    <row r="47" spans="1:15" ht="21">
      <c r="A47" s="360"/>
      <c r="B47" s="58"/>
      <c r="C47" s="58"/>
      <c r="D47" s="58"/>
      <c r="E47" s="58"/>
      <c r="F47" s="58"/>
      <c r="G47" s="58"/>
      <c r="H47" s="58"/>
      <c r="I47" s="58"/>
      <c r="J47" s="58"/>
      <c r="K47" s="58"/>
      <c r="L47" s="161"/>
      <c r="M47" s="58"/>
      <c r="N47" s="58"/>
      <c r="O47" s="58"/>
    </row>
    <row r="48" spans="1:15" ht="29">
      <c r="A48" s="359">
        <v>156</v>
      </c>
      <c r="B48" s="28">
        <v>45</v>
      </c>
      <c r="C48" s="28">
        <v>128</v>
      </c>
      <c r="D48" s="28" t="s">
        <v>207</v>
      </c>
      <c r="E48" s="33" t="s">
        <v>206</v>
      </c>
      <c r="F48" s="29" t="s">
        <v>23</v>
      </c>
      <c r="G48" s="163">
        <v>7200</v>
      </c>
      <c r="H48" s="28">
        <v>23</v>
      </c>
      <c r="I48" s="164">
        <v>165600</v>
      </c>
      <c r="J48" s="30"/>
      <c r="K48" s="162">
        <v>0</v>
      </c>
      <c r="L48" s="161">
        <v>23</v>
      </c>
      <c r="M48" s="165">
        <v>165600</v>
      </c>
      <c r="N48" s="31">
        <v>16.865100000000002</v>
      </c>
      <c r="O48" s="162">
        <v>121428.72000000002</v>
      </c>
    </row>
    <row r="49" spans="1:15" ht="21">
      <c r="A49" s="360"/>
      <c r="B49" s="58"/>
      <c r="C49" s="58"/>
      <c r="D49" s="58"/>
      <c r="E49" s="58"/>
      <c r="F49" s="58"/>
      <c r="G49" s="58"/>
      <c r="H49" s="58"/>
      <c r="I49" s="58"/>
      <c r="J49" s="58"/>
      <c r="K49" s="58"/>
      <c r="L49" s="161"/>
      <c r="M49" s="58"/>
      <c r="N49" s="58"/>
      <c r="O49" s="58"/>
    </row>
    <row r="50" spans="1:15" ht="29">
      <c r="A50" s="359">
        <v>157</v>
      </c>
      <c r="B50" s="28">
        <v>46</v>
      </c>
      <c r="C50" s="28">
        <v>129</v>
      </c>
      <c r="D50" s="28" t="s">
        <v>205</v>
      </c>
      <c r="E50" s="33" t="s">
        <v>204</v>
      </c>
      <c r="F50" s="29" t="s">
        <v>203</v>
      </c>
      <c r="G50" s="163">
        <v>126000</v>
      </c>
      <c r="H50" s="28">
        <v>1.25</v>
      </c>
      <c r="I50" s="164">
        <v>157500</v>
      </c>
      <c r="J50" s="30"/>
      <c r="K50" s="162">
        <v>0</v>
      </c>
      <c r="L50" s="161">
        <v>1.25</v>
      </c>
      <c r="M50" s="165">
        <v>157500</v>
      </c>
      <c r="N50" s="31">
        <v>0.76860000000000006</v>
      </c>
      <c r="O50" s="162">
        <v>96843.6</v>
      </c>
    </row>
    <row r="51" spans="1:15" ht="21">
      <c r="A51" s="360"/>
      <c r="B51" s="58"/>
      <c r="C51" s="58"/>
      <c r="D51" s="58"/>
      <c r="E51" s="58"/>
      <c r="F51" s="58"/>
      <c r="G51" s="58"/>
      <c r="H51" s="58"/>
      <c r="I51" s="58"/>
      <c r="J51" s="58"/>
      <c r="K51" s="58"/>
      <c r="L51" s="161"/>
      <c r="M51" s="58"/>
      <c r="N51" s="58"/>
      <c r="O51" s="58"/>
    </row>
    <row r="52" spans="1:15" ht="43.5">
      <c r="A52" s="359">
        <v>158</v>
      </c>
      <c r="B52" s="28">
        <v>49</v>
      </c>
      <c r="C52" s="28">
        <v>130</v>
      </c>
      <c r="D52" s="28" t="s">
        <v>202</v>
      </c>
      <c r="E52" s="33" t="s">
        <v>201</v>
      </c>
      <c r="F52" s="29" t="s">
        <v>0</v>
      </c>
      <c r="G52" s="163">
        <v>1224</v>
      </c>
      <c r="H52" s="28">
        <v>1600</v>
      </c>
      <c r="I52" s="164">
        <v>1958400</v>
      </c>
      <c r="J52" s="30"/>
      <c r="K52" s="162">
        <v>0</v>
      </c>
      <c r="L52" s="161">
        <v>1600</v>
      </c>
      <c r="M52" s="165">
        <v>1958400</v>
      </c>
      <c r="N52" s="31">
        <v>1600</v>
      </c>
      <c r="O52" s="162">
        <v>1958400</v>
      </c>
    </row>
    <row r="53" spans="1:15" ht="21">
      <c r="A53" s="360"/>
      <c r="B53" s="58"/>
      <c r="C53" s="58"/>
      <c r="D53" s="58"/>
      <c r="E53" s="60" t="s">
        <v>543</v>
      </c>
      <c r="F53" s="58"/>
      <c r="G53" s="163">
        <v>1224</v>
      </c>
      <c r="H53" s="58"/>
      <c r="I53" s="58"/>
      <c r="J53" s="58"/>
      <c r="K53" s="58"/>
      <c r="L53" s="161"/>
      <c r="M53" s="165"/>
      <c r="N53" s="176">
        <v>548.80400000000009</v>
      </c>
      <c r="O53" s="162">
        <v>671736.09600000014</v>
      </c>
    </row>
    <row r="54" spans="1:15" ht="29">
      <c r="A54" s="359">
        <v>159</v>
      </c>
      <c r="B54" s="28">
        <v>51</v>
      </c>
      <c r="C54" s="28">
        <v>131</v>
      </c>
      <c r="D54" s="28" t="s">
        <v>200</v>
      </c>
      <c r="E54" s="33" t="s">
        <v>199</v>
      </c>
      <c r="F54" s="29" t="s">
        <v>0</v>
      </c>
      <c r="G54" s="163">
        <v>360</v>
      </c>
      <c r="H54" s="28">
        <v>77.78</v>
      </c>
      <c r="I54" s="164">
        <v>28000.799999999999</v>
      </c>
      <c r="J54" s="30"/>
      <c r="K54" s="162">
        <v>0</v>
      </c>
      <c r="L54" s="161">
        <v>77.78</v>
      </c>
      <c r="M54" s="165">
        <v>28000.799999999999</v>
      </c>
      <c r="N54" s="31">
        <v>43.050000000000004</v>
      </c>
      <c r="O54" s="162">
        <v>15498.000000000002</v>
      </c>
    </row>
    <row r="55" spans="1:15" ht="21">
      <c r="A55" s="360"/>
      <c r="B55" s="58"/>
      <c r="C55" s="58"/>
      <c r="D55" s="58"/>
      <c r="E55" s="58"/>
      <c r="F55" s="58"/>
      <c r="G55" s="58"/>
      <c r="H55" s="58"/>
      <c r="I55" s="58"/>
      <c r="J55" s="58"/>
      <c r="K55" s="58"/>
      <c r="L55" s="161"/>
      <c r="M55" s="58"/>
      <c r="N55" s="58"/>
      <c r="O55" s="58"/>
    </row>
    <row r="56" spans="1:15" ht="116">
      <c r="A56" s="359">
        <v>160</v>
      </c>
      <c r="B56" s="28">
        <v>92</v>
      </c>
      <c r="C56" s="28">
        <v>222</v>
      </c>
      <c r="D56" s="28" t="s">
        <v>198</v>
      </c>
      <c r="E56" s="33" t="s">
        <v>197</v>
      </c>
      <c r="F56" s="29" t="s">
        <v>0</v>
      </c>
      <c r="G56" s="163">
        <v>270</v>
      </c>
      <c r="H56" s="28">
        <v>4447</v>
      </c>
      <c r="I56" s="164">
        <v>1200690</v>
      </c>
      <c r="J56" s="30"/>
      <c r="K56" s="162">
        <v>0</v>
      </c>
      <c r="L56" s="161">
        <v>4447</v>
      </c>
      <c r="M56" s="165">
        <v>1200690</v>
      </c>
      <c r="N56" s="31">
        <v>1811.5335</v>
      </c>
      <c r="O56" s="162">
        <v>489114.04499999998</v>
      </c>
    </row>
    <row r="57" spans="1:15" ht="21">
      <c r="A57" s="360"/>
      <c r="B57" s="58"/>
      <c r="C57" s="58"/>
      <c r="D57" s="58"/>
      <c r="E57" s="58"/>
      <c r="F57" s="58"/>
      <c r="G57" s="58"/>
      <c r="H57" s="58"/>
      <c r="I57" s="58"/>
      <c r="J57" s="58"/>
      <c r="K57" s="58"/>
      <c r="L57" s="161"/>
      <c r="M57" s="58"/>
      <c r="N57" s="58"/>
      <c r="O57" s="58"/>
    </row>
    <row r="58" spans="1:15">
      <c r="A58" s="359">
        <v>161</v>
      </c>
      <c r="B58" s="28">
        <v>53</v>
      </c>
      <c r="C58" s="28">
        <v>132</v>
      </c>
      <c r="D58" s="28" t="s">
        <v>196</v>
      </c>
      <c r="E58" s="33" t="s">
        <v>195</v>
      </c>
      <c r="F58" s="29" t="s">
        <v>0</v>
      </c>
      <c r="G58" s="163">
        <v>1710</v>
      </c>
      <c r="H58" s="28">
        <v>85</v>
      </c>
      <c r="I58" s="164">
        <v>145350</v>
      </c>
      <c r="J58" s="30"/>
      <c r="K58" s="162">
        <v>0</v>
      </c>
      <c r="L58" s="161">
        <v>85</v>
      </c>
      <c r="M58" s="165">
        <v>145350</v>
      </c>
      <c r="N58" s="31">
        <v>85</v>
      </c>
      <c r="O58" s="162">
        <v>145350</v>
      </c>
    </row>
    <row r="59" spans="1:15" ht="21">
      <c r="A59" s="360"/>
      <c r="B59" s="58"/>
      <c r="C59" s="58"/>
      <c r="D59" s="58"/>
      <c r="E59" s="60" t="s">
        <v>543</v>
      </c>
      <c r="F59" s="58"/>
      <c r="G59" s="163">
        <v>1710</v>
      </c>
      <c r="H59" s="58"/>
      <c r="I59" s="58"/>
      <c r="J59" s="58"/>
      <c r="K59" s="58"/>
      <c r="L59" s="161"/>
      <c r="M59" s="165"/>
      <c r="N59" s="176">
        <v>13.080500000000001</v>
      </c>
      <c r="O59" s="162">
        <v>22367.655000000002</v>
      </c>
    </row>
    <row r="60" spans="1:15" ht="29">
      <c r="A60" s="359">
        <v>162</v>
      </c>
      <c r="B60" s="28">
        <v>55</v>
      </c>
      <c r="C60" s="28">
        <v>133</v>
      </c>
      <c r="D60" s="28" t="s">
        <v>194</v>
      </c>
      <c r="E60" s="33" t="s">
        <v>193</v>
      </c>
      <c r="F60" s="29" t="s">
        <v>0</v>
      </c>
      <c r="G60" s="163">
        <v>1440</v>
      </c>
      <c r="H60" s="28">
        <v>225</v>
      </c>
      <c r="I60" s="164">
        <v>324000</v>
      </c>
      <c r="J60" s="30"/>
      <c r="K60" s="162">
        <v>0</v>
      </c>
      <c r="L60" s="161">
        <v>225</v>
      </c>
      <c r="M60" s="165">
        <v>324000</v>
      </c>
      <c r="N60" s="176">
        <v>225</v>
      </c>
      <c r="O60" s="162">
        <v>324000</v>
      </c>
    </row>
    <row r="61" spans="1:15" ht="21">
      <c r="A61" s="360"/>
      <c r="B61" s="58"/>
      <c r="C61" s="58"/>
      <c r="D61" s="58"/>
      <c r="E61" s="60" t="s">
        <v>543</v>
      </c>
      <c r="F61" s="58"/>
      <c r="G61" s="163">
        <v>1440</v>
      </c>
      <c r="H61" s="58"/>
      <c r="I61" s="58"/>
      <c r="J61" s="58"/>
      <c r="K61" s="58"/>
      <c r="L61" s="161"/>
      <c r="M61" s="165"/>
      <c r="N61" s="176">
        <v>115</v>
      </c>
      <c r="O61" s="162">
        <v>165600</v>
      </c>
    </row>
    <row r="62" spans="1:15">
      <c r="A62" s="359">
        <v>163</v>
      </c>
      <c r="B62" s="28">
        <v>56</v>
      </c>
      <c r="C62" s="28">
        <v>134</v>
      </c>
      <c r="D62" s="28" t="s">
        <v>192</v>
      </c>
      <c r="E62" s="33" t="s">
        <v>191</v>
      </c>
      <c r="F62" s="29" t="s">
        <v>0</v>
      </c>
      <c r="G62" s="163">
        <v>1440</v>
      </c>
      <c r="H62" s="28">
        <v>350</v>
      </c>
      <c r="I62" s="164">
        <v>504000</v>
      </c>
      <c r="J62" s="30"/>
      <c r="K62" s="162">
        <v>0</v>
      </c>
      <c r="L62" s="161">
        <v>350</v>
      </c>
      <c r="M62" s="165">
        <v>504000</v>
      </c>
      <c r="N62" s="31">
        <v>270.21750000000003</v>
      </c>
      <c r="O62" s="162">
        <v>389113.20000000007</v>
      </c>
    </row>
    <row r="63" spans="1:15" ht="21">
      <c r="A63" s="360"/>
      <c r="B63" s="58"/>
      <c r="C63" s="58"/>
      <c r="D63" s="58"/>
      <c r="E63" s="58"/>
      <c r="F63" s="58"/>
      <c r="G63" s="58"/>
      <c r="H63" s="58"/>
      <c r="I63" s="58"/>
      <c r="J63" s="58"/>
      <c r="K63" s="58"/>
      <c r="L63" s="161"/>
      <c r="M63" s="58"/>
      <c r="N63" s="58"/>
      <c r="O63" s="58"/>
    </row>
    <row r="64" spans="1:15" ht="43.5">
      <c r="A64" s="359">
        <v>164</v>
      </c>
      <c r="B64" s="28">
        <v>57</v>
      </c>
      <c r="C64" s="28">
        <v>135</v>
      </c>
      <c r="D64" s="28" t="s">
        <v>190</v>
      </c>
      <c r="E64" s="33" t="s">
        <v>189</v>
      </c>
      <c r="F64" s="29" t="s">
        <v>0</v>
      </c>
      <c r="G64" s="163">
        <v>360</v>
      </c>
      <c r="H64" s="28">
        <v>4447</v>
      </c>
      <c r="I64" s="164">
        <v>1600920</v>
      </c>
      <c r="J64" s="30"/>
      <c r="K64" s="162">
        <v>0</v>
      </c>
      <c r="L64" s="161">
        <v>4447</v>
      </c>
      <c r="M64" s="165">
        <v>1600920</v>
      </c>
      <c r="N64" s="31">
        <v>1372.0140000000001</v>
      </c>
      <c r="O64" s="162">
        <v>493925.04000000004</v>
      </c>
    </row>
    <row r="65" spans="1:15" ht="21">
      <c r="A65" s="360"/>
      <c r="B65" s="58"/>
      <c r="C65" s="58"/>
      <c r="D65" s="58"/>
      <c r="E65" s="58"/>
      <c r="F65" s="58"/>
      <c r="G65" s="58"/>
      <c r="H65" s="58"/>
      <c r="I65" s="58"/>
      <c r="J65" s="58"/>
      <c r="K65" s="58"/>
      <c r="L65" s="161"/>
      <c r="M65" s="58"/>
      <c r="N65" s="58"/>
      <c r="O65" s="58"/>
    </row>
    <row r="66" spans="1:15">
      <c r="A66" s="359">
        <v>165</v>
      </c>
      <c r="B66" s="28">
        <v>59</v>
      </c>
      <c r="C66" s="28">
        <v>136</v>
      </c>
      <c r="D66" s="28" t="s">
        <v>188</v>
      </c>
      <c r="E66" s="33" t="s">
        <v>187</v>
      </c>
      <c r="F66" s="29" t="s">
        <v>0</v>
      </c>
      <c r="G66" s="163">
        <v>360</v>
      </c>
      <c r="H66" s="28">
        <v>313</v>
      </c>
      <c r="I66" s="164">
        <v>112680</v>
      </c>
      <c r="J66" s="30"/>
      <c r="K66" s="162">
        <v>0</v>
      </c>
      <c r="L66" s="161">
        <v>313</v>
      </c>
      <c r="M66" s="165">
        <v>112680</v>
      </c>
      <c r="N66" s="31">
        <v>75</v>
      </c>
      <c r="O66" s="162">
        <v>27000</v>
      </c>
    </row>
    <row r="67" spans="1:15" ht="21">
      <c r="A67" s="360"/>
      <c r="B67" s="58"/>
      <c r="C67" s="58"/>
      <c r="D67" s="58"/>
      <c r="E67" s="58"/>
      <c r="F67" s="58"/>
      <c r="G67" s="58"/>
      <c r="H67" s="58"/>
      <c r="I67" s="58"/>
      <c r="J67" s="58"/>
      <c r="K67" s="58"/>
      <c r="L67" s="161"/>
      <c r="M67" s="58"/>
      <c r="N67" s="58"/>
      <c r="O67" s="58"/>
    </row>
    <row r="68" spans="1:15">
      <c r="A68" s="359">
        <v>166</v>
      </c>
      <c r="B68" s="28">
        <v>60</v>
      </c>
      <c r="C68" s="28">
        <v>137</v>
      </c>
      <c r="D68" s="28" t="s">
        <v>186</v>
      </c>
      <c r="E68" s="33" t="s">
        <v>185</v>
      </c>
      <c r="F68" s="29" t="s">
        <v>0</v>
      </c>
      <c r="G68" s="163">
        <v>270</v>
      </c>
      <c r="H68" s="28">
        <v>88</v>
      </c>
      <c r="I68" s="164">
        <v>23760</v>
      </c>
      <c r="J68" s="30"/>
      <c r="K68" s="162">
        <v>0</v>
      </c>
      <c r="L68" s="161">
        <v>88</v>
      </c>
      <c r="M68" s="165">
        <v>23760</v>
      </c>
      <c r="N68" s="31">
        <v>88</v>
      </c>
      <c r="O68" s="162">
        <v>23760</v>
      </c>
    </row>
    <row r="69" spans="1:15" ht="21">
      <c r="A69" s="360"/>
      <c r="B69" s="58"/>
      <c r="C69" s="58"/>
      <c r="D69" s="58"/>
      <c r="E69" s="60" t="s">
        <v>543</v>
      </c>
      <c r="F69" s="58"/>
      <c r="G69" s="163">
        <v>270</v>
      </c>
      <c r="H69" s="58"/>
      <c r="I69" s="58"/>
      <c r="J69" s="58"/>
      <c r="K69" s="58"/>
      <c r="L69" s="161"/>
      <c r="M69" s="165"/>
      <c r="N69" s="176">
        <v>38.420000000000016</v>
      </c>
      <c r="O69" s="162">
        <v>10373.400000000005</v>
      </c>
    </row>
    <row r="70" spans="1:15">
      <c r="A70" s="359">
        <v>167</v>
      </c>
      <c r="B70" s="28">
        <v>61</v>
      </c>
      <c r="C70" s="28">
        <v>138</v>
      </c>
      <c r="D70" s="28" t="s">
        <v>184</v>
      </c>
      <c r="E70" s="33" t="s">
        <v>183</v>
      </c>
      <c r="F70" s="29" t="s">
        <v>0</v>
      </c>
      <c r="G70" s="163">
        <v>9000</v>
      </c>
      <c r="H70" s="28">
        <v>100</v>
      </c>
      <c r="I70" s="164">
        <v>900000</v>
      </c>
      <c r="J70" s="30"/>
      <c r="K70" s="162">
        <v>0</v>
      </c>
      <c r="L70" s="161">
        <v>100</v>
      </c>
      <c r="M70" s="165">
        <v>900000</v>
      </c>
      <c r="N70" s="31">
        <v>0</v>
      </c>
      <c r="O70" s="162">
        <v>0</v>
      </c>
    </row>
    <row r="71" spans="1:15" ht="21">
      <c r="A71" s="360"/>
      <c r="B71" s="58"/>
      <c r="C71" s="58"/>
      <c r="D71" s="58"/>
      <c r="E71" s="58"/>
      <c r="F71" s="58"/>
      <c r="G71" s="58"/>
      <c r="H71" s="58"/>
      <c r="I71" s="58"/>
      <c r="J71" s="58"/>
      <c r="K71" s="58"/>
      <c r="L71" s="161"/>
      <c r="M71" s="58"/>
      <c r="N71" s="58"/>
      <c r="O71" s="58"/>
    </row>
    <row r="72" spans="1:15">
      <c r="A72" s="359">
        <v>168</v>
      </c>
      <c r="B72" s="28">
        <v>64</v>
      </c>
      <c r="C72" s="28">
        <v>139</v>
      </c>
      <c r="D72" s="28" t="s">
        <v>182</v>
      </c>
      <c r="E72" s="33" t="s">
        <v>181</v>
      </c>
      <c r="F72" s="29" t="s">
        <v>0</v>
      </c>
      <c r="G72" s="163">
        <v>12000</v>
      </c>
      <c r="H72" s="28">
        <v>7</v>
      </c>
      <c r="I72" s="164">
        <v>84000</v>
      </c>
      <c r="J72" s="30"/>
      <c r="K72" s="162">
        <v>0</v>
      </c>
      <c r="L72" s="161">
        <v>7</v>
      </c>
      <c r="M72" s="165">
        <v>84000</v>
      </c>
      <c r="N72" s="31">
        <v>7</v>
      </c>
      <c r="O72" s="162">
        <v>84000</v>
      </c>
    </row>
    <row r="73" spans="1:15" ht="21">
      <c r="A73" s="360"/>
      <c r="B73" s="58"/>
      <c r="C73" s="58"/>
      <c r="D73" s="58"/>
      <c r="E73" s="60" t="s">
        <v>543</v>
      </c>
      <c r="F73" s="58"/>
      <c r="G73" s="163">
        <v>12000</v>
      </c>
      <c r="H73" s="58"/>
      <c r="I73" s="58"/>
      <c r="J73" s="58"/>
      <c r="K73" s="58"/>
      <c r="L73" s="161"/>
      <c r="M73" s="165"/>
      <c r="N73" s="176">
        <v>9.5165000000000006</v>
      </c>
      <c r="O73" s="162">
        <v>114198.00000000001</v>
      </c>
    </row>
    <row r="74" spans="1:15">
      <c r="A74" s="359">
        <v>169</v>
      </c>
      <c r="B74" s="28"/>
      <c r="C74" s="28">
        <v>140</v>
      </c>
      <c r="D74" s="28" t="s">
        <v>180</v>
      </c>
      <c r="E74" s="33" t="s">
        <v>179</v>
      </c>
      <c r="F74" s="29" t="s">
        <v>0</v>
      </c>
      <c r="G74" s="163">
        <v>9000</v>
      </c>
      <c r="H74" s="28">
        <v>15</v>
      </c>
      <c r="I74" s="164">
        <v>135000</v>
      </c>
      <c r="J74" s="30"/>
      <c r="K74" s="162">
        <v>0</v>
      </c>
      <c r="L74" s="161">
        <v>15</v>
      </c>
      <c r="M74" s="165">
        <v>135000</v>
      </c>
      <c r="N74" s="31">
        <v>15</v>
      </c>
      <c r="O74" s="162">
        <v>135000</v>
      </c>
    </row>
    <row r="75" spans="1:15" ht="21">
      <c r="A75" s="360"/>
      <c r="B75" s="58"/>
      <c r="C75" s="58"/>
      <c r="D75" s="58"/>
      <c r="E75" s="60" t="s">
        <v>543</v>
      </c>
      <c r="F75" s="58"/>
      <c r="G75" s="163">
        <v>9000</v>
      </c>
      <c r="H75" s="58"/>
      <c r="I75" s="58"/>
      <c r="J75" s="58"/>
      <c r="K75" s="58"/>
      <c r="L75" s="161"/>
      <c r="M75" s="165"/>
      <c r="N75" s="176">
        <v>30.275999999999996</v>
      </c>
      <c r="O75" s="162">
        <v>272483.99999999994</v>
      </c>
    </row>
    <row r="76" spans="1:15">
      <c r="A76" s="359">
        <v>170</v>
      </c>
      <c r="B76" s="28"/>
      <c r="C76" s="28">
        <v>141</v>
      </c>
      <c r="D76" s="28" t="s">
        <v>178</v>
      </c>
      <c r="E76" s="33" t="s">
        <v>177</v>
      </c>
      <c r="F76" s="29" t="s">
        <v>0</v>
      </c>
      <c r="G76" s="163">
        <v>1800</v>
      </c>
      <c r="H76" s="28">
        <v>150</v>
      </c>
      <c r="I76" s="164">
        <v>270000</v>
      </c>
      <c r="J76" s="30"/>
      <c r="K76" s="162">
        <v>0</v>
      </c>
      <c r="L76" s="161">
        <v>150</v>
      </c>
      <c r="M76" s="165">
        <v>270000</v>
      </c>
      <c r="N76" s="31">
        <v>126.42000000000002</v>
      </c>
      <c r="O76" s="162">
        <v>227556.00000000003</v>
      </c>
    </row>
    <row r="77" spans="1:15" ht="21">
      <c r="A77" s="360"/>
      <c r="B77" s="58"/>
      <c r="C77" s="58"/>
      <c r="D77" s="58"/>
      <c r="E77" s="58"/>
      <c r="F77" s="58"/>
      <c r="G77" s="58"/>
      <c r="H77" s="58"/>
      <c r="I77" s="58"/>
      <c r="J77" s="58"/>
      <c r="K77" s="58"/>
      <c r="L77" s="161"/>
      <c r="M77" s="58"/>
      <c r="N77" s="58"/>
      <c r="O77" s="58"/>
    </row>
    <row r="78" spans="1:15" ht="43.5">
      <c r="A78" s="359">
        <v>171</v>
      </c>
      <c r="B78" s="28">
        <v>66</v>
      </c>
      <c r="C78" s="28">
        <v>142</v>
      </c>
      <c r="D78" s="28" t="s">
        <v>176</v>
      </c>
      <c r="E78" s="37" t="s">
        <v>175</v>
      </c>
      <c r="F78" s="29" t="s">
        <v>0</v>
      </c>
      <c r="G78" s="163">
        <v>6300</v>
      </c>
      <c r="H78" s="28">
        <v>50</v>
      </c>
      <c r="I78" s="164">
        <v>315000</v>
      </c>
      <c r="J78" s="30"/>
      <c r="K78" s="162">
        <v>0</v>
      </c>
      <c r="L78" s="161">
        <v>50</v>
      </c>
      <c r="M78" s="165">
        <v>315000</v>
      </c>
      <c r="N78" s="31">
        <v>50</v>
      </c>
      <c r="O78" s="162">
        <v>315000</v>
      </c>
    </row>
    <row r="79" spans="1:15" ht="21">
      <c r="A79" s="360"/>
      <c r="B79" s="58"/>
      <c r="C79" s="58"/>
      <c r="D79" s="58"/>
      <c r="E79" s="60"/>
      <c r="F79" s="58"/>
      <c r="G79" s="163"/>
      <c r="H79" s="58"/>
      <c r="I79" s="58"/>
      <c r="J79" s="58"/>
      <c r="K79" s="58"/>
      <c r="L79" s="161"/>
      <c r="M79" s="165"/>
      <c r="N79" s="176"/>
      <c r="O79" s="162">
        <v>0</v>
      </c>
    </row>
    <row r="80" spans="1:15" ht="29">
      <c r="A80" s="359">
        <v>172</v>
      </c>
      <c r="B80" s="28">
        <v>67</v>
      </c>
      <c r="C80" s="28">
        <v>143</v>
      </c>
      <c r="D80" s="28" t="s">
        <v>174</v>
      </c>
      <c r="E80" s="33" t="s">
        <v>173</v>
      </c>
      <c r="F80" s="29" t="s">
        <v>0</v>
      </c>
      <c r="G80" s="163">
        <v>6300</v>
      </c>
      <c r="H80" s="28">
        <v>50</v>
      </c>
      <c r="I80" s="164">
        <v>315000</v>
      </c>
      <c r="J80" s="30"/>
      <c r="K80" s="162">
        <v>0</v>
      </c>
      <c r="L80" s="161">
        <v>50</v>
      </c>
      <c r="M80" s="165">
        <v>315000</v>
      </c>
      <c r="N80" s="31">
        <v>15.4</v>
      </c>
      <c r="O80" s="162">
        <v>97020</v>
      </c>
    </row>
    <row r="81" spans="1:15" ht="21">
      <c r="A81" s="360"/>
      <c r="B81" s="58"/>
      <c r="C81" s="58"/>
      <c r="D81" s="58"/>
      <c r="E81" s="58"/>
      <c r="F81" s="58"/>
      <c r="G81" s="58"/>
      <c r="H81" s="58"/>
      <c r="I81" s="58"/>
      <c r="J81" s="58"/>
      <c r="K81" s="58"/>
      <c r="L81" s="161"/>
      <c r="M81" s="58"/>
      <c r="N81" s="58"/>
      <c r="O81" s="58"/>
    </row>
    <row r="82" spans="1:15" ht="29">
      <c r="A82" s="359">
        <v>173</v>
      </c>
      <c r="B82" s="28">
        <v>68</v>
      </c>
      <c r="C82" s="28">
        <v>144</v>
      </c>
      <c r="D82" s="28" t="s">
        <v>172</v>
      </c>
      <c r="E82" s="33" t="s">
        <v>171</v>
      </c>
      <c r="F82" s="29" t="s">
        <v>0</v>
      </c>
      <c r="G82" s="163">
        <v>7400.0000000000009</v>
      </c>
      <c r="H82" s="28">
        <v>45</v>
      </c>
      <c r="I82" s="164">
        <v>333000.00000000006</v>
      </c>
      <c r="J82" s="30"/>
      <c r="K82" s="162">
        <v>0</v>
      </c>
      <c r="L82" s="161">
        <v>45</v>
      </c>
      <c r="M82" s="165">
        <v>333000.00000000006</v>
      </c>
      <c r="N82" s="31">
        <v>17.2</v>
      </c>
      <c r="O82" s="162">
        <v>127280.00000000001</v>
      </c>
    </row>
    <row r="83" spans="1:15" ht="21">
      <c r="A83" s="360"/>
      <c r="B83" s="58"/>
      <c r="C83" s="58"/>
      <c r="D83" s="58"/>
      <c r="E83" s="58"/>
      <c r="F83" s="58"/>
      <c r="G83" s="58"/>
      <c r="H83" s="58"/>
      <c r="I83" s="58"/>
      <c r="J83" s="58"/>
      <c r="K83" s="58"/>
      <c r="L83" s="161"/>
      <c r="M83" s="58"/>
      <c r="N83" s="58"/>
      <c r="O83" s="58"/>
    </row>
    <row r="84" spans="1:15">
      <c r="A84" s="359">
        <v>174</v>
      </c>
      <c r="B84" s="28">
        <v>69</v>
      </c>
      <c r="C84" s="28">
        <v>145</v>
      </c>
      <c r="D84" s="28" t="s">
        <v>170</v>
      </c>
      <c r="E84" s="33" t="s">
        <v>169</v>
      </c>
      <c r="F84" s="29" t="s">
        <v>0</v>
      </c>
      <c r="G84" s="163">
        <v>5400</v>
      </c>
      <c r="H84" s="28">
        <v>40</v>
      </c>
      <c r="I84" s="164">
        <v>216000</v>
      </c>
      <c r="J84" s="30"/>
      <c r="K84" s="162">
        <v>0</v>
      </c>
      <c r="L84" s="161">
        <v>40</v>
      </c>
      <c r="M84" s="165">
        <v>216000</v>
      </c>
      <c r="N84" s="31">
        <v>33.3795</v>
      </c>
      <c r="O84" s="162">
        <v>180249.3</v>
      </c>
    </row>
    <row r="85" spans="1:15" ht="21">
      <c r="A85" s="360"/>
      <c r="B85" s="58"/>
      <c r="C85" s="58"/>
      <c r="D85" s="58"/>
      <c r="E85" s="58"/>
      <c r="F85" s="58"/>
      <c r="G85" s="58"/>
      <c r="H85" s="58"/>
      <c r="I85" s="58"/>
      <c r="J85" s="58"/>
      <c r="K85" s="58"/>
      <c r="L85" s="161"/>
      <c r="M85" s="58"/>
      <c r="N85" s="58"/>
      <c r="O85" s="58"/>
    </row>
    <row r="86" spans="1:15" ht="29">
      <c r="A86" s="359">
        <v>175</v>
      </c>
      <c r="B86" s="28">
        <v>70</v>
      </c>
      <c r="C86" s="28">
        <v>146</v>
      </c>
      <c r="D86" s="28" t="s">
        <v>168</v>
      </c>
      <c r="E86" s="33" t="s">
        <v>167</v>
      </c>
      <c r="F86" s="29" t="s">
        <v>0</v>
      </c>
      <c r="G86" s="163">
        <v>18000</v>
      </c>
      <c r="H86" s="28">
        <v>45</v>
      </c>
      <c r="I86" s="164">
        <v>810000</v>
      </c>
      <c r="J86" s="30"/>
      <c r="K86" s="162">
        <v>0</v>
      </c>
      <c r="L86" s="161">
        <v>45</v>
      </c>
      <c r="M86" s="165">
        <v>810000</v>
      </c>
      <c r="N86" s="31">
        <v>45</v>
      </c>
      <c r="O86" s="162">
        <v>810000</v>
      </c>
    </row>
    <row r="87" spans="1:15" ht="21">
      <c r="A87" s="360"/>
      <c r="B87" s="58"/>
      <c r="C87" s="58"/>
      <c r="D87" s="58"/>
      <c r="E87" s="60" t="s">
        <v>543</v>
      </c>
      <c r="F87" s="58"/>
      <c r="G87" s="163">
        <v>18000</v>
      </c>
      <c r="H87" s="58"/>
      <c r="I87" s="58"/>
      <c r="J87" s="58"/>
      <c r="K87" s="58"/>
      <c r="L87" s="161"/>
      <c r="M87" s="165"/>
      <c r="N87" s="176">
        <v>24.3</v>
      </c>
      <c r="O87" s="162">
        <v>437400</v>
      </c>
    </row>
    <row r="88" spans="1:15">
      <c r="A88" s="359">
        <v>176</v>
      </c>
      <c r="B88" s="28">
        <v>71</v>
      </c>
      <c r="C88" s="28">
        <v>147</v>
      </c>
      <c r="D88" s="28" t="s">
        <v>166</v>
      </c>
      <c r="E88" s="33" t="s">
        <v>165</v>
      </c>
      <c r="F88" s="29" t="s">
        <v>0</v>
      </c>
      <c r="G88" s="163">
        <v>1800</v>
      </c>
      <c r="H88" s="28">
        <v>1400</v>
      </c>
      <c r="I88" s="164">
        <v>2520000</v>
      </c>
      <c r="J88" s="30"/>
      <c r="K88" s="162">
        <v>0</v>
      </c>
      <c r="L88" s="161">
        <v>1400</v>
      </c>
      <c r="M88" s="165">
        <v>2520000</v>
      </c>
      <c r="N88" s="31">
        <v>750</v>
      </c>
      <c r="O88" s="162">
        <v>1350000</v>
      </c>
    </row>
    <row r="89" spans="1:15" ht="21">
      <c r="A89" s="360"/>
      <c r="B89" s="58"/>
      <c r="C89" s="58"/>
      <c r="D89" s="58"/>
      <c r="E89" s="58"/>
      <c r="F89" s="58"/>
      <c r="G89" s="58"/>
      <c r="H89" s="58"/>
      <c r="I89" s="58"/>
      <c r="J89" s="58"/>
      <c r="K89" s="58"/>
      <c r="L89" s="161"/>
      <c r="M89" s="58"/>
      <c r="N89" s="58"/>
      <c r="O89" s="58"/>
    </row>
    <row r="90" spans="1:15">
      <c r="A90" s="359">
        <v>177</v>
      </c>
      <c r="B90" s="28">
        <v>72</v>
      </c>
      <c r="C90" s="28">
        <v>148</v>
      </c>
      <c r="D90" s="28" t="s">
        <v>164</v>
      </c>
      <c r="E90" s="33" t="s">
        <v>163</v>
      </c>
      <c r="F90" s="29" t="s">
        <v>0</v>
      </c>
      <c r="G90" s="163">
        <v>3000</v>
      </c>
      <c r="H90" s="28">
        <v>500</v>
      </c>
      <c r="I90" s="164">
        <v>1500000</v>
      </c>
      <c r="J90" s="30"/>
      <c r="K90" s="162">
        <v>0</v>
      </c>
      <c r="L90" s="161">
        <v>500</v>
      </c>
      <c r="M90" s="165">
        <v>1500000</v>
      </c>
      <c r="N90" s="31">
        <v>500</v>
      </c>
      <c r="O90" s="162">
        <v>1500000</v>
      </c>
    </row>
    <row r="91" spans="1:15" ht="21">
      <c r="A91" s="360"/>
      <c r="B91" s="58"/>
      <c r="C91" s="58"/>
      <c r="D91" s="58"/>
      <c r="E91" s="60" t="s">
        <v>543</v>
      </c>
      <c r="F91" s="58"/>
      <c r="G91" s="163">
        <v>3000</v>
      </c>
      <c r="H91" s="58"/>
      <c r="I91" s="58"/>
      <c r="J91" s="58"/>
      <c r="K91" s="58"/>
      <c r="L91" s="161"/>
      <c r="M91" s="165"/>
      <c r="N91" s="30">
        <v>164</v>
      </c>
      <c r="O91" s="162">
        <v>492000</v>
      </c>
    </row>
    <row r="92" spans="1:15" ht="29">
      <c r="A92" s="359">
        <v>178</v>
      </c>
      <c r="B92" s="28">
        <v>74</v>
      </c>
      <c r="C92" s="28">
        <v>149</v>
      </c>
      <c r="D92" s="28" t="s">
        <v>162</v>
      </c>
      <c r="E92" s="33" t="s">
        <v>161</v>
      </c>
      <c r="F92" s="29" t="s">
        <v>0</v>
      </c>
      <c r="G92" s="163">
        <v>1260</v>
      </c>
      <c r="H92" s="28">
        <v>350</v>
      </c>
      <c r="I92" s="164">
        <v>441000</v>
      </c>
      <c r="J92" s="30"/>
      <c r="K92" s="162">
        <v>0</v>
      </c>
      <c r="L92" s="161">
        <v>350</v>
      </c>
      <c r="M92" s="165">
        <v>441000</v>
      </c>
      <c r="N92" s="31">
        <v>0</v>
      </c>
      <c r="O92" s="162">
        <v>0</v>
      </c>
    </row>
    <row r="93" spans="1:15" ht="21">
      <c r="A93" s="360"/>
      <c r="B93" s="58"/>
      <c r="C93" s="58"/>
      <c r="D93" s="58"/>
      <c r="E93" s="58"/>
      <c r="F93" s="58"/>
      <c r="G93" s="58"/>
      <c r="H93" s="58"/>
      <c r="I93" s="58"/>
      <c r="J93" s="58"/>
      <c r="K93" s="58"/>
      <c r="L93" s="161"/>
      <c r="M93" s="58"/>
      <c r="N93" s="58"/>
      <c r="O93" s="58"/>
    </row>
    <row r="94" spans="1:15">
      <c r="A94" s="359">
        <v>179</v>
      </c>
      <c r="B94" s="28">
        <v>63</v>
      </c>
      <c r="C94" s="28">
        <v>233</v>
      </c>
      <c r="D94" s="28" t="s">
        <v>160</v>
      </c>
      <c r="E94" s="33" t="s">
        <v>159</v>
      </c>
      <c r="F94" s="29" t="s">
        <v>0</v>
      </c>
      <c r="G94" s="163">
        <v>5400</v>
      </c>
      <c r="H94" s="28">
        <v>53.55</v>
      </c>
      <c r="I94" s="164">
        <v>289170</v>
      </c>
      <c r="J94" s="30"/>
      <c r="K94" s="162">
        <v>0</v>
      </c>
      <c r="L94" s="161">
        <v>53.55</v>
      </c>
      <c r="M94" s="165">
        <v>289170</v>
      </c>
      <c r="N94" s="31">
        <v>53.55</v>
      </c>
      <c r="O94" s="162">
        <v>289170</v>
      </c>
    </row>
    <row r="95" spans="1:15" ht="21">
      <c r="A95" s="360"/>
      <c r="B95" s="58"/>
      <c r="C95" s="58"/>
      <c r="D95" s="58"/>
      <c r="E95" s="60" t="s">
        <v>543</v>
      </c>
      <c r="F95" s="58"/>
      <c r="G95" s="163">
        <v>5400</v>
      </c>
      <c r="H95" s="58"/>
      <c r="I95" s="58"/>
      <c r="J95" s="58"/>
      <c r="K95" s="58"/>
      <c r="L95" s="161"/>
      <c r="M95" s="165"/>
      <c r="N95" s="176">
        <v>7.4600000000000009</v>
      </c>
      <c r="O95" s="162">
        <v>40284.000000000007</v>
      </c>
    </row>
    <row r="96" spans="1:15" ht="72.5">
      <c r="A96" s="359">
        <v>180</v>
      </c>
      <c r="B96" s="28">
        <v>95</v>
      </c>
      <c r="C96" s="28">
        <v>223</v>
      </c>
      <c r="D96" s="28" t="s">
        <v>158</v>
      </c>
      <c r="E96" s="38" t="s">
        <v>157</v>
      </c>
      <c r="F96" s="29" t="s">
        <v>3</v>
      </c>
      <c r="G96" s="163">
        <v>180</v>
      </c>
      <c r="H96" s="28">
        <v>500</v>
      </c>
      <c r="I96" s="164">
        <v>90000</v>
      </c>
      <c r="J96" s="30"/>
      <c r="K96" s="162">
        <v>0</v>
      </c>
      <c r="L96" s="161">
        <v>500</v>
      </c>
      <c r="M96" s="165">
        <v>90000</v>
      </c>
      <c r="N96" s="31">
        <v>0</v>
      </c>
      <c r="O96" s="162">
        <v>0</v>
      </c>
    </row>
    <row r="97" spans="1:15" ht="21">
      <c r="A97" s="360"/>
      <c r="B97" s="58"/>
      <c r="C97" s="58"/>
      <c r="D97" s="58"/>
      <c r="E97" s="58"/>
      <c r="F97" s="58"/>
      <c r="G97" s="58"/>
      <c r="H97" s="58"/>
      <c r="I97" s="58"/>
      <c r="J97" s="58"/>
      <c r="K97" s="58"/>
      <c r="L97" s="161"/>
      <c r="M97" s="58"/>
      <c r="N97" s="58"/>
      <c r="O97" s="58"/>
    </row>
    <row r="98" spans="1:15" ht="87">
      <c r="A98" s="359">
        <v>181</v>
      </c>
      <c r="B98" s="28">
        <v>96</v>
      </c>
      <c r="C98" s="28">
        <v>224</v>
      </c>
      <c r="D98" s="28" t="s">
        <v>156</v>
      </c>
      <c r="E98" s="38" t="s">
        <v>155</v>
      </c>
      <c r="F98" s="29" t="s">
        <v>3</v>
      </c>
      <c r="G98" s="163">
        <v>630</v>
      </c>
      <c r="H98" s="28">
        <v>500</v>
      </c>
      <c r="I98" s="164">
        <v>315000</v>
      </c>
      <c r="J98" s="30"/>
      <c r="K98" s="162">
        <v>0</v>
      </c>
      <c r="L98" s="161">
        <v>500</v>
      </c>
      <c r="M98" s="165">
        <v>315000</v>
      </c>
      <c r="N98" s="31">
        <v>500</v>
      </c>
      <c r="O98" s="162">
        <v>315000</v>
      </c>
    </row>
    <row r="99" spans="1:15" ht="21">
      <c r="A99" s="360"/>
      <c r="B99" s="58"/>
      <c r="C99" s="58"/>
      <c r="D99" s="58"/>
      <c r="E99" s="60" t="s">
        <v>543</v>
      </c>
      <c r="F99" s="58"/>
      <c r="G99" s="163">
        <v>630</v>
      </c>
      <c r="H99" s="58"/>
      <c r="I99" s="58"/>
      <c r="J99" s="58"/>
      <c r="K99" s="58"/>
      <c r="L99" s="161"/>
      <c r="M99" s="165"/>
      <c r="N99" s="176">
        <v>632</v>
      </c>
      <c r="O99" s="162">
        <v>398160</v>
      </c>
    </row>
    <row r="100" spans="1:15" ht="43.5">
      <c r="A100" s="359">
        <v>182</v>
      </c>
      <c r="B100" s="28" t="s">
        <v>717</v>
      </c>
      <c r="C100" s="28">
        <v>234</v>
      </c>
      <c r="D100" s="28" t="s">
        <v>154</v>
      </c>
      <c r="E100" s="38" t="s">
        <v>153</v>
      </c>
      <c r="F100" s="29" t="s">
        <v>152</v>
      </c>
      <c r="G100" s="163">
        <v>180</v>
      </c>
      <c r="H100" s="28">
        <v>6500</v>
      </c>
      <c r="I100" s="164">
        <v>1170000</v>
      </c>
      <c r="J100" s="30"/>
      <c r="K100" s="162">
        <v>0</v>
      </c>
      <c r="L100" s="161">
        <v>6500</v>
      </c>
      <c r="M100" s="165">
        <v>1170000</v>
      </c>
      <c r="N100" s="31">
        <v>6500</v>
      </c>
      <c r="O100" s="162">
        <v>1170000</v>
      </c>
    </row>
    <row r="101" spans="1:15" ht="21">
      <c r="A101" s="360"/>
      <c r="B101" s="58"/>
      <c r="C101" s="58"/>
      <c r="D101" s="58"/>
      <c r="E101" s="58"/>
      <c r="F101" s="58"/>
      <c r="G101" s="58"/>
      <c r="H101" s="58"/>
      <c r="I101" s="58"/>
      <c r="J101" s="58"/>
      <c r="K101" s="58"/>
      <c r="L101" s="161"/>
      <c r="M101" s="58"/>
      <c r="N101" s="58"/>
      <c r="O101" s="58"/>
    </row>
    <row r="102" spans="1:15" ht="29">
      <c r="A102" s="359">
        <v>183</v>
      </c>
      <c r="B102" s="28" t="s">
        <v>718</v>
      </c>
      <c r="C102" s="28">
        <v>150</v>
      </c>
      <c r="D102" s="28" t="s">
        <v>151</v>
      </c>
      <c r="E102" s="38" t="s">
        <v>150</v>
      </c>
      <c r="F102" s="29" t="s">
        <v>0</v>
      </c>
      <c r="G102" s="163">
        <v>1080</v>
      </c>
      <c r="H102" s="28">
        <v>65</v>
      </c>
      <c r="I102" s="164">
        <v>70200</v>
      </c>
      <c r="J102" s="30"/>
      <c r="K102" s="162">
        <v>0</v>
      </c>
      <c r="L102" s="161">
        <v>65</v>
      </c>
      <c r="M102" s="165">
        <v>70200</v>
      </c>
      <c r="N102" s="31">
        <v>65</v>
      </c>
      <c r="O102" s="162">
        <v>70200</v>
      </c>
    </row>
    <row r="103" spans="1:15" ht="16" thickBot="1">
      <c r="A103" s="260"/>
      <c r="B103" s="311"/>
      <c r="C103" s="261"/>
      <c r="D103" s="261"/>
      <c r="E103" s="262"/>
      <c r="F103" s="262"/>
      <c r="G103" s="263"/>
      <c r="H103" s="261"/>
      <c r="I103" s="264"/>
      <c r="J103" s="261"/>
      <c r="K103" s="265"/>
      <c r="L103" s="261"/>
      <c r="M103" s="589" t="s">
        <v>637</v>
      </c>
      <c r="N103" s="590"/>
      <c r="O103" s="400">
        <f>SUM(O5:O102)</f>
        <v>43223650.441</v>
      </c>
    </row>
    <row r="104" spans="1:15" ht="15" thickTop="1"/>
  </sheetData>
  <mergeCells count="11">
    <mergeCell ref="M103:N103"/>
    <mergeCell ref="A1:O1"/>
    <mergeCell ref="A2:A3"/>
    <mergeCell ref="B2:B3"/>
    <mergeCell ref="C2:C3"/>
    <mergeCell ref="D2:D3"/>
    <mergeCell ref="E2:E3"/>
    <mergeCell ref="H2:I2"/>
    <mergeCell ref="J2:K2"/>
    <mergeCell ref="L2:M2"/>
    <mergeCell ref="N2:O2"/>
  </mergeCells>
  <pageMargins left="0.70866141732283472" right="0.70866141732283472" top="0.74803149606299213" bottom="0.74803149606299213" header="0.31496062992125984" footer="0.31496062992125984"/>
  <pageSetup paperSize="8" orientation="landscape" verticalDpi="300" r:id="rId1"/>
  <headerFooter>
    <oddFooter>&amp;LDY. Executive Engineer
TSMSIDC, Medchal Malkajgiri
&amp;CExecutive Engineer
TSMSIDC, Hyderabad Division-1
&amp;RSuperintendent Engineer
TSMSIDC, Hyderabad Circle
Page No &amp;P</oddFooter>
  </headerFooter>
  <rowBreaks count="5" manualBreakCount="5">
    <brk id="25" max="16383" man="1"/>
    <brk id="38" max="16383" man="1"/>
    <brk id="56" max="16383" man="1"/>
    <brk id="75" max="16383" man="1"/>
    <brk id="96"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22</vt:i4>
      </vt:variant>
    </vt:vector>
  </HeadingPairs>
  <TitlesOfParts>
    <vt:vector size="49" baseType="lpstr">
      <vt:lpstr>NA</vt:lpstr>
      <vt:lpstr>NA2</vt:lpstr>
      <vt:lpstr>RE-CS</vt:lpstr>
      <vt:lpstr>Sheet5</vt:lpstr>
      <vt:lpstr>seignorage </vt:lpstr>
      <vt:lpstr>GA (2)</vt:lpstr>
      <vt:lpstr>Abstract (2)</vt:lpstr>
      <vt:lpstr>RE</vt:lpstr>
      <vt:lpstr>CIVIL1</vt:lpstr>
      <vt:lpstr>ELE1</vt:lpstr>
      <vt:lpstr>ELV1</vt:lpstr>
      <vt:lpstr>FF</vt:lpstr>
      <vt:lpstr>EQP1</vt:lpstr>
      <vt:lpstr>AC</vt:lpstr>
      <vt:lpstr>P</vt:lpstr>
      <vt:lpstr>MGPS</vt:lpstr>
      <vt:lpstr>CIVIL2</vt:lpstr>
      <vt:lpstr>ELE2</vt:lpstr>
      <vt:lpstr>ELV2</vt:lpstr>
      <vt:lpstr>EQP2</vt:lpstr>
      <vt:lpstr>MGPS2</vt:lpstr>
      <vt:lpstr>Print</vt:lpstr>
      <vt:lpstr>Sheet1</vt:lpstr>
      <vt:lpstr>GA (3)</vt:lpstr>
      <vt:lpstr>GA (4)</vt:lpstr>
      <vt:lpstr>Abstract (3)</vt:lpstr>
      <vt:lpstr>Sheet5 (2)</vt:lpstr>
      <vt:lpstr>GST_on_above___18</vt:lpstr>
      <vt:lpstr>'Abstract (2)'!Print_Area</vt:lpstr>
      <vt:lpstr>'Abstract (3)'!Print_Area</vt:lpstr>
      <vt:lpstr>'GA (2)'!Print_Area</vt:lpstr>
      <vt:lpstr>'GA (3)'!Print_Area</vt:lpstr>
      <vt:lpstr>NA!Print_Area</vt:lpstr>
      <vt:lpstr>Print!Print_Area</vt:lpstr>
      <vt:lpstr>RE!Print_Area</vt:lpstr>
      <vt:lpstr>'RE-CS'!Print_Area</vt:lpstr>
      <vt:lpstr>'seignorage '!Print_Area</vt:lpstr>
      <vt:lpstr>Sheet5!Print_Area</vt:lpstr>
      <vt:lpstr>'Sheet5 (2)'!Print_Area</vt:lpstr>
      <vt:lpstr>CIVIL1!Print_Titles</vt:lpstr>
      <vt:lpstr>'ELE1'!Print_Titles</vt:lpstr>
      <vt:lpstr>'GA (2)'!Print_Titles</vt:lpstr>
      <vt:lpstr>'GA (3)'!Print_Titles</vt:lpstr>
      <vt:lpstr>'GA (4)'!Print_Titles</vt:lpstr>
      <vt:lpstr>NA!Print_Titles</vt:lpstr>
      <vt:lpstr>Print!Print_Titles</vt:lpstr>
      <vt:lpstr>RE!Print_Titles</vt:lpstr>
      <vt:lpstr>'RE-CS'!Print_Titles</vt:lpstr>
      <vt:lpstr>'seignorage '!Print_Titles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manohar</dc:creator>
  <cp:lastModifiedBy>SHIVA KUMAR GOUD</cp:lastModifiedBy>
  <cp:lastPrinted>2024-03-16T06:00:24Z</cp:lastPrinted>
  <dcterms:created xsi:type="dcterms:W3CDTF">2024-01-23T12:34:54Z</dcterms:created>
  <dcterms:modified xsi:type="dcterms:W3CDTF">2024-03-20T10:40:47Z</dcterms:modified>
</cp:coreProperties>
</file>