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Asta\SOTC\RE\"/>
    </mc:Choice>
  </mc:AlternateContent>
  <xr:revisionPtr revIDLastSave="0" documentId="13_ncr:1_{F112D1E6-B8A9-418D-898B-EF61C3290A2E}" xr6:coauthVersionLast="47" xr6:coauthVersionMax="47" xr10:uidLastSave="{00000000-0000-0000-0000-000000000000}"/>
  <bookViews>
    <workbookView xWindow="-108" yWindow="-108" windowWidth="23256" windowHeight="12456" xr2:uid="{680F46F6-0C1A-4377-AA66-CA1EB42FC687}"/>
  </bookViews>
  <sheets>
    <sheet name="RE-1" sheetId="2" r:id="rId1"/>
    <sheet name="Sheet1" sheetId="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s>
  <definedNames>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#REF!</definedName>
    <definedName name="____________________________________________________________l2">[2]r!$F$29</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#REF!</definedName>
    <definedName name="___________________________________________________________l2">[2]r!$F$29</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#REF!</definedName>
    <definedName name="__________________________________________________________l2">[2]r!$F$29</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#REF!</definedName>
    <definedName name="_________________________________________________________l2">[2]r!$F$29</definedName>
    <definedName name="_________________________________________________________l3">#REF!</definedName>
    <definedName name="_________________________________________________________l4">[4]Sheet1!$W$2:$Y$103</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#REF!</definedName>
    <definedName name="________________________________________________________l2">[2]r!$F$29</definedName>
    <definedName name="________________________________________________________l3">#REF!</definedName>
    <definedName name="________________________________________________________l4">[4]Sheet1!$W$2:$Y$103</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#REF!</definedName>
    <definedName name="_______________________________________________________l2">[2]r!$F$29</definedName>
    <definedName name="_______________________________________________________l3">#REF!</definedName>
    <definedName name="_______________________________________________________l4">[4]Sheet1!$W$2:$Y$103</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#REF!</definedName>
    <definedName name="______________________________________________________l2">[2]r!$F$29</definedName>
    <definedName name="______________________________________________________l3">#REF!</definedName>
    <definedName name="______________________________________________________l4">[4]Sheet1!$W$2:$Y$103</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#REF!</definedName>
    <definedName name="_____________________________________________________l2">[2]r!$F$29</definedName>
    <definedName name="_____________________________________________________l3">#REF!</definedName>
    <definedName name="_____________________________________________________l4">[4]Sheet1!$W$2:$Y$103</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#REF!</definedName>
    <definedName name="____________________________________________________l2">[2]r!$F$29</definedName>
    <definedName name="____________________________________________________l3">#REF!</definedName>
    <definedName name="____________________________________________________l4">[4]Sheet1!$W$2:$Y$103</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#REF!</definedName>
    <definedName name="___________________________________________________l2">[2]r!$F$29</definedName>
    <definedName name="___________________________________________________l3">#REF!</definedName>
    <definedName name="___________________________________________________l4">[4]Sheet1!$W$2:$Y$103</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#REF!</definedName>
    <definedName name="__________________________________________________l2">[2]r!$F$29</definedName>
    <definedName name="__________________________________________________l3">#REF!</definedName>
    <definedName name="__________________________________________________l4">[4]Sheet1!$W$2:$Y$103</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#REF!</definedName>
    <definedName name="_________________________________________________l2">[2]r!$F$29</definedName>
    <definedName name="_________________________________________________l3">#REF!</definedName>
    <definedName name="_________________________________________________l4">[4]Sheet1!$W$2:$Y$103</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#REF!</definedName>
    <definedName name="________________________________________________l2">[2]r!$F$29</definedName>
    <definedName name="________________________________________________l3">#REF!</definedName>
    <definedName name="________________________________________________l4">[4]Sheet1!$W$2:$Y$103</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#REF!</definedName>
    <definedName name="_______________________________________________l2">[2]r!$F$29</definedName>
    <definedName name="_______________________________________________l3">#REF!</definedName>
    <definedName name="_______________________________________________l4">[4]Sheet1!$W$2:$Y$103</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#REF!</definedName>
    <definedName name="______________________________________________l2">[2]r!$F$29</definedName>
    <definedName name="______________________________________________l3">#REF!</definedName>
    <definedName name="______________________________________________l4">[4]Sheet1!$W$2:$Y$103</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#REF!</definedName>
    <definedName name="_____________________________________________l2">[2]r!$F$29</definedName>
    <definedName name="_____________________________________________l3">#REF!</definedName>
    <definedName name="_____________________________________________l4">[4]Sheet1!$W$2:$Y$103</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#REF!</definedName>
    <definedName name="____________________________________________l2">[2]r!$F$29</definedName>
    <definedName name="____________________________________________l3">#REF!</definedName>
    <definedName name="____________________________________________l4">[4]Sheet1!$W$2:$Y$103</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#REF!</definedName>
    <definedName name="___________________________________________l2">[2]r!$F$29</definedName>
    <definedName name="___________________________________________l3">#REF!</definedName>
    <definedName name="___________________________________________l4">[4]Sheet1!$W$2:$Y$103</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#REF!</definedName>
    <definedName name="__________________________________________l2">[2]r!$F$29</definedName>
    <definedName name="__________________________________________l3">#REF!</definedName>
    <definedName name="__________________________________________l4">[4]Sheet1!$W$2:$Y$103</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#REF!</definedName>
    <definedName name="_________________________________________l2">[2]r!$F$29</definedName>
    <definedName name="_________________________________________l3">#REF!</definedName>
    <definedName name="_________________________________________l4">[4]Sheet1!$W$2:$Y$103</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#REF!</definedName>
    <definedName name="________________________________________l1">[3]leads!$A$3:$E$108</definedName>
    <definedName name="________________________________________l12">#REF!</definedName>
    <definedName name="________________________________________l2">[2]r!$F$29</definedName>
    <definedName name="________________________________________l3">#REF!</definedName>
    <definedName name="________________________________________l4">[4]Sheet1!$W$2:$Y$103</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#REF!</definedName>
    <definedName name="_______________________________________l2">[2]r!$F$29</definedName>
    <definedName name="_______________________________________l3">#REF!</definedName>
    <definedName name="_______________________________________l4">[4]Sheet1!$W$2:$Y$103</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#REF!</definedName>
    <definedName name="______________________________________l1">[3]leads!$A$3:$E$108</definedName>
    <definedName name="______________________________________l12">#REF!</definedName>
    <definedName name="______________________________________l2">[2]r!$F$29</definedName>
    <definedName name="______________________________________l3">#REF!</definedName>
    <definedName name="______________________________________l4">[4]Sheet1!$W$2:$Y$103</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#REF!</definedName>
    <definedName name="_____________________________________l1">[3]leads!$A$3:$E$108</definedName>
    <definedName name="_____________________________________l12">#REF!</definedName>
    <definedName name="_____________________________________l2">[2]r!$F$29</definedName>
    <definedName name="_____________________________________l3">#REF!</definedName>
    <definedName name="_____________________________________l4">[4]Sheet1!$W$2:$Y$103</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#REF!</definedName>
    <definedName name="____________________________________l2">[2]r!$F$29</definedName>
    <definedName name="____________________________________l3">#REF!</definedName>
    <definedName name="____________________________________l4">[4]Sheet1!$W$2:$Y$103</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#REF!</definedName>
    <definedName name="___________________________________l1">[3]leads!$A$3:$E$108</definedName>
    <definedName name="___________________________________l12">#REF!</definedName>
    <definedName name="___________________________________l2">[2]r!$F$29</definedName>
    <definedName name="___________________________________l3">#REF!</definedName>
    <definedName name="___________________________________l4">[4]Sheet1!$W$2:$Y$103</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#REF!</definedName>
    <definedName name="__________________________________l2">[2]r!$F$29</definedName>
    <definedName name="__________________________________l3">#REF!</definedName>
    <definedName name="__________________________________l4">[4]Sheet1!$W$2:$Y$103</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#REF!</definedName>
    <definedName name="_________________________________l1">[3]leads!$A$3:$E$108</definedName>
    <definedName name="_________________________________l12">#REF!</definedName>
    <definedName name="_________________________________l2">[2]r!$F$29</definedName>
    <definedName name="_________________________________l3">#REF!</definedName>
    <definedName name="_________________________________l4">[4]Sheet1!$W$2:$Y$103</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#REF!</definedName>
    <definedName name="________________________________l2">[2]r!$F$29</definedName>
    <definedName name="________________________________l3">#REF!</definedName>
    <definedName name="________________________________l4">[4]Sheet1!$W$2:$Y$103</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#REF!</definedName>
    <definedName name="_______________________________l1">[3]leads!$A$3:$E$108</definedName>
    <definedName name="_______________________________l12">#REF!</definedName>
    <definedName name="_______________________________l2">[2]r!$F$29</definedName>
    <definedName name="_______________________________l3">#REF!</definedName>
    <definedName name="_______________________________l4">[4]Sheet1!$W$2:$Y$103</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#REF!</definedName>
    <definedName name="______________________________l1">[3]leads!$A$3:$E$108</definedName>
    <definedName name="______________________________l12">#REF!</definedName>
    <definedName name="______________________________l2">[2]r!$F$29</definedName>
    <definedName name="______________________________l3">#REF!</definedName>
    <definedName name="______________________________l4">[4]Sheet1!$W$2:$Y$103</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#REF!</definedName>
    <definedName name="_____________________________l1">[3]leads!$A$3:$E$108</definedName>
    <definedName name="_____________________________l12">#REF!</definedName>
    <definedName name="_____________________________l2">[2]r!$F$29</definedName>
    <definedName name="_____________________________l3">#REF!</definedName>
    <definedName name="_____________________________l4">[4]Sheet1!$W$2:$Y$103</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#REF!</definedName>
    <definedName name="____________________________l1">[3]leads!$A$3:$E$108</definedName>
    <definedName name="____________________________l12">#REF!</definedName>
    <definedName name="____________________________l2">[2]r!$F$29</definedName>
    <definedName name="____________________________l3">#REF!</definedName>
    <definedName name="____________________________l4">[4]Sheet1!$W$2:$Y$103</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#REF!</definedName>
    <definedName name="____________________________var4">#REF!</definedName>
    <definedName name="___________________________bla1">[1]leads!$H$7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knr2">#REF!</definedName>
    <definedName name="___________________________l1">[3]leads!$A$3:$E$108</definedName>
    <definedName name="___________________________l12">#REF!</definedName>
    <definedName name="___________________________l2">[2]r!$F$29</definedName>
    <definedName name="___________________________l3">#REF!</definedName>
    <definedName name="___________________________l4">[4]Sheet1!$W$2:$Y$103</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#REF!</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#REF!</definedName>
    <definedName name="__________________________l1">[3]leads!$A$3:$E$108</definedName>
    <definedName name="__________________________l12">#REF!</definedName>
    <definedName name="__________________________l2">[2]r!$F$29</definedName>
    <definedName name="__________________________l3">#REF!</definedName>
    <definedName name="__________________________l4">[4]Sheet1!$W$2:$Y$103</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#REF!</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m1">[6]r!$F$4</definedName>
    <definedName name="__________________________mm1000">#REF!</definedName>
    <definedName name="__________________________mm11">[2]r!$F$4</definedName>
    <definedName name="__________________________mm111">[5]r!$F$4</definedName>
    <definedName name="__________________________mm600">#REF!</definedName>
    <definedName name="__________________________mm800">#REF!</definedName>
    <definedName name="__________________________pc2">#REF!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#REF!</definedName>
    <definedName name="__________________________var4">#REF!</definedName>
    <definedName name="_________________________bla1">[1]leads!$H$7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knr2">#REF!</definedName>
    <definedName name="_________________________l1">[3]leads!$A$3:$E$108</definedName>
    <definedName name="_________________________l12">#REF!</definedName>
    <definedName name="_________________________l2">[2]r!$F$29</definedName>
    <definedName name="_________________________l3">#REF!</definedName>
    <definedName name="_________________________l4">[4]Sheet1!$W$2:$Y$103</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m1">[6]r!$F$4</definedName>
    <definedName name="_________________________mm1000">#REF!</definedName>
    <definedName name="_________________________mm11">[2]r!$F$4</definedName>
    <definedName name="_________________________mm111">[5]r!$F$4</definedName>
    <definedName name="_________________________mm600">#REF!</definedName>
    <definedName name="_________________________mm800">#REF!</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#REF!</definedName>
    <definedName name="_________________________var4">#REF!</definedName>
    <definedName name="________________________bla1">[1]leads!$H$7</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2">#REF!</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2">#REF!</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2">#REF!</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2">#REF!</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2">#REF!</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l1">[3]leads!$A$3:$E$108</definedName>
    <definedName name="________________________l12">#REF!</definedName>
    <definedName name="________________________l2">[2]r!$F$29</definedName>
    <definedName name="________________________l3">#REF!</definedName>
    <definedName name="________________________l4">[4]Sheet1!$W$2:$Y$103</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2">#REF!</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2">#REF!</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[6]r!$F$4</definedName>
    <definedName name="________________________mm1000">#REF!</definedName>
    <definedName name="________________________mm11">[2]r!$F$4</definedName>
    <definedName name="________________________mm111">[5]r!$F$4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2">#REF!</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#REF!</definedName>
    <definedName name="________________________var4">#REF!</definedName>
    <definedName name="_______________________bla1">[1]leads!$H$7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l1">[3]leads!$A$3:$E$108</definedName>
    <definedName name="_______________________l12">#REF!</definedName>
    <definedName name="_______________________l2">[2]r!$F$29</definedName>
    <definedName name="_______________________l3">#REF!</definedName>
    <definedName name="_______________________l4">[4]Sheet1!$W$2:$Y$103</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[10]Lead!#REF!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m1">[6]r!$F$4</definedName>
    <definedName name="_______________________mm1000">#REF!</definedName>
    <definedName name="_______________________mm11">[2]r!$F$4</definedName>
    <definedName name="_______________________mm111">[5]r!$F$4</definedName>
    <definedName name="_______________________mm600">#REF!</definedName>
    <definedName name="_______________________mm800">#REF!</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#REF!</definedName>
    <definedName name="_______________________var4">#REF!</definedName>
    <definedName name="______________________bla1">[1]leads!$H$7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[11]DATA_PRG!$H$245</definedName>
    <definedName name="______________________l1">[3]leads!$A$3:$E$108</definedName>
    <definedName name="______________________l12">#REF!</definedName>
    <definedName name="______________________l2">[2]r!$F$29</definedName>
    <definedName name="______________________l3">#REF!</definedName>
    <definedName name="______________________l4">[4]Sheet1!$W$2:$Y$103</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#REF!</definedName>
    <definedName name="______________________lj900">#REF!</definedName>
    <definedName name="______________________LL3">#REF!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[6]r!$F$4</definedName>
    <definedName name="______________________mm1000">#REF!</definedName>
    <definedName name="______________________mm11">[2]r!$F$4</definedName>
    <definedName name="______________________mm111">[5]r!$F$4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[12]DATA_PRG!$H$269</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#REF!</definedName>
    <definedName name="______________________var4">#REF!</definedName>
    <definedName name="_____________________bla1">[1]leads!$H$7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[11]DATA_PRG!$H$245</definedName>
    <definedName name="_____________________l1">[3]leads!$A$3:$E$108</definedName>
    <definedName name="_____________________l12">#REF!</definedName>
    <definedName name="_____________________l2">[2]r!$F$29</definedName>
    <definedName name="_____________________l3">#REF!</definedName>
    <definedName name="_____________________l4">[4]Sheet1!$W$2:$Y$103</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#REF!</definedName>
    <definedName name="_____________________lj900">#REF!</definedName>
    <definedName name="_____________________LL3">#REF!</definedName>
    <definedName name="_____________________LSO24">[10]Lead!#REF!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[6]r!$F$4</definedName>
    <definedName name="_____________________mm1000">#REF!</definedName>
    <definedName name="_____________________mm11">[2]r!$F$4</definedName>
    <definedName name="_____________________mm111">[5]r!$F$4</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[12]DATA_PRG!$H$269</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#REF!</definedName>
    <definedName name="_____________________var4">#REF!</definedName>
    <definedName name="____________________bla1">[1]leads!$H$7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[11]DATA_PRG!$H$245</definedName>
    <definedName name="____________________knr2">#REF!</definedName>
    <definedName name="____________________l1">[3]leads!$A$3:$E$108</definedName>
    <definedName name="____________________l12">#REF!</definedName>
    <definedName name="____________________l2">[2]r!$F$29</definedName>
    <definedName name="____________________l3">#REF!</definedName>
    <definedName name="____________________l4">[4]Sheet1!$W$2:$Y$103</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#REF!</definedName>
    <definedName name="____________________lj900">#REF!</definedName>
    <definedName name="____________________LL3">#REF!</definedName>
    <definedName name="____________________LSO24">[10]Lead!#REF!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[6]r!$F$4</definedName>
    <definedName name="____________________mm1000">#REF!</definedName>
    <definedName name="____________________mm11">[2]r!$F$4</definedName>
    <definedName name="____________________mm111">[5]r!$F$4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[12]DATA_PRG!$H$269</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#REF!</definedName>
    <definedName name="____________________var4">#REF!</definedName>
    <definedName name="___________________bla1">[1]leads!$H$7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[11]DATA_PRG!$H$245</definedName>
    <definedName name="___________________l1">[3]leads!$A$3:$E$108</definedName>
    <definedName name="___________________l12">#REF!</definedName>
    <definedName name="___________________l2">[2]r!$F$29</definedName>
    <definedName name="___________________l3">#REF!</definedName>
    <definedName name="___________________l4">[4]Sheet1!$W$2:$Y$103</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#REF!</definedName>
    <definedName name="___________________lj900">#REF!</definedName>
    <definedName name="___________________LL3">#REF!</definedName>
    <definedName name="___________________LSO24">[10]Lead!#REF!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[6]r!$F$4</definedName>
    <definedName name="___________________mm1000">#REF!</definedName>
    <definedName name="___________________mm11">[2]r!$F$4</definedName>
    <definedName name="___________________mm111">[5]r!$F$4</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[12]DATA_PRG!$H$269</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#REF!</definedName>
    <definedName name="___________________var4">#REF!</definedName>
    <definedName name="__________________bla1">[1]leads!$H$7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[11]DATA_PRG!$H$245</definedName>
    <definedName name="__________________knr2">#REF!</definedName>
    <definedName name="__________________l1">[3]leads!$A$3:$E$108</definedName>
    <definedName name="__________________l12">#REF!</definedName>
    <definedName name="__________________l2">[2]r!$F$29</definedName>
    <definedName name="__________________l3">#REF!</definedName>
    <definedName name="__________________l4">[4]Sheet1!$W$2:$Y$103</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#REF!</definedName>
    <definedName name="__________________lj900">#REF!</definedName>
    <definedName name="__________________LL3">#REF!</definedName>
    <definedName name="__________________LSO24">[10]Lead!#REF!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[6]r!$F$4</definedName>
    <definedName name="__________________mm1000">#REF!</definedName>
    <definedName name="__________________mm11">[2]r!$F$4</definedName>
    <definedName name="__________________mm111">[5]r!$F$4</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[12]DATA_PRG!$H$269</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#REF!</definedName>
    <definedName name="__________________var4">#REF!</definedName>
    <definedName name="_________________bla1">[1]leads!$H$7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[11]DATA_PRG!$H$245</definedName>
    <definedName name="_________________knr2">#REF!</definedName>
    <definedName name="_________________l1">[3]leads!$A$3:$E$108</definedName>
    <definedName name="_________________l12">#REF!</definedName>
    <definedName name="_________________l2">[2]r!$F$29</definedName>
    <definedName name="_________________l3">#REF!</definedName>
    <definedName name="_________________l4">[4]Sheet1!$W$2:$Y$103</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#REF!</definedName>
    <definedName name="_________________lj900">#REF!</definedName>
    <definedName name="_________________LL3">#REF!</definedName>
    <definedName name="_________________LSO24">[10]Lead!#REF!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[6]r!$F$4</definedName>
    <definedName name="_________________mm1000">#REF!</definedName>
    <definedName name="_________________mm11">[2]r!$F$4</definedName>
    <definedName name="_________________mm111">[5]r!$F$4</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[12]DATA_PRG!$H$269</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#REF!</definedName>
    <definedName name="_________________var4">#REF!</definedName>
    <definedName name="________________bla1">[1]leads!$H$7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[11]DATA_PRG!$H$245</definedName>
    <definedName name="________________knr2">#REF!</definedName>
    <definedName name="________________l1">[3]leads!$A$3:$E$108</definedName>
    <definedName name="________________l12">#REF!</definedName>
    <definedName name="________________l2">[2]r!$F$29</definedName>
    <definedName name="________________l3">#REF!</definedName>
    <definedName name="________________l4">[4]Sheet1!$W$2:$Y$103</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#REF!</definedName>
    <definedName name="________________lj900">#REF!</definedName>
    <definedName name="________________LL3">#REF!</definedName>
    <definedName name="________________LSO24">[10]Lead!#REF!</definedName>
    <definedName name="________________MA1">#REF!</definedName>
    <definedName name="________________MA2">#REF!</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[6]r!$F$4</definedName>
    <definedName name="________________mm1000">#REF!</definedName>
    <definedName name="________________mm11">[2]r!$F$4</definedName>
    <definedName name="________________mm111">[5]r!$F$4</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[12]DATA_PRG!$H$269</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#REF!</definedName>
    <definedName name="________________var4">#REF!</definedName>
    <definedName name="_______________bla1">[1]leads!$H$7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[16]Data!#REF!</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[11]DATA_PRG!$H$245</definedName>
    <definedName name="_______________knr2">#REF!</definedName>
    <definedName name="_______________l1">[3]leads!$A$3:$E$108</definedName>
    <definedName name="_______________l12">#REF!</definedName>
    <definedName name="_______________l2">[2]r!$F$29</definedName>
    <definedName name="_______________l3">#REF!</definedName>
    <definedName name="_______________l4">[4]Sheet1!$W$2:$Y$103</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#REF!</definedName>
    <definedName name="_______________lj900">#REF!</definedName>
    <definedName name="_______________LL3">#REF!</definedName>
    <definedName name="_______________LSO24">[10]Lead!#REF!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[6]r!$F$4</definedName>
    <definedName name="_______________mm1000">#REF!</definedName>
    <definedName name="_______________mm11">[2]r!$F$4</definedName>
    <definedName name="_______________mm111">[5]r!$F$4</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[12]DATA_PRG!$H$269</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#REF!</definedName>
    <definedName name="_______________var4">#REF!</definedName>
    <definedName name="______________bla1">[1]leads!$H$7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[16]Data!#REF!</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[11]DATA_PRG!$H$245</definedName>
    <definedName name="______________knr2">#REF!</definedName>
    <definedName name="______________l1">[3]leads!$A$3:$E$108</definedName>
    <definedName name="______________l12">#REF!</definedName>
    <definedName name="______________l2">[2]r!$F$29</definedName>
    <definedName name="______________l3">#REF!</definedName>
    <definedName name="______________l4">[4]Sheet1!$W$2:$Y$103</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#REF!</definedName>
    <definedName name="______________lj900">#REF!</definedName>
    <definedName name="______________LL3">#REF!</definedName>
    <definedName name="______________LSO24">[10]Lead!#REF!</definedName>
    <definedName name="______________MA1">#REF!</definedName>
    <definedName name="______________MA2">#REF!</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[6]r!$F$4</definedName>
    <definedName name="______________mm1000">#REF!</definedName>
    <definedName name="______________mm11">[2]r!$F$4</definedName>
    <definedName name="______________mm111">[5]r!$F$4</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[12]DATA_PRG!$H$269</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#REF!</definedName>
    <definedName name="______________var4">#REF!</definedName>
    <definedName name="_____________bla1">[1]leads!$H$7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[17]Data!#REF!</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[11]DATA_PRG!$H$245</definedName>
    <definedName name="_____________knr2">#REF!</definedName>
    <definedName name="_____________l1">[3]leads!$A$3:$E$108</definedName>
    <definedName name="_____________l12">#REF!</definedName>
    <definedName name="_____________l2">[2]r!$F$29</definedName>
    <definedName name="_____________l3">#REF!</definedName>
    <definedName name="_____________l4">[4]Sheet1!$W$2:$Y$103</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#REF!</definedName>
    <definedName name="_____________lj900">#REF!</definedName>
    <definedName name="_____________LL3">#REF!</definedName>
    <definedName name="_____________LSO24">[10]Lead!#REF!</definedName>
    <definedName name="_____________MA1">#REF!</definedName>
    <definedName name="_____________MA2">#REF!</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[6]r!$F$4</definedName>
    <definedName name="_____________mm1000">#REF!</definedName>
    <definedName name="_____________mm11">[2]r!$F$4</definedName>
    <definedName name="_____________mm111">[5]r!$F$4</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[12]DATA_PRG!$H$269</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#REF!</definedName>
    <definedName name="_____________var4">#REF!</definedName>
    <definedName name="____________bla1">[1]leads!$H$7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[18]Data!#REF!</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[11]DATA_PRG!$H$245</definedName>
    <definedName name="____________l1">[3]leads!$A$3:$E$108</definedName>
    <definedName name="____________l12">#REF!</definedName>
    <definedName name="____________l2">[2]r!$F$29</definedName>
    <definedName name="____________l3">#REF!</definedName>
    <definedName name="____________l4">[4]Sheet1!$W$2:$Y$103</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#REF!</definedName>
    <definedName name="____________lj900">#REF!</definedName>
    <definedName name="____________LL3">#REF!</definedName>
    <definedName name="____________LSO24">[10]Lead!#REF!</definedName>
    <definedName name="____________MA1">#REF!</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[6]r!$F$4</definedName>
    <definedName name="____________mm1000">#REF!</definedName>
    <definedName name="____________mm11">[2]r!$F$4</definedName>
    <definedName name="____________mm111">[5]r!$F$4</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[12]DATA_PRG!$H$269</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[11]DATA_PRG!$H$245</definedName>
    <definedName name="___________l1">[3]leads!$A$3:$E$108</definedName>
    <definedName name="___________l12">#REF!</definedName>
    <definedName name="___________l2">[2]r!$F$29</definedName>
    <definedName name="___________l3">#REF!</definedName>
    <definedName name="___________l4">[4]Sheet1!$W$2:$Y$103</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#REF!</definedName>
    <definedName name="___________lj900">#REF!</definedName>
    <definedName name="___________LL3">#REF!</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[6]r!$F$4</definedName>
    <definedName name="___________mm1000">#REF!</definedName>
    <definedName name="___________mm11">[2]r!$F$4</definedName>
    <definedName name="___________mm111">[5]r!$F$4</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[12]DATA_PRG!$H$269</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[18]Data!#REF!</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[11]DATA_PRG!$H$245</definedName>
    <definedName name="__________l1">[3]leads!$A$3:$E$108</definedName>
    <definedName name="__________l12">#REF!</definedName>
    <definedName name="__________l2">[2]r!$F$29</definedName>
    <definedName name="__________l3">#REF!</definedName>
    <definedName name="__________l4">[4]Sheet1!$W$2:$Y$103</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#REF!</definedName>
    <definedName name="__________lj900">#REF!</definedName>
    <definedName name="__________LL3">#REF!</definedName>
    <definedName name="__________LSO24">[10]Lead!#REF!</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[6]r!$F$4</definedName>
    <definedName name="__________mm1000">#REF!</definedName>
    <definedName name="__________mm11">[2]r!$F$4</definedName>
    <definedName name="__________mm111">[5]r!$F$4</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[12]DATA_PRG!$H$269</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#REF!</definedName>
    <definedName name="_________l2">[2]r!$F$29</definedName>
    <definedName name="_________l3">#REF!</definedName>
    <definedName name="_________l4">[4]Sheet1!$W$2:$Y$103</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#REF!</definedName>
    <definedName name="_________MEt55">#REF!</definedName>
    <definedName name="_________Met63">#REF!</definedName>
    <definedName name="_________mm1">[6]r!$F$4</definedName>
    <definedName name="_________mm1000">#REF!</definedName>
    <definedName name="_________mm11">[2]r!$F$4</definedName>
    <definedName name="_________mm111">[5]r!$F$4</definedName>
    <definedName name="_________mm600">#REF!</definedName>
    <definedName name="_________mm800">#REF!</definedName>
    <definedName name="_________pc2">#REF!</definedName>
    <definedName name="_________pla4">[12]DATA_PRG!$H$269</definedName>
    <definedName name="_________pv2">#REF!</definedName>
    <definedName name="_________rr3">[7]v!$A$2:$E$51</definedName>
    <definedName name="_________rrr1">[7]r!$B$1:$I$145</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[21]Data!#REF!</definedName>
    <definedName name="________imp1">[11]DATA_PRG!$H$245</definedName>
    <definedName name="________l1">[3]leads!$A$3:$E$108</definedName>
    <definedName name="________l12">#REF!</definedName>
    <definedName name="________l2">[2]r!$F$29</definedName>
    <definedName name="________l3">#REF!</definedName>
    <definedName name="________l4">[4]Sheet1!$W$2:$Y$103</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#REF!</definedName>
    <definedName name="________pla4">[12]DATA_PRG!$H$269</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[21]Data!#REF!</definedName>
    <definedName name="_______imp1">[11]DATA_PRG!$H$245</definedName>
    <definedName name="_______l1">[3]leads!$A$3:$E$108</definedName>
    <definedName name="_______l12">#REF!</definedName>
    <definedName name="_______l2">[2]r!$F$29</definedName>
    <definedName name="_______l3">#REF!</definedName>
    <definedName name="_______l4">[4]Sheet1!$W$2:$Y$103</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#REF!</definedName>
    <definedName name="_______mm1">[6]r!$F$4</definedName>
    <definedName name="_______mm11">[2]r!$F$4</definedName>
    <definedName name="_______mm111">[5]r!$F$4</definedName>
    <definedName name="_______pc2">#REF!</definedName>
    <definedName name="_______pla4">[12]DATA_PRG!$H$269</definedName>
    <definedName name="_______pv2">#REF!</definedName>
    <definedName name="_______rr3">[7]v!$A$2:$E$51</definedName>
    <definedName name="_______rrr1">[7]r!$B$1:$I$145</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#REF!</definedName>
    <definedName name="______G120907">[22]Data!#REF!</definedName>
    <definedName name="______imp1">[11]DATA_PRG!$H$245</definedName>
    <definedName name="______l1">[3]leads!$A$3:$E$108</definedName>
    <definedName name="______l12">#REF!</definedName>
    <definedName name="______l2">[2]r!$F$29</definedName>
    <definedName name="______l3">#REF!</definedName>
    <definedName name="______l4">[4]Sheet1!$W$2:$Y$103</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'[23]Lead statement'!#REF!</definedName>
    <definedName name="______mm1">[6]r!$F$4</definedName>
    <definedName name="______mm11">[2]r!$F$4</definedName>
    <definedName name="______mm111">[5]r!$F$4</definedName>
    <definedName name="______pc2">#REF!</definedName>
    <definedName name="______pla4">[12]DATA_PRG!$H$269</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#REF!</definedName>
    <definedName name="_____bla1">[1]leads!$H$7</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#REF!</definedName>
    <definedName name="_____G120907">[22]Data!#REF!</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imp1">[11]DATA_PRG!$H$245</definedName>
    <definedName name="_____l1">[3]leads!$A$3:$E$108</definedName>
    <definedName name="_____l12">#REF!</definedName>
    <definedName name="_____l2">[2]r!$F$29</definedName>
    <definedName name="_____l3">#REF!</definedName>
    <definedName name="_____l4">[4]Sheet1!$W$2:$Y$103</definedName>
    <definedName name="_____l5">#REF!</definedName>
    <definedName name="_____l6">[2]r!$F$4</definedName>
    <definedName name="_____l7">[5]r!$F$4</definedName>
    <definedName name="_____l8">[2]r!$F$2</definedName>
    <definedName name="_____l9">[2]r!$F$3</definedName>
    <definedName name="_____LJ6">[9]DATA!$H$245</definedName>
    <definedName name="_____lj600">#REF!</definedName>
    <definedName name="_____lj900">#REF!</definedName>
    <definedName name="_____LL3">#REF!</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[6]r!$F$4</definedName>
    <definedName name="_____mm11">[2]r!$F$4</definedName>
    <definedName name="_____mm111">[5]r!$F$4</definedName>
    <definedName name="_____OH1">[24]MRATES!$T$26</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[12]DATA_PRG!$H$269</definedName>
    <definedName name="_____pv2">#REF!</definedName>
    <definedName name="_____rr3">[7]v!$A$2:$E$51</definedName>
    <definedName name="_____rrr1">[7]r!$B$1:$I$145</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#REF!</definedName>
    <definedName name="____G120907">[25]Data!#REF!</definedName>
    <definedName name="____imp1">[11]DATA_PRG!$H$245</definedName>
    <definedName name="____knr2">#REF!</definedName>
    <definedName name="____l1">[3]leads!$A$3:$E$108</definedName>
    <definedName name="____l12">#REF!</definedName>
    <definedName name="____l2">[2]r!$F$29</definedName>
    <definedName name="____l3">#REF!</definedName>
    <definedName name="____l4">[4]Sheet1!$W$2:$Y$103</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#REF!</definedName>
    <definedName name="____pla4">[12]DATA_PRG!$H$269</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#REF!</definedName>
    <definedName name="___G120907">[25]Data!#REF!</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imp1">[11]DATA_PRG!$H$245</definedName>
    <definedName name="___knr2">#REF!</definedName>
    <definedName name="___l1">[3]leads!$A$3:$E$108</definedName>
    <definedName name="___l12">#REF!</definedName>
    <definedName name="___l2">[2]r!$F$29</definedName>
    <definedName name="___l3">#REF!</definedName>
    <definedName name="___l4">[4]Sheet1!$W$2:$Y$103</definedName>
    <definedName name="___l5">#REF!</definedName>
    <definedName name="___l6">[2]r!$F$4</definedName>
    <definedName name="___l7">[5]r!$F$4</definedName>
    <definedName name="___l8">[2]r!$F$2</definedName>
    <definedName name="___l9">[2]r!$F$3</definedName>
    <definedName name="___LJ6">[9]DATA!$H$245</definedName>
    <definedName name="___lj600">#REF!</definedName>
    <definedName name="___lj900">#REF!</definedName>
    <definedName name="___LL3">#REF!</definedName>
    <definedName name="___ma2">'[26]C-data'!$F$7</definedName>
    <definedName name="___me12">'[27]Lead statement'!#REF!</definedName>
    <definedName name="___me15">'[28]Lead statement'!#REF!</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[6]r!$F$4</definedName>
    <definedName name="___mm11">[2]r!$F$4</definedName>
    <definedName name="___mm111">[5]r!$F$4</definedName>
    <definedName name="___MS6">[29]MRATES!$P$50</definedName>
    <definedName name="___ne10">'[30]Lead statement'!#REF!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[12]DATA_PRG!$H$269</definedName>
    <definedName name="___pv2">#REF!</definedName>
    <definedName name="___rr3">[7]v!$A$2:$E$51</definedName>
    <definedName name="___rrr1">[7]r!$B$1:$I$145</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#REF!</definedName>
    <definedName name="__AUX111">[31]bom!$R$2</definedName>
    <definedName name="__aux2">#REF!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#REF!</definedName>
    <definedName name="__G120907">[32]Data!#REF!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#REF!</definedName>
    <definedName name="__l1">[3]leads!$A$3:$E$108</definedName>
    <definedName name="__l12">#REF!</definedName>
    <definedName name="__l2">[2]r!$F$29</definedName>
    <definedName name="__l3">#REF!</definedName>
    <definedName name="__l4">[4]Sheet1!$W$2:$Y$103</definedName>
    <definedName name="__l5">#REF!</definedName>
    <definedName name="__l6">[2]r!$F$4</definedName>
    <definedName name="__l7">[5]r!$F$4</definedName>
    <definedName name="__l8">[2]r!$F$2</definedName>
    <definedName name="__l9">[2]r!$F$3</definedName>
    <definedName name="__lcn1">#REF!</definedName>
    <definedName name="__LJ6">[14]DATA!$H$245</definedName>
    <definedName name="__ma1">'[26]C-data'!$F$6</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#REF!</definedName>
    <definedName name="__pla4">[12]DATA_PRG!$H$269</definedName>
    <definedName name="__pv2">#REF!</definedName>
    <definedName name="__QS25">[29]MRATES!$G$16</definedName>
    <definedName name="__QS40">[29]MRATES!$G$17</definedName>
    <definedName name="__rr3">[7]v!$A$2:$E$51</definedName>
    <definedName name="__rrr1">[7]r!$B$1:$I$145</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#REF!</definedName>
    <definedName name="__TB2">'[35]SPT vs PHI'!$B$2:$C$65</definedName>
    <definedName name="__tw2">'[26]C-data'!$F$90</definedName>
    <definedName name="__us1">#REF!</definedName>
    <definedName name="__var1">#REF!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#REF!</definedName>
    <definedName name="_1__Bitumen_pressure">[37]Usage!$C$11</definedName>
    <definedName name="_150_mm_thickness">'[37]Common '!$D$294</definedName>
    <definedName name="_2_and_3">'[38]Estimate '!#REF!</definedName>
    <definedName name="_3" hidden="1">'[39]final abstract'!#REF!</definedName>
    <definedName name="_75_mm_thick_ness">'[37]Common '!$D$287</definedName>
    <definedName name="_AUX111">[31]bom!$R$2</definedName>
    <definedName name="_aux2">#REF!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#REF!</definedName>
    <definedName name="_E38">#REF!</definedName>
    <definedName name="_ewe1">#REF!</definedName>
    <definedName name="_Fill" hidden="1">'[39]final abstract'!#REF!</definedName>
    <definedName name="_xlnm._FilterDatabase" localSheetId="0" hidden="1">'RE-1'!$AF$3:$AF$283</definedName>
    <definedName name="_G120907">[25]Data!#REF!</definedName>
    <definedName name="_hab1">#REF!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hidden="1">#REF!</definedName>
    <definedName name="_knr2">#REF!</definedName>
    <definedName name="_l1">[3]leads!$A$3:$E$108</definedName>
    <definedName name="_l12">#REF!</definedName>
    <definedName name="_l2">[2]r!$F$29</definedName>
    <definedName name="_l3">#REF!</definedName>
    <definedName name="_l4">[4]Sheet1!$W$2:$Y$103</definedName>
    <definedName name="_l5">#REF!</definedName>
    <definedName name="_l6">[2]r!$F$4</definedName>
    <definedName name="_l7">[5]r!$F$4</definedName>
    <definedName name="_l8">[2]r!$F$2</definedName>
    <definedName name="_l9">[2]r!$F$3</definedName>
    <definedName name="_lcn1">#REF!</definedName>
    <definedName name="_LEAD">[43]RMR!$D$31</definedName>
    <definedName name="_LJ6">[9]DATA!$H$245</definedName>
    <definedName name="_M17">[41]mlead!$D$23</definedName>
    <definedName name="_M38">[41]mlead!$D$44</definedName>
    <definedName name="_M67">[42]mlead!$D$73</definedName>
    <definedName name="_me12">'[44]Lead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'[47]Lead statement'!#REF!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#REF!</definedName>
    <definedName name="_pipe_con_500">[50]mlead!#REF!</definedName>
    <definedName name="_pipe_con_700">[50]mlead!#REF!</definedName>
    <definedName name="_pipe_ic_1100">[50]mlead!#REF!</definedName>
    <definedName name="_pipe_ic_500">[50]mlead!#REF!</definedName>
    <definedName name="_pipe_ic_700">[50]mlead!#REF!</definedName>
    <definedName name="_pla4">[12]DATA_PRG!$H$269</definedName>
    <definedName name="_pv2">#REF!</definedName>
    <definedName name="_QS25">[29]MRATES!$G$16</definedName>
    <definedName name="_QS40">[29]MRATES!$G$17</definedName>
    <definedName name="_rr3">[7]v!$A$2:$E$51</definedName>
    <definedName name="_rrr1">[7]r!$B$1:$I$145</definedName>
    <definedName name="_RT5565">#REF!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#REF!</definedName>
    <definedName name="_th_week_water_transp_habs">#REF!</definedName>
    <definedName name="_var1">#REF!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#REF!</definedName>
    <definedName name="a_6">"'smb://Tender2/d/Vinod/Excel/Tender/Garuda%20Resorts.xls'#$Boq.CX1"</definedName>
    <definedName name="a_8">"'smb://Tender2/d/Vinod/Excel/Tender/Garuda%20Resorts.xls'#$Boq.CX1"</definedName>
    <definedName name="aa" hidden="1">'[39]final abstract'!#REF!</definedName>
    <definedName name="AAA">'[51]Data.F8.BTR'!#REF!</definedName>
    <definedName name="aadf">#REF!</definedName>
    <definedName name="aawa">#REF!</definedName>
    <definedName name="ab">#REF!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hidden="1">'[39]final abstract'!#REF!</definedName>
    <definedName name="Address">#REF!</definedName>
    <definedName name="adfas">[54]Lead!#REF!</definedName>
    <definedName name="ADFDSFSD1111">#REF!</definedName>
    <definedName name="ae">'[55]Specification report'!$I$160</definedName>
    <definedName name="ae.">'[55]Specification report'!$I$161</definedName>
    <definedName name="ae_">NA()</definedName>
    <definedName name="AEW_FOR">'[50]abs road'!#REF!</definedName>
    <definedName name="AEW_SIDE">'[50]abs road'!#REF!</definedName>
    <definedName name="ag">[12]DATA_PRG!$H$86</definedName>
    <definedName name="AGRA_SHOULDERS">#REF!</definedName>
    <definedName name="AGSB">'[50]abs road'!#REF!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#REF!</definedName>
    <definedName name="ANNUAL_ELECTRICAL1_CHARGES">[52]CPHEEO!$J$13</definedName>
    <definedName name="ANNUAL_ELECTRICAL2_CHARGES">[52]CPHEEO!$L$13</definedName>
    <definedName name="anscount" hidden="1">1</definedName>
    <definedName name="AR">[57]Lead!#REF!</definedName>
    <definedName name="as">[58]v!#REF!</definedName>
    <definedName name="ASCSD">#REF!</definedName>
    <definedName name="asd">[59]Data!#REF!</definedName>
    <definedName name="asf">#REF!</definedName>
    <definedName name="ASSS_6">"'smb://Mh2/e/Documents%20and%20Settings/Venkat/Local%20Settings/Temp/My%20Documents/zero.xls'#$'p&amp;m'.$H$264:$H$264"</definedName>
    <definedName name="AVG_HRS_PUMP_ULTI">[52]CPHEEO!$L$10</definedName>
    <definedName name="AWBM2">#REF!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#REF!</definedName>
    <definedName name="banilad">[61]banilad!$A$1:$Z$1159</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#REF!</definedName>
    <definedName name="BOTTOMDOMEONETOSIX">#REF!</definedName>
    <definedName name="BOTTOMDOMESIXTOTHIRTEEN">#REF!</definedName>
    <definedName name="BOTTOMRINGGIRDERONETOSIX">#REF!</definedName>
    <definedName name="BOTTOMRINGGIRDERSEVENTOTHIRTEEN">#REF!</definedName>
    <definedName name="br">'[33]Lead statement'!$P$20</definedName>
    <definedName name="brnm">'[26]C-data'!$F$63</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#REF!</definedName>
    <definedName name="CC">[67]DATA!$H$59</definedName>
    <definedName name="CC_1">[9]DATA!$I$59</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#REF!</definedName>
    <definedName name="cd">#REF!</definedName>
    <definedName name="CDNO">#REF!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#REF!</definedName>
    <definedName name="CIDjoints">[63]maya!$B$370:$B$375</definedName>
    <definedName name="CILA_PIPES">'[53]PIPES BASIC RATES'!$A$279:$A$331</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[73]Data!#REF!</definedName>
    <definedName name="Company">#REF!</definedName>
    <definedName name="conmixer">'[33]SSR 2014-15 Rates'!$E$62</definedName>
    <definedName name="Construction">'[56]Bitumen trunk'!$W$1:$AN$196</definedName>
    <definedName name="cost">#REF!</definedName>
    <definedName name="COTTAGE" hidden="1">'[39]final abstract'!#REF!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'[51]Data.F8.BTR'!#REF!</definedName>
    <definedName name="CSAND">[29]MRATES!$G$8</definedName>
    <definedName name="cvbt">#REF!</definedName>
    <definedName name="CWSUMP">'[76]DATA-BASE'!$I$6:$T$22</definedName>
    <definedName name="d">[57]Lead!#REF!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2" hidden="1">#REF!</definedName>
    <definedName name="data3" hidden="1">#REF!</definedName>
    <definedName name="DATA6">#REF!</definedName>
    <definedName name="_xlnm.Database">#REF!</definedName>
    <definedName name="datafsdf">'[77]labour coeff'!$A$3:$S$74</definedName>
    <definedName name="datanew">#REF!</definedName>
    <definedName name="db">[72]DATA_PRG!$F$366</definedName>
    <definedName name="DD">#REF!</definedName>
    <definedName name="ddd" hidden="1">'[39]final abstract'!#REF!</definedName>
    <definedName name="de">'[55]Specification report'!$E$160</definedName>
    <definedName name="de.">'[78]GF SB Ok '!$F$1611</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[48]data!#REF!</definedName>
    <definedName name="dfas" hidden="1">'[39]final abstract'!#REF!</definedName>
    <definedName name="dfdsfd">'[80]Plant &amp;  Machinery'!$G$13</definedName>
    <definedName name="dfef">[81]Lead!#REF!</definedName>
    <definedName name="dfgdg">#REF!</definedName>
    <definedName name="dfghtjitujyi5ryhfrth">#REF!</definedName>
    <definedName name="dfgyhf">#REF!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hidden="1">#REF!</definedName>
    <definedName name="display_area_2" hidden="1">#REF!</definedName>
    <definedName name="Dist_Abstract">#REF!</definedName>
    <definedName name="div">[9]DATA!$H$250</definedName>
    <definedName name="DKDK">[83]Labour!$D$5</definedName>
    <definedName name="Dname">#REF!</definedName>
    <definedName name="dndfh">#REF!</definedName>
    <definedName name="do___________________________________________________________20_B">'[37]Common '!$D$182</definedName>
    <definedName name="DRINKING">'[51]Data.F8.BTR'!#REF!</definedName>
    <definedName name="Drum_Mix_Plant_40___60_TPH">[37]Usage!$C$5</definedName>
    <definedName name="dss" hidden="1">'[39]final abstract'!#REF!</definedName>
    <definedName name="dt">#REF!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#REF!</definedName>
    <definedName name="EFF">[52]CPHEEO!$C$10</definedName>
    <definedName name="egar">[85]Material!$D$117</definedName>
    <definedName name="Email">#REF!</definedName>
    <definedName name="er">#REF!</definedName>
    <definedName name="ers">#REF!</definedName>
    <definedName name="ertgdrghfghdsr">#REF!</definedName>
    <definedName name="ESTIMATE">'[86]0000000000000'!$D$3</definedName>
    <definedName name="EW_A">[9]DATA!$H$32</definedName>
    <definedName name="EW_B">[9]DATA!$H$37</definedName>
    <definedName name="EW_SP">#REF!</definedName>
    <definedName name="ewe">#REF!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#REF!</definedName>
    <definedName name="FCode" hidden="1">#REF!</definedName>
    <definedName name="FDJDSJFDJFLDJF">[83]Labour!$D$19</definedName>
    <definedName name="fdsg">#REF!</definedName>
    <definedName name="Feeder_Road_Sections">[56]Feeder!$A$1:$L$386</definedName>
    <definedName name="fgafgsfgfytssstr">#REF!</definedName>
    <definedName name="fgf">#REF!</definedName>
    <definedName name="fgfnfgfh">#REF!</definedName>
    <definedName name="fghh">#REF!</definedName>
    <definedName name="final">#REF!</definedName>
    <definedName name="finished">#REF!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[59]Data!#REF!</definedName>
    <definedName name="g">#REF!</definedName>
    <definedName name="gagan">[85]Material!$D$113</definedName>
    <definedName name="GG">[72]DATA_PRG!$H$109</definedName>
    <definedName name="GH">#REF!</definedName>
    <definedName name="GI_CL">[52]wh_data_R!#REF!</definedName>
    <definedName name="GI_CLL">[52]wh_data_R!$AP$1440:$AR$1442</definedName>
    <definedName name="GI_D_R">[52]CPHEEO!$BF$3:$BF$7</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#REF!</definedName>
    <definedName name="GPC">#REF!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trothpfinal">#REF!</definedName>
    <definedName name="guiol">#REF!</definedName>
    <definedName name="GUS">#REF!</definedName>
    <definedName name="GUSAUX">'[90]Global factors'!$B$3</definedName>
    <definedName name="GUSSW">'[90]Global factors'!$B$2</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ROW(#REF!)</definedName>
    <definedName name="hh">#REF!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#REF!</definedName>
    <definedName name="IA">'[96]Sheet1 (2)'!$II$1</definedName>
    <definedName name="id10.0">'[71]int-Dia-hdpe'!$H$3:$H$27</definedName>
    <definedName name="id10_0">NA()</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#REF!</definedName>
    <definedName name="JBcode_14dig">#REF!</definedName>
    <definedName name="jd">#REF!</definedName>
    <definedName name="jhkjahdkjhasdjhfkjasdhfkj">[54]Lead!#REF!</definedName>
    <definedName name="jjfgkf">#REF!</definedName>
    <definedName name="JKDL123" hidden="1">#REF!</definedName>
    <definedName name="jksfiohifnklkldf" localSheetId="0">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#REF!</definedName>
    <definedName name="KK">[72]DATA_PRG!$H$211</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#REF!</definedName>
    <definedName name="lead">#REF!</definedName>
    <definedName name="lead_prin">#REF!</definedName>
    <definedName name="LEAD_RANGE">'[53]BACK BONE'!$DF$4:$DF$26</definedName>
    <definedName name="lead3">#REF!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[10]Lead!#REF!</definedName>
    <definedName name="LSNO24">[103]Lead!$N$26</definedName>
    <definedName name="LSNO26">[103]Lead!$N$28</definedName>
    <definedName name="LSNO3">[103]Lead!$N$9</definedName>
    <definedName name="LSNO4">[10]Lead!$N$9</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#REF!</definedName>
    <definedName name="Maddy">#REF!</definedName>
    <definedName name="madhu">#REF!</definedName>
    <definedName name="mal">[108]DATA!$H$67</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[48]data!#REF!</definedName>
    <definedName name="metal">#REF!</definedName>
    <definedName name="METAL_D">[29]MRATES!$K$30</definedName>
    <definedName name="metal1">#REF!</definedName>
    <definedName name="metal11">#REF!</definedName>
    <definedName name="metal3">#REF!</definedName>
    <definedName name="MILD_6">[112]RMR!$F$30</definedName>
    <definedName name="mix">[113]r!$I$46</definedName>
    <definedName name="MLOAD">[29]MRATES!$X$10</definedName>
    <definedName name="mm">[62]r!$F$4</definedName>
    <definedName name="mn">'[114]Lead statement'!#REF!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#REF!</definedName>
    <definedName name="nagara">[116]m!$M$3</definedName>
    <definedName name="nagaraj">[116]m!$M$3</definedName>
    <definedName name="Name">#REF!</definedName>
    <definedName name="New">[48]data!#REF!</definedName>
    <definedName name="new_111" localSheetId="0">Scheduled_Payment+Extra_Payment</definedName>
    <definedName name="new_111">Scheduled_Payment+Extra_Payment</definedName>
    <definedName name="newdata">#REF!</definedName>
    <definedName name="NH4vorklmg">[64]BALAN1!$F$20</definedName>
    <definedName name="nl">[117]DATA!$B$22</definedName>
    <definedName name="nn">[118]Publicbuilding!$R$46</definedName>
    <definedName name="no">'[71]habs-list'!$B$5:$B$285</definedName>
    <definedName name="NO_1000">#REF!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#REF!</definedName>
    <definedName name="Number_of_Payments">#N/A</definedName>
    <definedName name="Nurses">'[51]Data.F8.BTR'!#REF!</definedName>
    <definedName name="nw">#REF!</definedName>
    <definedName name="od">'[71]int-Dia-hdpe'!$C$3:$C$27</definedName>
    <definedName name="OH">[74]MRATES!$H$52</definedName>
    <definedName name="OHBRBRACESEVENTOTHIRTEEN">#REF!</definedName>
    <definedName name="OHBRCOLUMNONETOSIX">#REF!</definedName>
    <definedName name="OHBRCOLUMNSEVENTOTHIRTEEN">#REF!</definedName>
    <definedName name="OHR">'[120]Leads Entry'!$I$30</definedName>
    <definedName name="ohsrcap">#REF!</definedName>
    <definedName name="ohsrlls">[91]nodes!$D$5:$D$115</definedName>
    <definedName name="OIU">[72]DATA_PRG!$H$328</definedName>
    <definedName name="ojjlkj">[80]Material!$D$130</definedName>
    <definedName name="OOOEOOOE">#REF!</definedName>
    <definedName name="OrderTable" hidden="1">#REF!</definedName>
    <definedName name="Packed">[37]General!$K$4</definedName>
    <definedName name="paint">[72]DATA_PRG!$H$345</definedName>
    <definedName name="painter">'[33]SSR 2014-15 Rates'!$E$44</definedName>
    <definedName name="Payment_Date">#N/A</definedName>
    <definedName name="pc">#REF!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hidden="1">{#N/A,#N/A,FALSE,"no"}</definedName>
    <definedName name="PPPPP">#REF!</definedName>
    <definedName name="pr">[123]id!$A$3:$E$449</definedName>
    <definedName name="PR_Habcode_16_Dig">#REF!</definedName>
    <definedName name="Prasad">#REF!</definedName>
    <definedName name="praveen">[124]sand!$A$1:$N$206</definedName>
    <definedName name="PRC">#REF!</definedName>
    <definedName name="_xlnm.Print_Area" localSheetId="0">'RE-1'!$A$1:$AC$283</definedName>
    <definedName name="_xlnm.Print_Area" localSheetId="1">Sheet1!$A$1:$I$1100</definedName>
    <definedName name="_xlnm.Print_Area">#REF!</definedName>
    <definedName name="Print_Area_MI">#REF!</definedName>
    <definedName name="Print_Area_MI_12">#REF!</definedName>
    <definedName name="Print_Area_MI_3">#REF!</definedName>
    <definedName name="Print_Area_MI_6">#REF!</definedName>
    <definedName name="Print_Area_MI_9">#REF!</definedName>
    <definedName name="Print_Area_Reset">#N/A</definedName>
    <definedName name="_xlnm.Print_Titles" localSheetId="0">'RE-1'!$2:$3</definedName>
    <definedName name="ProdForm"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#REF!</definedName>
    <definedName name="Q_CD_EW">#REF!</definedName>
    <definedName name="Q_CD_M10_BODY">#REF!</definedName>
    <definedName name="Q_CD_M10_FOUN">#REF!</definedName>
    <definedName name="Q_EW_F">[127]R_Det!#REF!</definedName>
    <definedName name="Q_EW_S">[127]R_Det!#REF!</definedName>
    <definedName name="Q_GRAVEL_SHOLDERS">[127]R_Det!#REF!</definedName>
    <definedName name="Q_GSB">[127]R_Det!#REF!</definedName>
    <definedName name="Q_MSS">[43]R_Det!$I$48</definedName>
    <definedName name="q_pick">[127]R_Det!#REF!</definedName>
    <definedName name="Q_SCSD">[127]R_Det!#REF!</definedName>
    <definedName name="Q_SDBC">[127]R_Det!#REF!</definedName>
    <definedName name="Q_TACK">[127]R_Det!#REF!</definedName>
    <definedName name="Q_WBM2">[127]R_Det!#REF!</definedName>
    <definedName name="Q_WBM3">[127]R_Det!#REF!</definedName>
    <definedName name="QQ">[87]m1!$D$9</definedName>
    <definedName name="qqq">#REF!</definedName>
    <definedName name="qqww">#REF!</definedName>
    <definedName name="qr">'[33]Lead statement'!$P$10</definedName>
    <definedName name="QRückläufe">[64]BALAN1!$E$10</definedName>
    <definedName name="QSchlamwasser_Dauer">[64]BALAN1!$E$54</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'[50]Road data'!#REF!</definedName>
    <definedName name="r_det">[50]R_Det!$I$31</definedName>
    <definedName name="R_Diversion_Road">'[130]Road data'!#REF!</definedName>
    <definedName name="R_EW_Car">'[50]Road data'!#REF!</definedName>
    <definedName name="R_EW_FMC_Car">'[130]Road data'!$K$49</definedName>
    <definedName name="R_EW_FMC_Side">'[50]Road data'!$K$30</definedName>
    <definedName name="R_EW_Form_OMC">'[129]Road data'!$K$58</definedName>
    <definedName name="R_EW_Man">'[130]Road data'!#REF!</definedName>
    <definedName name="R_EW_OMC_Car">'[50]Road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'[50]Road data'!#REF!</definedName>
    <definedName name="R_HP_800">'[132]Road data'!$K$432</definedName>
    <definedName name="R_HPL_600">'[50]Road data'!#REF!</definedName>
    <definedName name="R_HPL_800">'[131]Road data'!$K$322</definedName>
    <definedName name="R_HYSD_Found">'[129]Road data'!$K$747</definedName>
    <definedName name="R_HYSD_sub">'[129]Road data'!$K$731</definedName>
    <definedName name="R_HYSD_Super">'[50]Road data'!#REF!</definedName>
    <definedName name="R_M10_base">'[130]Road data'!#REF!</definedName>
    <definedName name="R_M10_bCC">'[50]Road data'!#REF!</definedName>
    <definedName name="R_M10_bodywalls">'[131]Road data'!$K$286</definedName>
    <definedName name="R_M10_drains">'[130]Road data'!#REF!</definedName>
    <definedName name="R_M10_found">'[131]Road data'!$K$275</definedName>
    <definedName name="R_M15_dividers">'[130]Road data'!#REF!</definedName>
    <definedName name="R_M15_Foot">'[129]Road data'!$K$528</definedName>
    <definedName name="R_M15_footing">'[50]Road data'!#REF!</definedName>
    <definedName name="R_M15_LevellingCoarse">'[129]Road data'!$K$679</definedName>
    <definedName name="R_M15_SUB">'[50]Road data'!#REF!</definedName>
    <definedName name="R_M20_Bed">'[129]Road data'!$K$579</definedName>
    <definedName name="R_M20_BedBack">'[50]Road data'!#REF!</definedName>
    <definedName name="R_M20_COVER">'[50]Road data'!#REF!</definedName>
    <definedName name="R_M20_DECKSLAB">'[50]Road data'!#REF!</definedName>
    <definedName name="R_M20_slab">'[129]Road data'!$K$604</definedName>
    <definedName name="R_M25_ApproachSlab">'[50]Road data'!#REF!</definedName>
    <definedName name="R_M30_WC">'[50]Road data'!#REF!</definedName>
    <definedName name="R_M35_CC">'[130]Road data'!#REF!</definedName>
    <definedName name="R_M35_FlyAsh">'[50]Road data'!#REF!</definedName>
    <definedName name="R_Mild">'[50]Road data'!#REF!</definedName>
    <definedName name="R_MSS">'[129]Road data'!$K$244</definedName>
    <definedName name="R_Painting">'[50]Road data'!#REF!</definedName>
    <definedName name="R_Pick">'[50]Road data'!$K$89</definedName>
    <definedName name="R_Plastering">'[50]Road data'!#REF!</definedName>
    <definedName name="R_R300">'[129]Road data'!$K$484</definedName>
    <definedName name="R_Rev_A300">'[130]Road data'!#REF!</definedName>
    <definedName name="R_Rev_Q300">'[130]Road data'!#REF!</definedName>
    <definedName name="R_SandFILLING">'[50]Road data'!#REF!</definedName>
    <definedName name="R_Scar_BT">'[50]Road data'!#REF!</definedName>
    <definedName name="R_Scar_GSB">'[50]Road data'!#REF!</definedName>
    <definedName name="R_Scarf">'[129]Road data'!$K$97</definedName>
    <definedName name="R_SCSD">'[129]Road data'!$K$198</definedName>
    <definedName name="R_SCSD_6070">'[50]Road data'!$K$173</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'[50]Road data'!#REF!</definedName>
    <definedName name="R_WBM2_HS">'[50]Road data'!$K$116</definedName>
    <definedName name="R_WBM2_HVR">'[50]Road data'!#REF!</definedName>
    <definedName name="R_WBM2_MCS">'[50]Road data'!#REF!</definedName>
    <definedName name="R_WBM3">'[50]Road data'!#REF!</definedName>
    <definedName name="R_WBM3_HS">'[50]Road data'!$K$142</definedName>
    <definedName name="R_WBM3_HVR">'[50]Road data'!#REF!</definedName>
    <definedName name="R_WBM3_MCS">'[50]Road data'!#REF!</definedName>
    <definedName name="R_Weepholes">'[50]Road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#REF!</definedName>
    <definedName name="rates1">#REF!</definedName>
    <definedName name="rates11">#REF!</definedName>
    <definedName name="rates4">#REF!</definedName>
    <definedName name="ratesand">'[8]lead-st'!$L$10</definedName>
    <definedName name="Ravu">#REF!</definedName>
    <definedName name="rax">[83]Material!$D$47</definedName>
    <definedName name="rb">'[26]C-data'!$F$112</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#REF!</definedName>
    <definedName name="REFIL">[9]DATA!$H$189</definedName>
    <definedName name="Repalle_Sub">[133]quarry!$A$5:$AA$337</definedName>
    <definedName name="rerfdsfsdfd">'[83]Plant &amp;  Machinery'!$G$4</definedName>
    <definedName name="rfgsdg">#REF!</definedName>
    <definedName name="rggdg">#REF!</definedName>
    <definedName name="road">[54]Lead!#REF!</definedName>
    <definedName name="Road_Sections_list">'[56]Trunk unpaved'!$A$2:$L$233</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#REF!</definedName>
    <definedName name="rrs">[8]rdamdata!$J$9</definedName>
    <definedName name="RSDP">[9]DATA!$H$215</definedName>
    <definedName name="rstone">[8]rdamdata!$J$11</definedName>
    <definedName name="rt">[54]Lead!#REF!</definedName>
    <definedName name="RubberRings">[63]maya!$B$382:$B$386</definedName>
    <definedName name="rwsrate">'[136]ssr-rates'!$B$1:$J$1644</definedName>
    <definedName name="s">#REF!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[137]Lead!#REF!</definedName>
    <definedName name="sad">'[51]Data.F8.BTR'!#REF!</definedName>
    <definedName name="sadfas">#REF!</definedName>
    <definedName name="sand">[8]rdamdata!$J$12</definedName>
    <definedName name="SAND_D">[29]MRATES!$K$32</definedName>
    <definedName name="SandF">[63]maya!$A$30:$A$31</definedName>
    <definedName name="SASA">#REF!</definedName>
    <definedName name="sc">'[33]Lead statement'!$P$7</definedName>
    <definedName name="SD">[84]m!$D$149</definedName>
    <definedName name="sdf">#REF!</definedName>
    <definedName name="sdfsdsdfdf">[83]Material!$D$70</definedName>
    <definedName name="sea">#REF!</definedName>
    <definedName name="SEComp">'[138]Data.F8.BTR'!#REF!</definedName>
    <definedName name="segments">'[71]segments-details'!$A$5:$D$439</definedName>
    <definedName name="sein">#REF!</definedName>
    <definedName name="sein1">#REF!</definedName>
    <definedName name="sein4">#REF!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1_3_11_26">#REF!</definedName>
    <definedName name="SHARED_FORMULA_3_11_3_11_30">#REF!</definedName>
    <definedName name="SHARED_FORMULA_3_119_3_119_8">NA()</definedName>
    <definedName name="SHARED_FORMULA_3_122_3_122_7">#REF!</definedName>
    <definedName name="SHARED_FORMULA_3_145_3_145_8">NA()</definedName>
    <definedName name="SHARED_FORMULA_3_148_3_148_7">NA()</definedName>
    <definedName name="SHARED_FORMULA_3_16_3_16_33">+#REF!</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36_3_236_26">NA()</definedName>
    <definedName name="SHARED_FORMULA_3_239_3_239_26">+#REF!</definedName>
    <definedName name="SHARED_FORMULA_3_24_3_24_37">+#REF!</definedName>
    <definedName name="SHARED_FORMULA_3_268_3_268_33">NA()</definedName>
    <definedName name="SHARED_FORMULA_3_274_3_274_33">+#REF!</definedName>
    <definedName name="SHARED_FORMULA_3_28_3_28_33">+#REF!</definedName>
    <definedName name="SHARED_FORMULA_3_31_3_31_22">+#REF!</definedName>
    <definedName name="SHARED_FORMULA_3_31_3_31_30">+#REF!</definedName>
    <definedName name="SHARED_FORMULA_3_32_3_32_37">+#REF!</definedName>
    <definedName name="SHARED_FORMULA_3_34_3_34_22">NA()</definedName>
    <definedName name="SHARED_FORMULA_3_34_3_34_30">NA()</definedName>
    <definedName name="SHARED_FORMULA_3_38_3_38_30">#REF!</definedName>
    <definedName name="SHARED_FORMULA_3_39_3_39_37">+#REF!</definedName>
    <definedName name="SHARED_FORMULA_3_39_3_39_8">NA()</definedName>
    <definedName name="SHARED_FORMULA_3_41_3_41_30">NA()</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+#REF!</definedName>
    <definedName name="SHARED_FORMULA_3_503_3_503_37">+#REF!</definedName>
    <definedName name="SHARED_FORMULA_3_517_3_517_26">+#REF!</definedName>
    <definedName name="SHARED_FORMULA_3_521_3_521_26">+#REF!</definedName>
    <definedName name="SHARED_FORMULA_3_57_3_57_30">+#REF!</definedName>
    <definedName name="SHARED_FORMULA_3_60_3_60_30">NA()</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+#REF!</definedName>
    <definedName name="SHARED_FORMULA_3_780_3_780_26">NA()</definedName>
    <definedName name="SHARED_FORMULA_3_9_3_9_37">+#REF!</definedName>
    <definedName name="SHARED_FORMULA_3_91_3_91_8">NA()</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+#REF!</definedName>
    <definedName name="SHARED_FORMULA_4_146_4_146_8">NA()</definedName>
    <definedName name="SHARED_FORMULA_4_161_4_161_26">NA()</definedName>
    <definedName name="SHARED_FORMULA_4_164_4_164_26">+#REF!+0.075*2</definedName>
    <definedName name="SHARED_FORMULA_4_165_4_165_30">NA()</definedName>
    <definedName name="SHARED_FORMULA_4_170_4_170_30">+#REF!</definedName>
    <definedName name="SHARED_FORMULA_4_174_4_174_22">+#REF!</definedName>
    <definedName name="SHARED_FORMULA_4_178_4_178_22">NA()</definedName>
    <definedName name="SHARED_FORMULA_4_18_4_18_37">+#REF!+0.15*2</definedName>
    <definedName name="SHARED_FORMULA_4_189_4_189_22">+#REF!</definedName>
    <definedName name="SHARED_FORMULA_4_193_4_193_22">NA()</definedName>
    <definedName name="SHARED_FORMULA_4_194_4_194_22">+#REF!</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8_4_228_26">NA()</definedName>
    <definedName name="SHARED_FORMULA_4_231_4_231_26">+#REF!</definedName>
    <definedName name="SHARED_FORMULA_4_246_4_246_26">NA()</definedName>
    <definedName name="SHARED_FORMULA_4_278_4_278_37">NA()</definedName>
    <definedName name="SHARED_FORMULA_4_291_4_291_17">SUM(#REF!)</definedName>
    <definedName name="SHARED_FORMULA_4_297_4_297_37">+#REF!+0.23*2</definedName>
    <definedName name="SHARED_FORMULA_4_34_4_34_26">+#REF!+0.1*2</definedName>
    <definedName name="SHARED_FORMULA_4_37_4_37_26">NA()</definedName>
    <definedName name="SHARED_FORMULA_4_396_4_396_37">+#REF!</definedName>
    <definedName name="SHARED_FORMULA_4_398_4_398_22">NA()</definedName>
    <definedName name="SHARED_FORMULA_4_4_4_4_26">+#REF!+0.15*2</definedName>
    <definedName name="SHARED_FORMULA_4_412_4_412_22">NA()</definedName>
    <definedName name="SHARED_FORMULA_4_435_4_435_37">NA()</definedName>
    <definedName name="SHARED_FORMULA_4_472_4_472_37">+#REF!</definedName>
    <definedName name="SHARED_FORMULA_4_5_4_5_22">+#REF!+0.15*2</definedName>
    <definedName name="SHARED_FORMULA_4_5_4_5_37">+#REF!+0.15*2</definedName>
    <definedName name="SHARED_FORMULA_4_538_4_538_22">NA()</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+#REF!</definedName>
    <definedName name="SHARED_FORMULA_5_11_5_11_26">#REF!+0.1*2</definedName>
    <definedName name="SHARED_FORMULA_5_116_5_116_26">+#REF!</definedName>
    <definedName name="SHARED_FORMULA_5_130_5_130_22">+#REF!</definedName>
    <definedName name="SHARED_FORMULA_5_134_5_134_22">NA()</definedName>
    <definedName name="SHARED_FORMULA_5_137_5_137_30">NA()</definedName>
    <definedName name="SHARED_FORMULA_5_142_5_142_30">+#REF!</definedName>
    <definedName name="SHARED_FORMULA_5_153_5_153_26">NA()</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8_5_38_30">0.15+0.1*2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+#REF!</definedName>
    <definedName name="SHARED_FORMULA_5_562_5_562_26">+#REF!</definedName>
    <definedName name="SHARED_FORMULA_5_57_5_57_30">+#REF!+0.1*2</definedName>
    <definedName name="SHARED_FORMULA_5_572_5_572_26">+#REF!</definedName>
    <definedName name="SHARED_FORMULA_5_599_5_599_26">NA()</definedName>
    <definedName name="SHARED_FORMULA_5_60_5_60_30">NA()</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+#REF!</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2_6_132_30">+#REF!</definedName>
    <definedName name="SHARED_FORMULA_6_132_6_132_37">+#REF!-#REF!</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96_6_596_22">NA()</definedName>
    <definedName name="SHARED_FORMULA_6_597_6_597_22">+#REF!-#REF!</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#REF!</definedName>
    <definedName name="Siri" localSheetId="0">Scheduled_Payment+Extra_Payment</definedName>
    <definedName name="Siri">Scheduled_Payment+Extra_Payment</definedName>
    <definedName name="SITE">#REF!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'[50]Road data'!#REF!</definedName>
    <definedName name="SP_Diversion_Road">'[130]Road data'!#REF!</definedName>
    <definedName name="sp_eew">'[43]Road data'!$C$316</definedName>
    <definedName name="SP_EW_Car">'[50]Road data'!#REF!</definedName>
    <definedName name="SP_EW_FMC_Side">'[130]Road data'!$C$15</definedName>
    <definedName name="SP_EW_Form_OMC">'[43]Road data'!$C$32</definedName>
    <definedName name="SP_EW_Man">'[130]Road data'!#REF!</definedName>
    <definedName name="SP_EW_OMC_Car">'[50]Road data'!#REF!</definedName>
    <definedName name="SP_EW_OMC_Side">'[50]Road data'!#REF!</definedName>
    <definedName name="sp_EW_side_OMC">'[43]Road data'!$C$7</definedName>
    <definedName name="SP_Gravel_Bedding">'[43]Road data'!$C$336</definedName>
    <definedName name="SP_Gravel_Quardrent">'[130]Road data'!#REF!</definedName>
    <definedName name="Sp_GSB">'[43]Road data'!$C$60</definedName>
    <definedName name="SP_HP_600">'[50]Road data'!#REF!</definedName>
    <definedName name="Sp_HPC">'[43]Road data'!$C$404</definedName>
    <definedName name="SP_HPL_600">'[50]Road data'!#REF!</definedName>
    <definedName name="SP_HYSD_Super">'[50]Road data'!#REF!</definedName>
    <definedName name="SP_M10_base">'[130]Road data'!#REF!</definedName>
    <definedName name="sp_M10_bCC">'[50]Road data'!#REF!</definedName>
    <definedName name="SP_M10_drainS">'[130]Road data'!#REF!</definedName>
    <definedName name="SP_M15_deviders">'[130]Road data'!#REF!</definedName>
    <definedName name="SP_M15_footing">'[50]Road data'!#REF!</definedName>
    <definedName name="SP_M15_SUB">'[50]Road data'!#REF!</definedName>
    <definedName name="Sp_M20_Bed">'[43]Road data'!$C$559</definedName>
    <definedName name="SP_M20_BedBack">'[50]Road data'!#REF!</definedName>
    <definedName name="SP_M20_COVER">'[50]Road data'!#REF!</definedName>
    <definedName name="SP_M20_Slab">'[50]Road data'!#REF!</definedName>
    <definedName name="SP_M25_ApproachSlab">'[50]Road data'!#REF!</definedName>
    <definedName name="SP_M30_WC">'[50]Road data'!#REF!</definedName>
    <definedName name="SP_M35_CC">'[130]Road data'!#REF!</definedName>
    <definedName name="SP_M35_FlyAsh">'[50]Road data'!#REF!</definedName>
    <definedName name="SP_Mild">'[50]Road data'!#REF!</definedName>
    <definedName name="Sp_MSS">'[43]Road data'!$C$220</definedName>
    <definedName name="SP_Painting">'[50]Road data'!#REF!</definedName>
    <definedName name="SP_Pick">'[130]Road data'!$C$79</definedName>
    <definedName name="SP_Plastering">'[50]Road data'!#REF!</definedName>
    <definedName name="SP_Rev_A300">'[130]Road data'!#REF!</definedName>
    <definedName name="SP_Rev_Q300">'[130]Road data'!#REF!</definedName>
    <definedName name="SP_Sandfilling">'[50]Road data'!#REF!</definedName>
    <definedName name="SP_Scar_BT">'[50]Road data'!#REF!</definedName>
    <definedName name="SP_Scar_GSB">'[50]Road data'!#REF!</definedName>
    <definedName name="Sp_Scarf">'[43]Road data'!$C$84</definedName>
    <definedName name="SP_SCSD">'[43]Road data'!$C$174</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'[50]Road data'!#REF!</definedName>
    <definedName name="SP_WBM2_HVR">'[50]Road data'!#REF!</definedName>
    <definedName name="SP_WBM2_MCS">'[50]Road data'!#REF!</definedName>
    <definedName name="SP_WBM2_MVR">'[50]Road data'!#REF!</definedName>
    <definedName name="SP_WBM3">'[50]Road data'!#REF!</definedName>
    <definedName name="SP_WBM3_HVR">'[50]Road data'!#REF!</definedName>
    <definedName name="SP_WBM3_MCS">'[50]Road data'!#REF!</definedName>
    <definedName name="SP_Weepholes">'[50]Road data'!#REF!</definedName>
    <definedName name="SP_WMM">'[50]Road data'!#REF!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#REF!</definedName>
    <definedName name="ssssss">'[144]Lead statement'!$P$13</definedName>
    <definedName name="SSTACK">[29]MRATES!$AD$12</definedName>
    <definedName name="st">'[33]Lead statement'!$P$22</definedName>
    <definedName name="stack">#REF!</definedName>
    <definedName name="stack1">#REF!</definedName>
    <definedName name="stack4">#REF!</definedName>
    <definedName name="staf">[58]v!#REF!</definedName>
    <definedName name="staff">[58]v!#REF!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#REF!</definedName>
    <definedName name="sware2">#REF!</definedName>
    <definedName name="t_beam">[72]DATA_PRG!$H$166</definedName>
    <definedName name="TAEW">'[50]abs road'!#REF!</definedName>
    <definedName name="tailpiece">[63]maya!$B$343:$B$348</definedName>
    <definedName name="tbl_ProdInfo" hidden="1">#REF!</definedName>
    <definedName name="tekmal">#REF!</definedName>
    <definedName name="temp">[6]r!$F$2</definedName>
    <definedName name="TOPDOME">'[76]DATA-ABSTRACT'!$A$11:$B$13</definedName>
    <definedName name="TOPDOMEONETOSIX">#REF!</definedName>
    <definedName name="TOPDOMESEVENTOTHIRTEEN">#REF!</definedName>
    <definedName name="TOPRINGGIRDERONETOSIX">#REF!</definedName>
    <definedName name="TOPRINGGIRDERSEVENTOTHIRTEEN">#REF!</definedName>
    <definedName name="TOWER_BOLTS">'[53]BASIC DATA'!$B$631:$B$648</definedName>
    <definedName name="TQWBM">[127]R_Det!#REF!</definedName>
    <definedName name="uetyyuwefgyusdhj">#REF!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#REF!</definedName>
    <definedName name="usd">[147]Summary!#REF!</definedName>
    <definedName name="utgg.jk.b." localSheetId="0">Scheduled_Payment+Extra_Payment</definedName>
    <definedName name="utgg.jk.b.">Scheduled_Payment+Extra_Payment</definedName>
    <definedName name="Values_Entered">#N/A</definedName>
    <definedName name="valve">[63]maya!$A$247:$A$273</definedName>
    <definedName name="var">#REF!</definedName>
    <definedName name="VAT">[29]MRATES!$C$37</definedName>
    <definedName name="ver">#REF!</definedName>
    <definedName name="ver.con">[148]detls!$A$3:$O$18</definedName>
    <definedName name="vertical">[92]detls!$A$3:$O$18</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#REF!</definedName>
    <definedName name="water">'[33]SSR 2014-15 Rates'!$E$61</definedName>
    <definedName name="wc">[62]r!$F$48</definedName>
    <definedName name="we">#REF!</definedName>
    <definedName name="WOOD_TYPE">'[53]BASIC DATA'!$B$586:$B$601</definedName>
    <definedName name="wrn.detailed." hidden="1">{#N/A,#N/A,FALSE,"no"}</definedName>
    <definedName name="ws">[72]DATA_PRG!$F$371</definedName>
    <definedName name="wsss">#REF!</definedName>
    <definedName name="ww">[73]DATA_PRG!$H$328</definedName>
    <definedName name="WWEEW">#REF!</definedName>
    <definedName name="wwknr">#REF!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#REF!</definedName>
    <definedName name="xx">#REF!</definedName>
    <definedName name="xxx">#REF!</definedName>
    <definedName name="xxxx">#REF!</definedName>
    <definedName name="ycode">'[150]0000000000000'!$D$3</definedName>
    <definedName name="yearssr">[145]index!$A$1:$M$2</definedName>
    <definedName name="YTR">[72]DATA_PRG!$B$4</definedName>
    <definedName name="yturtyhfh">#REF!</definedName>
    <definedName name="YY">[72]DATA_PRG!$H$5</definedName>
    <definedName name="YYYY">#REF!</definedName>
    <definedName name="z" hidden="1">'[39]final abstract'!#REF!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81" i="2" l="1"/>
  <c r="AA281" i="2" s="1"/>
  <c r="K281" i="2"/>
  <c r="V280" i="2"/>
  <c r="AA280" i="2" s="1"/>
  <c r="K280" i="2"/>
  <c r="W280" i="2" l="1"/>
  <c r="W281" i="2"/>
  <c r="AA277" i="2" l="1"/>
  <c r="AD277" i="2" s="1"/>
  <c r="AA276" i="2"/>
  <c r="AD276" i="2" s="1"/>
  <c r="AA275" i="2"/>
  <c r="AD275" i="2" s="1"/>
  <c r="AA273" i="2" l="1"/>
  <c r="AD273" i="2" s="1"/>
  <c r="AA274" i="2"/>
  <c r="AD274" i="2" s="1"/>
  <c r="AA272" i="2"/>
  <c r="AD272" i="2" s="1"/>
  <c r="AA105" i="2" l="1"/>
  <c r="AB105" i="2" s="1"/>
  <c r="O105" i="2"/>
  <c r="Q105" i="2"/>
  <c r="U246" i="2"/>
  <c r="AC246" i="2" s="1"/>
  <c r="O246" i="2"/>
  <c r="Q246" i="2"/>
  <c r="S105" i="2" l="1"/>
  <c r="R105" i="2"/>
  <c r="AC105" i="2"/>
  <c r="S246" i="2"/>
  <c r="R246"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7" i="2"/>
  <c r="W262" i="2" l="1"/>
  <c r="AA262" i="2"/>
  <c r="AD262" i="2" s="1"/>
  <c r="AA271" i="2" l="1"/>
  <c r="AD271" i="2" s="1"/>
  <c r="AA253" i="2" l="1"/>
  <c r="AA254" i="2"/>
  <c r="AD254" i="2" s="1"/>
  <c r="AA255" i="2"/>
  <c r="AD255" i="2" s="1"/>
  <c r="AA256" i="2"/>
  <c r="AD256" i="2" s="1"/>
  <c r="AA257" i="2"/>
  <c r="AD257" i="2" s="1"/>
  <c r="AA258" i="2"/>
  <c r="AD258" i="2" s="1"/>
  <c r="AA259" i="2"/>
  <c r="AD259" i="2" s="1"/>
  <c r="AA260" i="2"/>
  <c r="AD260" i="2" s="1"/>
  <c r="AA263" i="2"/>
  <c r="AD263" i="2" s="1"/>
  <c r="AA264" i="2"/>
  <c r="AD264" i="2" s="1"/>
  <c r="AA265" i="2"/>
  <c r="AD265" i="2" s="1"/>
  <c r="AA266" i="2"/>
  <c r="AD266" i="2" s="1"/>
  <c r="AA267" i="2"/>
  <c r="AD267" i="2" s="1"/>
  <c r="AA268" i="2"/>
  <c r="AD268" i="2" s="1"/>
  <c r="AA269" i="2"/>
  <c r="AD269" i="2" s="1"/>
  <c r="AA270" i="2"/>
  <c r="AD270" i="2" s="1"/>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7" i="2"/>
  <c r="AA48" i="2"/>
  <c r="AA49" i="2"/>
  <c r="AA50" i="2"/>
  <c r="AA51" i="2"/>
  <c r="AA52" i="2"/>
  <c r="AA53" i="2"/>
  <c r="AA54" i="2"/>
  <c r="AA55" i="2"/>
  <c r="AA56" i="2"/>
  <c r="AA57" i="2"/>
  <c r="AA58" i="2"/>
  <c r="AA59" i="2"/>
  <c r="AA126" i="2"/>
  <c r="AA127" i="2"/>
  <c r="AA128" i="2"/>
  <c r="AA129" i="2"/>
  <c r="AA131" i="2"/>
  <c r="AA132" i="2"/>
  <c r="AA133" i="2"/>
  <c r="AA134" i="2"/>
  <c r="AA135" i="2"/>
  <c r="AA136" i="2"/>
  <c r="AA137" i="2"/>
  <c r="AA138" i="2"/>
  <c r="AA139" i="2"/>
  <c r="AA140" i="2"/>
  <c r="AA141" i="2"/>
  <c r="AA142" i="2"/>
  <c r="AA143" i="2"/>
  <c r="AA144" i="2"/>
  <c r="AA145" i="2"/>
  <c r="AA146" i="2"/>
  <c r="AA147" i="2"/>
  <c r="AA148" i="2"/>
  <c r="AA149" i="2"/>
  <c r="AA153" i="2"/>
  <c r="AA170" i="2"/>
  <c r="AA177" i="2"/>
  <c r="AA178" i="2"/>
  <c r="AA180" i="2"/>
  <c r="AA184" i="2"/>
  <c r="AA186" i="2"/>
  <c r="AA187" i="2"/>
  <c r="AA188" i="2"/>
  <c r="AA189" i="2"/>
  <c r="AA190" i="2"/>
  <c r="AA191" i="2"/>
  <c r="AA192" i="2"/>
  <c r="AA193" i="2"/>
  <c r="AA194" i="2"/>
  <c r="AA195" i="2"/>
  <c r="AA196" i="2"/>
  <c r="AA197" i="2"/>
  <c r="AA198" i="2"/>
  <c r="AA202" i="2"/>
  <c r="AA205" i="2"/>
  <c r="AA206" i="2"/>
  <c r="AA207" i="2"/>
  <c r="AA208" i="2"/>
  <c r="AA209" i="2"/>
  <c r="AA210" i="2"/>
  <c r="AA211" i="2"/>
  <c r="AA212" i="2"/>
  <c r="AA213" i="2"/>
  <c r="AA214" i="2"/>
  <c r="AA215" i="2"/>
  <c r="AA218" i="2"/>
  <c r="AA219" i="2"/>
  <c r="AA227" i="2"/>
  <c r="AA231" i="2"/>
  <c r="AA235" i="2"/>
  <c r="AA236" i="2"/>
  <c r="AA244" i="2"/>
  <c r="I7" i="2" l="1"/>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7" i="2"/>
  <c r="I5" i="2"/>
  <c r="T7" i="2" l="1"/>
  <c r="U7" i="2" s="1"/>
  <c r="T8" i="2"/>
  <c r="U8" i="2" s="1"/>
  <c r="T9" i="2"/>
  <c r="U9" i="2" s="1"/>
  <c r="T10" i="2"/>
  <c r="U10" i="2" s="1"/>
  <c r="T11" i="2"/>
  <c r="U11" i="2" s="1"/>
  <c r="T12" i="2"/>
  <c r="U12" i="2" s="1"/>
  <c r="T13" i="2"/>
  <c r="U13" i="2" s="1"/>
  <c r="T14" i="2"/>
  <c r="U14" i="2" s="1"/>
  <c r="T15" i="2"/>
  <c r="U15" i="2" s="1"/>
  <c r="T16" i="2"/>
  <c r="U16" i="2" s="1"/>
  <c r="T17" i="2"/>
  <c r="U17" i="2" s="1"/>
  <c r="T18" i="2"/>
  <c r="U18" i="2" s="1"/>
  <c r="T19" i="2"/>
  <c r="U19" i="2" s="1"/>
  <c r="T20" i="2"/>
  <c r="U20" i="2" s="1"/>
  <c r="T21" i="2"/>
  <c r="U21" i="2" s="1"/>
  <c r="T22" i="2"/>
  <c r="U22" i="2" s="1"/>
  <c r="T23" i="2"/>
  <c r="U23" i="2" s="1"/>
  <c r="T24" i="2"/>
  <c r="U24" i="2" s="1"/>
  <c r="T25" i="2"/>
  <c r="U25" i="2" s="1"/>
  <c r="T26" i="2"/>
  <c r="U26" i="2" s="1"/>
  <c r="T27" i="2"/>
  <c r="U27" i="2" s="1"/>
  <c r="T28" i="2"/>
  <c r="U28" i="2" s="1"/>
  <c r="T29" i="2"/>
  <c r="U29" i="2" s="1"/>
  <c r="T30" i="2"/>
  <c r="U30" i="2" s="1"/>
  <c r="T31" i="2"/>
  <c r="U31" i="2" s="1"/>
  <c r="T32" i="2"/>
  <c r="U32" i="2" s="1"/>
  <c r="T33" i="2"/>
  <c r="U33" i="2" s="1"/>
  <c r="T34" i="2"/>
  <c r="U34" i="2" s="1"/>
  <c r="T35" i="2"/>
  <c r="U35" i="2" s="1"/>
  <c r="T36" i="2"/>
  <c r="U36" i="2" s="1"/>
  <c r="T37" i="2"/>
  <c r="U37" i="2" s="1"/>
  <c r="T38" i="2"/>
  <c r="U38" i="2" s="1"/>
  <c r="T39" i="2"/>
  <c r="U39" i="2" s="1"/>
  <c r="T40" i="2"/>
  <c r="U40" i="2" s="1"/>
  <c r="T41" i="2"/>
  <c r="U41" i="2" s="1"/>
  <c r="T42" i="2"/>
  <c r="U42" i="2" s="1"/>
  <c r="T43" i="2"/>
  <c r="U43" i="2" s="1"/>
  <c r="T45" i="2"/>
  <c r="U45" i="2" s="1"/>
  <c r="T46" i="2"/>
  <c r="U46" i="2" s="1"/>
  <c r="T47" i="2"/>
  <c r="U47" i="2" s="1"/>
  <c r="T48" i="2"/>
  <c r="U48" i="2" s="1"/>
  <c r="T49" i="2"/>
  <c r="U49" i="2" s="1"/>
  <c r="T50" i="2"/>
  <c r="U50" i="2" s="1"/>
  <c r="T51" i="2"/>
  <c r="U51" i="2" s="1"/>
  <c r="T52" i="2"/>
  <c r="U52" i="2" s="1"/>
  <c r="T53" i="2"/>
  <c r="U53" i="2" s="1"/>
  <c r="T54" i="2"/>
  <c r="U54" i="2" s="1"/>
  <c r="T55" i="2"/>
  <c r="U55" i="2" s="1"/>
  <c r="T56" i="2"/>
  <c r="U56" i="2" s="1"/>
  <c r="T57" i="2"/>
  <c r="U57" i="2" s="1"/>
  <c r="T58" i="2"/>
  <c r="U58" i="2" s="1"/>
  <c r="T59" i="2"/>
  <c r="U59" i="2" s="1"/>
  <c r="T60" i="2"/>
  <c r="U60" i="2" s="1"/>
  <c r="T61" i="2"/>
  <c r="U61" i="2" s="1"/>
  <c r="T62" i="2"/>
  <c r="U62" i="2" s="1"/>
  <c r="T63" i="2"/>
  <c r="U63" i="2" s="1"/>
  <c r="T64" i="2"/>
  <c r="U64" i="2" s="1"/>
  <c r="T65" i="2"/>
  <c r="U65" i="2" s="1"/>
  <c r="T66" i="2"/>
  <c r="U66" i="2" s="1"/>
  <c r="T67" i="2"/>
  <c r="U67" i="2" s="1"/>
  <c r="T68" i="2"/>
  <c r="U68" i="2" s="1"/>
  <c r="T69" i="2"/>
  <c r="U69" i="2" s="1"/>
  <c r="T70" i="2"/>
  <c r="U70" i="2" s="1"/>
  <c r="T71" i="2"/>
  <c r="U71" i="2" s="1"/>
  <c r="T72" i="2"/>
  <c r="U72" i="2" s="1"/>
  <c r="T73" i="2"/>
  <c r="U73" i="2" s="1"/>
  <c r="T74" i="2"/>
  <c r="U74" i="2" s="1"/>
  <c r="T75" i="2"/>
  <c r="U75" i="2" s="1"/>
  <c r="T76" i="2"/>
  <c r="U76" i="2" s="1"/>
  <c r="T77" i="2"/>
  <c r="U77" i="2" s="1"/>
  <c r="T78" i="2"/>
  <c r="U78" i="2" s="1"/>
  <c r="T79" i="2"/>
  <c r="U79" i="2" s="1"/>
  <c r="T80" i="2"/>
  <c r="U80" i="2" s="1"/>
  <c r="T81" i="2"/>
  <c r="U81" i="2" s="1"/>
  <c r="T82" i="2"/>
  <c r="U82" i="2" s="1"/>
  <c r="T83" i="2"/>
  <c r="U83" i="2" s="1"/>
  <c r="T84" i="2"/>
  <c r="U84" i="2" s="1"/>
  <c r="T85" i="2"/>
  <c r="U85" i="2" s="1"/>
  <c r="T86" i="2"/>
  <c r="U86" i="2" s="1"/>
  <c r="T87" i="2"/>
  <c r="U87" i="2" s="1"/>
  <c r="T88" i="2"/>
  <c r="U88" i="2" s="1"/>
  <c r="T89" i="2"/>
  <c r="U89" i="2" s="1"/>
  <c r="T90" i="2"/>
  <c r="U90" i="2" s="1"/>
  <c r="T91" i="2"/>
  <c r="U91" i="2" s="1"/>
  <c r="T92" i="2"/>
  <c r="U92" i="2" s="1"/>
  <c r="T93" i="2"/>
  <c r="U93" i="2" s="1"/>
  <c r="T94" i="2"/>
  <c r="U94" i="2" s="1"/>
  <c r="T95" i="2"/>
  <c r="U95" i="2" s="1"/>
  <c r="T96" i="2"/>
  <c r="U96" i="2" s="1"/>
  <c r="T97" i="2"/>
  <c r="U97" i="2" s="1"/>
  <c r="T98" i="2"/>
  <c r="U98" i="2" s="1"/>
  <c r="T99" i="2"/>
  <c r="U99" i="2" s="1"/>
  <c r="T100" i="2"/>
  <c r="U100" i="2" s="1"/>
  <c r="T101" i="2"/>
  <c r="U101" i="2" s="1"/>
  <c r="T102" i="2"/>
  <c r="U102" i="2" s="1"/>
  <c r="T103" i="2"/>
  <c r="U103" i="2" s="1"/>
  <c r="T104" i="2"/>
  <c r="U104" i="2" s="1"/>
  <c r="T106" i="2"/>
  <c r="U106" i="2" s="1"/>
  <c r="T107" i="2"/>
  <c r="U107" i="2" s="1"/>
  <c r="T108" i="2"/>
  <c r="U108" i="2" s="1"/>
  <c r="T109" i="2"/>
  <c r="U109" i="2" s="1"/>
  <c r="T110" i="2"/>
  <c r="U110" i="2" s="1"/>
  <c r="T111" i="2"/>
  <c r="U111" i="2" s="1"/>
  <c r="T112" i="2"/>
  <c r="U112" i="2" s="1"/>
  <c r="T113" i="2"/>
  <c r="U113" i="2" s="1"/>
  <c r="T114" i="2"/>
  <c r="U114" i="2" s="1"/>
  <c r="T115" i="2"/>
  <c r="U115" i="2" s="1"/>
  <c r="T116" i="2"/>
  <c r="U116" i="2" s="1"/>
  <c r="T117" i="2"/>
  <c r="U117" i="2" s="1"/>
  <c r="T118" i="2"/>
  <c r="U118" i="2" s="1"/>
  <c r="T119" i="2"/>
  <c r="U119" i="2" s="1"/>
  <c r="T120" i="2"/>
  <c r="U120" i="2" s="1"/>
  <c r="T121" i="2"/>
  <c r="U121" i="2" s="1"/>
  <c r="T122" i="2"/>
  <c r="U122" i="2" s="1"/>
  <c r="T123" i="2"/>
  <c r="U123" i="2" s="1"/>
  <c r="T124" i="2"/>
  <c r="U124" i="2" s="1"/>
  <c r="T125" i="2"/>
  <c r="U125" i="2" s="1"/>
  <c r="T126" i="2"/>
  <c r="U126" i="2" s="1"/>
  <c r="T127" i="2"/>
  <c r="U127" i="2" s="1"/>
  <c r="T128" i="2"/>
  <c r="U128" i="2" s="1"/>
  <c r="T129" i="2"/>
  <c r="U129" i="2" s="1"/>
  <c r="T130" i="2"/>
  <c r="U130" i="2" s="1"/>
  <c r="T131" i="2"/>
  <c r="U131" i="2" s="1"/>
  <c r="T132" i="2"/>
  <c r="U132" i="2" s="1"/>
  <c r="T133" i="2"/>
  <c r="U133" i="2" s="1"/>
  <c r="T134" i="2"/>
  <c r="U134" i="2" s="1"/>
  <c r="T135" i="2"/>
  <c r="U135" i="2" s="1"/>
  <c r="T136" i="2"/>
  <c r="U136" i="2" s="1"/>
  <c r="T137" i="2"/>
  <c r="U137" i="2" s="1"/>
  <c r="T138" i="2"/>
  <c r="U138" i="2" s="1"/>
  <c r="T139" i="2"/>
  <c r="U139" i="2" s="1"/>
  <c r="T140" i="2"/>
  <c r="U140" i="2" s="1"/>
  <c r="T141" i="2"/>
  <c r="U141" i="2" s="1"/>
  <c r="T142" i="2"/>
  <c r="U142" i="2" s="1"/>
  <c r="T143" i="2"/>
  <c r="U143" i="2" s="1"/>
  <c r="T144" i="2"/>
  <c r="U144" i="2" s="1"/>
  <c r="T145" i="2"/>
  <c r="U145" i="2" s="1"/>
  <c r="T146" i="2"/>
  <c r="U146" i="2" s="1"/>
  <c r="T147" i="2"/>
  <c r="U147" i="2" s="1"/>
  <c r="T148" i="2"/>
  <c r="U148" i="2" s="1"/>
  <c r="T149" i="2"/>
  <c r="U149" i="2" s="1"/>
  <c r="T150" i="2"/>
  <c r="U150" i="2" s="1"/>
  <c r="T151" i="2"/>
  <c r="U151" i="2" s="1"/>
  <c r="T152" i="2"/>
  <c r="U152" i="2" s="1"/>
  <c r="T153" i="2"/>
  <c r="U153" i="2" s="1"/>
  <c r="T154" i="2"/>
  <c r="U154" i="2" s="1"/>
  <c r="T155" i="2"/>
  <c r="U155" i="2" s="1"/>
  <c r="T156" i="2"/>
  <c r="U156" i="2" s="1"/>
  <c r="T157" i="2"/>
  <c r="U157" i="2" s="1"/>
  <c r="T158" i="2"/>
  <c r="U158" i="2" s="1"/>
  <c r="T159" i="2"/>
  <c r="U159" i="2" s="1"/>
  <c r="T160" i="2"/>
  <c r="U160" i="2" s="1"/>
  <c r="T161" i="2"/>
  <c r="U161" i="2" s="1"/>
  <c r="T162" i="2"/>
  <c r="U162" i="2" s="1"/>
  <c r="T163" i="2"/>
  <c r="U163" i="2" s="1"/>
  <c r="T164" i="2"/>
  <c r="U164" i="2" s="1"/>
  <c r="T165" i="2"/>
  <c r="U165" i="2" s="1"/>
  <c r="T166" i="2"/>
  <c r="U166" i="2" s="1"/>
  <c r="T167" i="2"/>
  <c r="U167" i="2" s="1"/>
  <c r="T168" i="2"/>
  <c r="U168" i="2" s="1"/>
  <c r="T169" i="2"/>
  <c r="U169" i="2" s="1"/>
  <c r="T170" i="2"/>
  <c r="U170" i="2" s="1"/>
  <c r="T171" i="2"/>
  <c r="U171" i="2" s="1"/>
  <c r="T172" i="2"/>
  <c r="U172" i="2" s="1"/>
  <c r="T173" i="2"/>
  <c r="U173" i="2" s="1"/>
  <c r="T174" i="2"/>
  <c r="U174" i="2" s="1"/>
  <c r="T175" i="2"/>
  <c r="U175" i="2" s="1"/>
  <c r="T176" i="2"/>
  <c r="U176" i="2" s="1"/>
  <c r="T177" i="2"/>
  <c r="U177" i="2" s="1"/>
  <c r="T178" i="2"/>
  <c r="U178" i="2" s="1"/>
  <c r="T179" i="2"/>
  <c r="U179" i="2" s="1"/>
  <c r="T180" i="2"/>
  <c r="U180" i="2" s="1"/>
  <c r="T181" i="2"/>
  <c r="U181" i="2" s="1"/>
  <c r="T182" i="2"/>
  <c r="U182" i="2" s="1"/>
  <c r="T183" i="2"/>
  <c r="U183" i="2" s="1"/>
  <c r="T184" i="2"/>
  <c r="U184" i="2" s="1"/>
  <c r="T185" i="2"/>
  <c r="U185" i="2" s="1"/>
  <c r="T186" i="2"/>
  <c r="U186" i="2" s="1"/>
  <c r="T187" i="2"/>
  <c r="U187" i="2" s="1"/>
  <c r="T188" i="2"/>
  <c r="U188" i="2" s="1"/>
  <c r="T189" i="2"/>
  <c r="U189" i="2" s="1"/>
  <c r="T190" i="2"/>
  <c r="U190" i="2" s="1"/>
  <c r="T191" i="2"/>
  <c r="U191" i="2" s="1"/>
  <c r="T192" i="2"/>
  <c r="U192" i="2" s="1"/>
  <c r="T193" i="2"/>
  <c r="U193" i="2" s="1"/>
  <c r="T194" i="2"/>
  <c r="U194" i="2" s="1"/>
  <c r="T195" i="2"/>
  <c r="U195" i="2" s="1"/>
  <c r="T196" i="2"/>
  <c r="U196" i="2" s="1"/>
  <c r="T197" i="2"/>
  <c r="U197" i="2" s="1"/>
  <c r="T198" i="2"/>
  <c r="U198" i="2" s="1"/>
  <c r="T199" i="2"/>
  <c r="U199" i="2" s="1"/>
  <c r="T200" i="2"/>
  <c r="U200" i="2" s="1"/>
  <c r="T201" i="2"/>
  <c r="U201" i="2" s="1"/>
  <c r="T202" i="2"/>
  <c r="U202" i="2" s="1"/>
  <c r="T203" i="2"/>
  <c r="U203" i="2" s="1"/>
  <c r="T204" i="2"/>
  <c r="U204" i="2" s="1"/>
  <c r="T205" i="2"/>
  <c r="U205" i="2" s="1"/>
  <c r="T206" i="2"/>
  <c r="U206" i="2" s="1"/>
  <c r="T207" i="2"/>
  <c r="U207" i="2" s="1"/>
  <c r="T208" i="2"/>
  <c r="U208" i="2" s="1"/>
  <c r="T209" i="2"/>
  <c r="U209" i="2" s="1"/>
  <c r="T210" i="2"/>
  <c r="U210" i="2" s="1"/>
  <c r="T211" i="2"/>
  <c r="U211" i="2" s="1"/>
  <c r="T212" i="2"/>
  <c r="U212" i="2" s="1"/>
  <c r="T213" i="2"/>
  <c r="U213" i="2" s="1"/>
  <c r="T214" i="2"/>
  <c r="U214" i="2" s="1"/>
  <c r="T215" i="2"/>
  <c r="U215" i="2" s="1"/>
  <c r="T216" i="2"/>
  <c r="U216" i="2" s="1"/>
  <c r="T217" i="2"/>
  <c r="U217" i="2" s="1"/>
  <c r="T218" i="2"/>
  <c r="U218" i="2" s="1"/>
  <c r="T220" i="2"/>
  <c r="U220" i="2" s="1"/>
  <c r="T221" i="2"/>
  <c r="U221" i="2" s="1"/>
  <c r="T222" i="2"/>
  <c r="U222" i="2" s="1"/>
  <c r="T223" i="2"/>
  <c r="U223" i="2" s="1"/>
  <c r="T224" i="2"/>
  <c r="U224" i="2" s="1"/>
  <c r="T225" i="2"/>
  <c r="U225" i="2" s="1"/>
  <c r="T226" i="2"/>
  <c r="U226" i="2" s="1"/>
  <c r="T227" i="2"/>
  <c r="U227" i="2" s="1"/>
  <c r="T228" i="2"/>
  <c r="U228" i="2" s="1"/>
  <c r="T229" i="2"/>
  <c r="U229" i="2" s="1"/>
  <c r="T230" i="2"/>
  <c r="U230" i="2" s="1"/>
  <c r="T231" i="2"/>
  <c r="U231" i="2" s="1"/>
  <c r="T232" i="2"/>
  <c r="U232" i="2" s="1"/>
  <c r="T233" i="2"/>
  <c r="U233" i="2" s="1"/>
  <c r="T234" i="2"/>
  <c r="U234" i="2" s="1"/>
  <c r="T235" i="2"/>
  <c r="U235" i="2" s="1"/>
  <c r="T236" i="2"/>
  <c r="U236" i="2" s="1"/>
  <c r="T237" i="2"/>
  <c r="U237" i="2" s="1"/>
  <c r="T238" i="2"/>
  <c r="U238" i="2" s="1"/>
  <c r="T239" i="2"/>
  <c r="U239" i="2" s="1"/>
  <c r="T240" i="2"/>
  <c r="U240" i="2" s="1"/>
  <c r="T241" i="2"/>
  <c r="U241" i="2" s="1"/>
  <c r="T242" i="2"/>
  <c r="U242" i="2" s="1"/>
  <c r="T243" i="2"/>
  <c r="U243" i="2" s="1"/>
  <c r="T244" i="2"/>
  <c r="U244" i="2" s="1"/>
  <c r="T245" i="2"/>
  <c r="U245" i="2" s="1"/>
  <c r="T247" i="2"/>
  <c r="U247" i="2" s="1"/>
  <c r="AB55" i="2" l="1"/>
  <c r="AC55" i="2"/>
  <c r="AC236" i="2"/>
  <c r="AB236" i="2"/>
  <c r="AC211" i="2"/>
  <c r="AB211" i="2"/>
  <c r="AB187" i="2"/>
  <c r="AC187" i="2"/>
  <c r="AC139" i="2"/>
  <c r="AB139" i="2"/>
  <c r="AC127" i="2"/>
  <c r="AB127" i="2"/>
  <c r="AC54" i="2"/>
  <c r="AB54" i="2"/>
  <c r="AC41" i="2"/>
  <c r="AB41" i="2"/>
  <c r="AC29" i="2"/>
  <c r="AB29" i="2"/>
  <c r="AC17" i="2"/>
  <c r="AB17" i="2"/>
  <c r="AB30" i="2"/>
  <c r="AC30" i="2"/>
  <c r="AC53" i="2"/>
  <c r="AB53" i="2"/>
  <c r="AC209" i="2"/>
  <c r="AB209" i="2"/>
  <c r="AC149" i="2"/>
  <c r="AB149" i="2"/>
  <c r="AC137" i="2"/>
  <c r="AB137" i="2"/>
  <c r="AC52" i="2"/>
  <c r="AB52" i="2"/>
  <c r="AB39" i="2"/>
  <c r="AC39" i="2"/>
  <c r="AB27" i="2"/>
  <c r="AC27" i="2"/>
  <c r="AC15" i="2"/>
  <c r="AB15" i="2"/>
  <c r="AC148" i="2"/>
  <c r="AB148" i="2"/>
  <c r="AC51" i="2"/>
  <c r="AB51" i="2"/>
  <c r="AC38" i="2"/>
  <c r="AB38" i="2"/>
  <c r="AB26" i="2"/>
  <c r="AC26" i="2"/>
  <c r="AC14" i="2"/>
  <c r="AB14" i="2"/>
  <c r="AC210" i="2"/>
  <c r="AB210" i="2"/>
  <c r="AC135" i="2"/>
  <c r="AB135" i="2"/>
  <c r="AC50" i="2"/>
  <c r="AB50" i="2"/>
  <c r="AC37" i="2"/>
  <c r="AB37" i="2"/>
  <c r="AB25" i="2"/>
  <c r="AC25" i="2"/>
  <c r="AC13" i="2"/>
  <c r="AB13" i="2"/>
  <c r="AC140" i="2"/>
  <c r="AB140" i="2"/>
  <c r="AB184" i="2"/>
  <c r="AC184" i="2"/>
  <c r="AB231" i="2"/>
  <c r="AC231" i="2"/>
  <c r="AC49" i="2"/>
  <c r="AB49" i="2"/>
  <c r="AC36" i="2"/>
  <c r="AB36" i="2"/>
  <c r="AB24" i="2"/>
  <c r="AC24" i="2"/>
  <c r="AB12" i="2"/>
  <c r="AC12" i="2"/>
  <c r="AC18" i="2"/>
  <c r="AB18" i="2"/>
  <c r="AC198" i="2"/>
  <c r="AB198" i="2"/>
  <c r="AC126" i="2"/>
  <c r="AB126" i="2"/>
  <c r="AC28" i="2"/>
  <c r="AB28" i="2"/>
  <c r="AC208" i="2"/>
  <c r="AB208" i="2"/>
  <c r="AB218" i="2"/>
  <c r="AC218" i="2"/>
  <c r="AC48" i="2"/>
  <c r="AB48" i="2"/>
  <c r="AC35" i="2"/>
  <c r="AB35" i="2"/>
  <c r="AC23" i="2"/>
  <c r="AB23" i="2"/>
  <c r="AB11" i="2"/>
  <c r="AC11" i="2"/>
  <c r="AB188" i="2"/>
  <c r="AC188" i="2"/>
  <c r="AC138" i="2"/>
  <c r="AB138" i="2"/>
  <c r="AC16" i="2"/>
  <c r="AB16" i="2"/>
  <c r="AB244" i="2"/>
  <c r="AC244" i="2"/>
  <c r="AC207" i="2"/>
  <c r="AB207" i="2"/>
  <c r="AB170" i="2"/>
  <c r="AC170" i="2"/>
  <c r="AC205" i="2"/>
  <c r="AB205" i="2"/>
  <c r="AC180" i="2"/>
  <c r="AB180" i="2"/>
  <c r="AB144" i="2"/>
  <c r="AC144" i="2"/>
  <c r="AB132" i="2"/>
  <c r="AC132" i="2"/>
  <c r="AB59" i="2"/>
  <c r="AC59" i="2"/>
  <c r="AC47" i="2"/>
  <c r="AB47" i="2"/>
  <c r="AC34" i="2"/>
  <c r="AB34" i="2"/>
  <c r="AB22" i="2"/>
  <c r="AC22" i="2"/>
  <c r="AB10" i="2"/>
  <c r="AC10" i="2"/>
  <c r="AB128" i="2"/>
  <c r="AC128" i="2"/>
  <c r="AB42" i="2"/>
  <c r="AC42" i="2"/>
  <c r="AC197" i="2"/>
  <c r="AB197" i="2"/>
  <c r="AC196" i="2"/>
  <c r="AB196" i="2"/>
  <c r="AC136" i="2"/>
  <c r="AB136" i="2"/>
  <c r="AC147" i="2"/>
  <c r="AB147" i="2"/>
  <c r="AC134" i="2"/>
  <c r="AB134" i="2"/>
  <c r="AB145" i="2"/>
  <c r="AC145" i="2"/>
  <c r="AB215" i="2"/>
  <c r="AC215" i="2"/>
  <c r="AC191" i="2"/>
  <c r="AB191" i="2"/>
  <c r="AB143" i="2"/>
  <c r="AC143" i="2"/>
  <c r="AB131" i="2"/>
  <c r="AC131" i="2"/>
  <c r="AB58" i="2"/>
  <c r="AC58" i="2"/>
  <c r="AC33" i="2"/>
  <c r="AB33" i="2"/>
  <c r="AC21" i="2"/>
  <c r="AB21" i="2"/>
  <c r="AC212" i="2"/>
  <c r="AB212" i="2"/>
  <c r="AC186" i="2"/>
  <c r="AB186" i="2"/>
  <c r="AC206" i="2"/>
  <c r="AB206" i="2"/>
  <c r="AB146" i="2"/>
  <c r="AC146" i="2"/>
  <c r="AC193" i="2"/>
  <c r="AB193" i="2"/>
  <c r="AB133" i="2"/>
  <c r="AC133" i="2"/>
  <c r="AC227" i="2"/>
  <c r="AB227" i="2"/>
  <c r="AB202" i="2"/>
  <c r="AC202" i="2"/>
  <c r="AC178" i="2"/>
  <c r="AB178" i="2"/>
  <c r="AB142" i="2"/>
  <c r="AC142" i="2"/>
  <c r="AB57" i="2"/>
  <c r="AC57" i="2"/>
  <c r="AB32" i="2"/>
  <c r="AC32" i="2"/>
  <c r="AC20" i="2"/>
  <c r="AB20" i="2"/>
  <c r="AC235" i="2"/>
  <c r="AB235" i="2"/>
  <c r="AC40" i="2"/>
  <c r="AB40" i="2"/>
  <c r="AC195" i="2"/>
  <c r="AB195" i="2"/>
  <c r="AC194" i="2"/>
  <c r="AB194" i="2"/>
  <c r="AC192" i="2"/>
  <c r="AB192" i="2"/>
  <c r="AB214" i="2"/>
  <c r="AC214" i="2"/>
  <c r="AB190" i="2"/>
  <c r="AC190" i="2"/>
  <c r="AC213" i="2"/>
  <c r="AB213" i="2"/>
  <c r="AB189" i="2"/>
  <c r="AC189" i="2"/>
  <c r="AB177" i="2"/>
  <c r="AC177" i="2"/>
  <c r="AC153" i="2"/>
  <c r="AB153" i="2"/>
  <c r="AC141" i="2"/>
  <c r="AB141" i="2"/>
  <c r="AB129" i="2"/>
  <c r="AC129" i="2"/>
  <c r="AB56" i="2"/>
  <c r="AC56" i="2"/>
  <c r="AB31" i="2"/>
  <c r="AC31" i="2"/>
  <c r="AC19" i="2"/>
  <c r="AB19" i="2"/>
  <c r="AC7" i="2"/>
  <c r="AB7" i="2"/>
  <c r="W248" i="2"/>
  <c r="AA252" i="2" l="1"/>
  <c r="Z261" i="2"/>
  <c r="AD252" i="2" l="1"/>
  <c r="AA261" i="2"/>
  <c r="AD261" i="2" s="1"/>
  <c r="V306" i="2"/>
  <c r="W264" i="2"/>
  <c r="W263" i="2"/>
  <c r="W261" i="2"/>
  <c r="V260" i="2"/>
  <c r="W260" i="2" s="1"/>
  <c r="K260" i="2"/>
  <c r="V259" i="2"/>
  <c r="W259" i="2" s="1"/>
  <c r="K259" i="2"/>
  <c r="V258" i="2"/>
  <c r="W258" i="2" s="1"/>
  <c r="K258" i="2"/>
  <c r="V257" i="2"/>
  <c r="W257" i="2" s="1"/>
  <c r="K257" i="2"/>
  <c r="V256" i="2"/>
  <c r="W256" i="2" s="1"/>
  <c r="K256" i="2"/>
  <c r="V307" i="2"/>
  <c r="W307" i="2" s="1"/>
  <c r="V255" i="2"/>
  <c r="W255" i="2" s="1"/>
  <c r="K255" i="2"/>
  <c r="V254" i="2"/>
  <c r="W254" i="2" s="1"/>
  <c r="K254" i="2"/>
  <c r="V253" i="2"/>
  <c r="W253" i="2" s="1"/>
  <c r="K253" i="2"/>
  <c r="V252" i="2"/>
  <c r="W252" i="2" s="1"/>
  <c r="K252" i="2"/>
  <c r="V247" i="2"/>
  <c r="Q247" i="2"/>
  <c r="K247" i="2"/>
  <c r="V245" i="2"/>
  <c r="Q245" i="2"/>
  <c r="K245" i="2"/>
  <c r="V244" i="2"/>
  <c r="Q244" i="2"/>
  <c r="K244" i="2"/>
  <c r="V243" i="2"/>
  <c r="Q243" i="2"/>
  <c r="K243" i="2"/>
  <c r="V242" i="2"/>
  <c r="Q242" i="2"/>
  <c r="K242" i="2"/>
  <c r="V241" i="2"/>
  <c r="Q241" i="2"/>
  <c r="K241" i="2"/>
  <c r="V240" i="2"/>
  <c r="Q240" i="2"/>
  <c r="K240" i="2"/>
  <c r="V239" i="2"/>
  <c r="Q239" i="2"/>
  <c r="K239" i="2"/>
  <c r="V238" i="2"/>
  <c r="Q238" i="2"/>
  <c r="K238" i="2"/>
  <c r="V237" i="2"/>
  <c r="Q237" i="2"/>
  <c r="K237" i="2"/>
  <c r="V236" i="2"/>
  <c r="Q236" i="2"/>
  <c r="K236" i="2"/>
  <c r="V235" i="2"/>
  <c r="Q235" i="2"/>
  <c r="K235" i="2"/>
  <c r="V234" i="2"/>
  <c r="Q234" i="2"/>
  <c r="K234" i="2"/>
  <c r="V233" i="2"/>
  <c r="Q233" i="2"/>
  <c r="K233" i="2"/>
  <c r="V232" i="2"/>
  <c r="Q232" i="2"/>
  <c r="K232" i="2"/>
  <c r="V231" i="2"/>
  <c r="Q231" i="2"/>
  <c r="K231" i="2"/>
  <c r="V230" i="2"/>
  <c r="Q230" i="2"/>
  <c r="K230" i="2"/>
  <c r="V229" i="2"/>
  <c r="Q229" i="2"/>
  <c r="K229" i="2"/>
  <c r="V228" i="2"/>
  <c r="Q228" i="2"/>
  <c r="K228" i="2"/>
  <c r="V227" i="2"/>
  <c r="Q227" i="2"/>
  <c r="K227" i="2"/>
  <c r="V226" i="2"/>
  <c r="Q226" i="2"/>
  <c r="K226" i="2"/>
  <c r="V225" i="2"/>
  <c r="Q225" i="2"/>
  <c r="K225" i="2"/>
  <c r="V224" i="2"/>
  <c r="Q224" i="2"/>
  <c r="K224" i="2"/>
  <c r="V223" i="2"/>
  <c r="Q223" i="2"/>
  <c r="K223" i="2"/>
  <c r="V222" i="2"/>
  <c r="Q222" i="2"/>
  <c r="K222" i="2"/>
  <c r="V221" i="2"/>
  <c r="Q221" i="2"/>
  <c r="K221" i="2"/>
  <c r="V220" i="2"/>
  <c r="Q220" i="2"/>
  <c r="K220" i="2"/>
  <c r="V219" i="2"/>
  <c r="Q219" i="2"/>
  <c r="K219" i="2"/>
  <c r="G219" i="2"/>
  <c r="I219" i="2" s="1"/>
  <c r="V218" i="2"/>
  <c r="Q218" i="2"/>
  <c r="K218" i="2"/>
  <c r="V217" i="2"/>
  <c r="Q217" i="2"/>
  <c r="K217" i="2"/>
  <c r="V216" i="2"/>
  <c r="Q216" i="2"/>
  <c r="K216" i="2"/>
  <c r="V215" i="2"/>
  <c r="Q215" i="2"/>
  <c r="K215" i="2"/>
  <c r="V214" i="2"/>
  <c r="Q214" i="2"/>
  <c r="K214" i="2"/>
  <c r="V213" i="2"/>
  <c r="Q213" i="2"/>
  <c r="K213" i="2"/>
  <c r="V212" i="2"/>
  <c r="Q212" i="2"/>
  <c r="K212" i="2"/>
  <c r="V211" i="2"/>
  <c r="Q211" i="2"/>
  <c r="K211" i="2"/>
  <c r="V210" i="2"/>
  <c r="Q210" i="2"/>
  <c r="K210" i="2"/>
  <c r="V209" i="2"/>
  <c r="Q209" i="2"/>
  <c r="K209" i="2"/>
  <c r="V208" i="2"/>
  <c r="Q208" i="2"/>
  <c r="K208" i="2"/>
  <c r="V207" i="2"/>
  <c r="W207" i="2" s="1"/>
  <c r="Q207" i="2"/>
  <c r="K207" i="2"/>
  <c r="V206" i="2"/>
  <c r="W206" i="2" s="1"/>
  <c r="Q206" i="2"/>
  <c r="K206" i="2"/>
  <c r="V205" i="2"/>
  <c r="W205" i="2" s="1"/>
  <c r="Q205" i="2"/>
  <c r="K205" i="2"/>
  <c r="V204" i="2"/>
  <c r="Q204" i="2"/>
  <c r="K204" i="2"/>
  <c r="V203" i="2"/>
  <c r="Q203" i="2"/>
  <c r="K203" i="2"/>
  <c r="V202" i="2"/>
  <c r="W202" i="2" s="1"/>
  <c r="Q202" i="2"/>
  <c r="K202" i="2"/>
  <c r="V201" i="2"/>
  <c r="Q201" i="2"/>
  <c r="K201" i="2"/>
  <c r="V200" i="2"/>
  <c r="Q200" i="2"/>
  <c r="K200" i="2"/>
  <c r="V199" i="2"/>
  <c r="Q199" i="2"/>
  <c r="K199" i="2"/>
  <c r="V198" i="2"/>
  <c r="W198" i="2" s="1"/>
  <c r="Q198" i="2"/>
  <c r="K198" i="2"/>
  <c r="V197" i="2"/>
  <c r="W197" i="2" s="1"/>
  <c r="Q197" i="2"/>
  <c r="K197" i="2"/>
  <c r="V196" i="2"/>
  <c r="W196" i="2" s="1"/>
  <c r="Q196" i="2"/>
  <c r="K196" i="2"/>
  <c r="V195" i="2"/>
  <c r="W195" i="2" s="1"/>
  <c r="Q195" i="2"/>
  <c r="K195" i="2"/>
  <c r="V194" i="2"/>
  <c r="W194" i="2" s="1"/>
  <c r="Q194" i="2"/>
  <c r="K194" i="2"/>
  <c r="V193" i="2"/>
  <c r="W193" i="2" s="1"/>
  <c r="Q193" i="2"/>
  <c r="K193" i="2"/>
  <c r="V192" i="2"/>
  <c r="W192" i="2" s="1"/>
  <c r="Q192" i="2"/>
  <c r="K192" i="2"/>
  <c r="V191" i="2"/>
  <c r="W191" i="2" s="1"/>
  <c r="Q191" i="2"/>
  <c r="K191" i="2"/>
  <c r="V190" i="2"/>
  <c r="W190" i="2" s="1"/>
  <c r="Q190" i="2"/>
  <c r="K190" i="2"/>
  <c r="V189" i="2"/>
  <c r="W189" i="2" s="1"/>
  <c r="Q189" i="2"/>
  <c r="K189" i="2"/>
  <c r="V188" i="2"/>
  <c r="W188" i="2" s="1"/>
  <c r="Q188" i="2"/>
  <c r="K188" i="2"/>
  <c r="V187" i="2"/>
  <c r="W187" i="2" s="1"/>
  <c r="Q187" i="2"/>
  <c r="K187" i="2"/>
  <c r="V186" i="2"/>
  <c r="W186" i="2" s="1"/>
  <c r="Q186" i="2"/>
  <c r="K186" i="2"/>
  <c r="V185" i="2"/>
  <c r="Q185" i="2"/>
  <c r="K185" i="2"/>
  <c r="V184" i="2"/>
  <c r="W184" i="2" s="1"/>
  <c r="Q184" i="2"/>
  <c r="K184" i="2"/>
  <c r="V183" i="2"/>
  <c r="Q183" i="2"/>
  <c r="K183" i="2"/>
  <c r="V182" i="2"/>
  <c r="Q182" i="2"/>
  <c r="K182" i="2"/>
  <c r="V181" i="2"/>
  <c r="Q181" i="2"/>
  <c r="K181" i="2"/>
  <c r="V180" i="2"/>
  <c r="Q180" i="2"/>
  <c r="K180" i="2"/>
  <c r="V179" i="2"/>
  <c r="Q179" i="2"/>
  <c r="K179" i="2"/>
  <c r="V178" i="2"/>
  <c r="Q178" i="2"/>
  <c r="K178" i="2"/>
  <c r="V177" i="2"/>
  <c r="Q177" i="2"/>
  <c r="K177" i="2"/>
  <c r="Q176" i="2"/>
  <c r="K176" i="2"/>
  <c r="V175" i="2"/>
  <c r="Q175" i="2"/>
  <c r="K175" i="2"/>
  <c r="V174" i="2"/>
  <c r="Q174" i="2"/>
  <c r="K174" i="2"/>
  <c r="V173" i="2"/>
  <c r="Q173" i="2"/>
  <c r="K173" i="2"/>
  <c r="V172" i="2"/>
  <c r="Q172" i="2"/>
  <c r="K172" i="2"/>
  <c r="V171" i="2"/>
  <c r="Q171" i="2"/>
  <c r="K171" i="2"/>
  <c r="V170" i="2"/>
  <c r="Q170" i="2"/>
  <c r="K170" i="2"/>
  <c r="V169" i="2"/>
  <c r="Q169" i="2"/>
  <c r="K169" i="2"/>
  <c r="V168" i="2"/>
  <c r="Q168" i="2"/>
  <c r="K168" i="2"/>
  <c r="V167" i="2"/>
  <c r="Q167" i="2"/>
  <c r="K167" i="2"/>
  <c r="V166" i="2"/>
  <c r="Q166" i="2"/>
  <c r="K166" i="2"/>
  <c r="V165" i="2"/>
  <c r="Q165" i="2"/>
  <c r="K165" i="2"/>
  <c r="V164" i="2"/>
  <c r="Q164" i="2"/>
  <c r="K164" i="2"/>
  <c r="V163" i="2"/>
  <c r="Q163" i="2"/>
  <c r="K163" i="2"/>
  <c r="V162" i="2"/>
  <c r="Q162" i="2"/>
  <c r="K162" i="2"/>
  <c r="V161" i="2"/>
  <c r="Q161" i="2"/>
  <c r="K161" i="2"/>
  <c r="V160" i="2"/>
  <c r="Q160" i="2"/>
  <c r="K160" i="2"/>
  <c r="V159" i="2"/>
  <c r="Q159" i="2"/>
  <c r="K159" i="2"/>
  <c r="V158" i="2"/>
  <c r="Q158" i="2"/>
  <c r="K158" i="2"/>
  <c r="V157" i="2"/>
  <c r="Q157" i="2"/>
  <c r="K157" i="2"/>
  <c r="V156" i="2"/>
  <c r="Q156" i="2"/>
  <c r="K156" i="2"/>
  <c r="V155" i="2"/>
  <c r="Q155" i="2"/>
  <c r="K155" i="2"/>
  <c r="V154" i="2"/>
  <c r="Q154" i="2"/>
  <c r="K154" i="2"/>
  <c r="V153" i="2"/>
  <c r="W153" i="2" s="1"/>
  <c r="Q153" i="2"/>
  <c r="K153" i="2"/>
  <c r="V152" i="2"/>
  <c r="Q152" i="2"/>
  <c r="K152" i="2"/>
  <c r="V151" i="2"/>
  <c r="Q151" i="2"/>
  <c r="K151" i="2"/>
  <c r="V150" i="2"/>
  <c r="Q150" i="2"/>
  <c r="K150" i="2"/>
  <c r="V149" i="2"/>
  <c r="Q149" i="2"/>
  <c r="K149" i="2"/>
  <c r="V148" i="2"/>
  <c r="W148" i="2" s="1"/>
  <c r="Q148" i="2"/>
  <c r="K148" i="2"/>
  <c r="V147" i="2"/>
  <c r="W147" i="2" s="1"/>
  <c r="Q147" i="2"/>
  <c r="K147" i="2"/>
  <c r="V146" i="2"/>
  <c r="W146" i="2" s="1"/>
  <c r="Q146" i="2"/>
  <c r="K146" i="2"/>
  <c r="V145" i="2"/>
  <c r="W145" i="2" s="1"/>
  <c r="Q145" i="2"/>
  <c r="K145" i="2"/>
  <c r="V144" i="2"/>
  <c r="W144" i="2" s="1"/>
  <c r="Q144" i="2"/>
  <c r="K144" i="2"/>
  <c r="V143" i="2"/>
  <c r="W143" i="2" s="1"/>
  <c r="Q143" i="2"/>
  <c r="K143" i="2"/>
  <c r="V142" i="2"/>
  <c r="W142" i="2" s="1"/>
  <c r="Q142" i="2"/>
  <c r="K142" i="2"/>
  <c r="V141" i="2"/>
  <c r="W141" i="2" s="1"/>
  <c r="Q141" i="2"/>
  <c r="K141" i="2"/>
  <c r="V140" i="2"/>
  <c r="W140" i="2" s="1"/>
  <c r="Q140" i="2"/>
  <c r="K140" i="2"/>
  <c r="V139" i="2"/>
  <c r="W139" i="2" s="1"/>
  <c r="Q139" i="2"/>
  <c r="K139" i="2"/>
  <c r="V138" i="2"/>
  <c r="W138" i="2" s="1"/>
  <c r="Q138" i="2"/>
  <c r="K138" i="2"/>
  <c r="V137" i="2"/>
  <c r="W137" i="2" s="1"/>
  <c r="Q137" i="2"/>
  <c r="K137" i="2"/>
  <c r="V136" i="2"/>
  <c r="W136" i="2" s="1"/>
  <c r="Q136" i="2"/>
  <c r="K136" i="2"/>
  <c r="V135" i="2"/>
  <c r="W135" i="2" s="1"/>
  <c r="Q135" i="2"/>
  <c r="K135" i="2"/>
  <c r="V134" i="2"/>
  <c r="W134" i="2" s="1"/>
  <c r="Q134" i="2"/>
  <c r="K134" i="2"/>
  <c r="V133" i="2"/>
  <c r="W133" i="2" s="1"/>
  <c r="Q133" i="2"/>
  <c r="K133" i="2"/>
  <c r="V132" i="2"/>
  <c r="W132" i="2" s="1"/>
  <c r="Q132" i="2"/>
  <c r="K132" i="2"/>
  <c r="V131" i="2"/>
  <c r="W131" i="2" s="1"/>
  <c r="Q131" i="2"/>
  <c r="K131" i="2"/>
  <c r="V130" i="2"/>
  <c r="W130" i="2" s="1"/>
  <c r="Q130" i="2"/>
  <c r="K130" i="2"/>
  <c r="W129" i="2"/>
  <c r="Q129" i="2"/>
  <c r="K129" i="2"/>
  <c r="V128" i="2"/>
  <c r="W128" i="2" s="1"/>
  <c r="Q128" i="2"/>
  <c r="K128" i="2"/>
  <c r="V127" i="2"/>
  <c r="W127" i="2" s="1"/>
  <c r="Q127" i="2"/>
  <c r="K127" i="2"/>
  <c r="V126" i="2"/>
  <c r="W126" i="2" s="1"/>
  <c r="Q126" i="2"/>
  <c r="K126" i="2"/>
  <c r="Q125" i="2"/>
  <c r="J125" i="2"/>
  <c r="Q124" i="2"/>
  <c r="J124" i="2"/>
  <c r="Q123" i="2"/>
  <c r="J123" i="2"/>
  <c r="Q122" i="2"/>
  <c r="J122" i="2"/>
  <c r="Q121" i="2"/>
  <c r="J121" i="2"/>
  <c r="Q120" i="2"/>
  <c r="J120" i="2"/>
  <c r="Q119" i="2"/>
  <c r="J119" i="2"/>
  <c r="Q118" i="2"/>
  <c r="J118" i="2"/>
  <c r="Q117" i="2"/>
  <c r="J117" i="2"/>
  <c r="Q116" i="2"/>
  <c r="J116" i="2"/>
  <c r="Q115" i="2"/>
  <c r="J115" i="2"/>
  <c r="Q114" i="2"/>
  <c r="J114" i="2"/>
  <c r="Q113" i="2"/>
  <c r="J113" i="2"/>
  <c r="Q112" i="2"/>
  <c r="J112" i="2"/>
  <c r="Q111" i="2"/>
  <c r="J111" i="2"/>
  <c r="Q110" i="2"/>
  <c r="J110" i="2"/>
  <c r="Q109" i="2"/>
  <c r="J109" i="2"/>
  <c r="Q108" i="2"/>
  <c r="J108" i="2"/>
  <c r="Q107" i="2"/>
  <c r="J107" i="2"/>
  <c r="Q106" i="2"/>
  <c r="J106" i="2"/>
  <c r="V104" i="2"/>
  <c r="W104" i="2" s="1"/>
  <c r="Q104" i="2"/>
  <c r="K104" i="2"/>
  <c r="Q103" i="2"/>
  <c r="J103" i="2"/>
  <c r="Q102" i="2"/>
  <c r="J102" i="2"/>
  <c r="Q101" i="2"/>
  <c r="J101" i="2"/>
  <c r="Q100" i="2"/>
  <c r="J100" i="2"/>
  <c r="Q99" i="2"/>
  <c r="J99" i="2"/>
  <c r="Q98" i="2"/>
  <c r="J98" i="2"/>
  <c r="Q97" i="2"/>
  <c r="J97" i="2"/>
  <c r="Q96" i="2"/>
  <c r="J96" i="2"/>
  <c r="Q95" i="2"/>
  <c r="J95" i="2"/>
  <c r="Q94" i="2"/>
  <c r="J94" i="2"/>
  <c r="Q93" i="2"/>
  <c r="J93" i="2"/>
  <c r="Q92" i="2"/>
  <c r="J92" i="2"/>
  <c r="Q91" i="2"/>
  <c r="J91" i="2"/>
  <c r="Q90" i="2"/>
  <c r="J90" i="2"/>
  <c r="Q89" i="2"/>
  <c r="J89" i="2"/>
  <c r="Q88" i="2"/>
  <c r="J88" i="2"/>
  <c r="Q87" i="2"/>
  <c r="J87" i="2"/>
  <c r="Q86" i="2"/>
  <c r="J86" i="2"/>
  <c r="Q85" i="2"/>
  <c r="J85" i="2"/>
  <c r="Q84" i="2"/>
  <c r="J84" i="2"/>
  <c r="Q83" i="2"/>
  <c r="J83" i="2"/>
  <c r="Q82" i="2"/>
  <c r="J82" i="2"/>
  <c r="Q81" i="2"/>
  <c r="J81" i="2"/>
  <c r="Q80" i="2"/>
  <c r="J80" i="2"/>
  <c r="Q79" i="2"/>
  <c r="J79" i="2"/>
  <c r="Q78" i="2"/>
  <c r="J78" i="2"/>
  <c r="Q77" i="2"/>
  <c r="J77" i="2"/>
  <c r="Q76" i="2"/>
  <c r="J76" i="2"/>
  <c r="Q75" i="2"/>
  <c r="J75" i="2"/>
  <c r="Q74" i="2"/>
  <c r="J74" i="2"/>
  <c r="Q73" i="2"/>
  <c r="J73" i="2"/>
  <c r="Q72" i="2"/>
  <c r="J72" i="2"/>
  <c r="Q71" i="2"/>
  <c r="J71" i="2"/>
  <c r="Q70" i="2"/>
  <c r="J70" i="2"/>
  <c r="Q69" i="2"/>
  <c r="J69" i="2"/>
  <c r="Q68" i="2"/>
  <c r="J68" i="2"/>
  <c r="Q67" i="2"/>
  <c r="J67" i="2"/>
  <c r="Q66" i="2"/>
  <c r="J66" i="2"/>
  <c r="Q65" i="2"/>
  <c r="J65" i="2"/>
  <c r="Q64" i="2"/>
  <c r="J64" i="2"/>
  <c r="Q63" i="2"/>
  <c r="J63" i="2"/>
  <c r="Q62" i="2"/>
  <c r="J62" i="2"/>
  <c r="Q61" i="2"/>
  <c r="J61" i="2"/>
  <c r="Q60" i="2"/>
  <c r="J60" i="2"/>
  <c r="V59" i="2"/>
  <c r="W59" i="2" s="1"/>
  <c r="Q59" i="2"/>
  <c r="K59" i="2"/>
  <c r="V58" i="2"/>
  <c r="W58" i="2" s="1"/>
  <c r="Q58" i="2"/>
  <c r="K58" i="2"/>
  <c r="V57" i="2"/>
  <c r="W57" i="2" s="1"/>
  <c r="Q57" i="2"/>
  <c r="K57" i="2"/>
  <c r="V56" i="2"/>
  <c r="W56" i="2" s="1"/>
  <c r="Q56" i="2"/>
  <c r="K56" i="2"/>
  <c r="V55" i="2"/>
  <c r="W55" i="2" s="1"/>
  <c r="Q55" i="2"/>
  <c r="K55" i="2"/>
  <c r="V54" i="2"/>
  <c r="W54" i="2" s="1"/>
  <c r="Q54" i="2"/>
  <c r="K54" i="2"/>
  <c r="V53" i="2"/>
  <c r="W53" i="2" s="1"/>
  <c r="Q53" i="2"/>
  <c r="K53" i="2"/>
  <c r="V52" i="2"/>
  <c r="W52" i="2" s="1"/>
  <c r="Q52" i="2"/>
  <c r="K52" i="2"/>
  <c r="V51" i="2"/>
  <c r="W51" i="2" s="1"/>
  <c r="Q51" i="2"/>
  <c r="K51" i="2"/>
  <c r="V50" i="2"/>
  <c r="W50" i="2" s="1"/>
  <c r="Q50" i="2"/>
  <c r="K50" i="2"/>
  <c r="V49" i="2"/>
  <c r="W49" i="2" s="1"/>
  <c r="Q49" i="2"/>
  <c r="K49" i="2"/>
  <c r="V48" i="2"/>
  <c r="W48" i="2" s="1"/>
  <c r="Q48" i="2"/>
  <c r="K48" i="2"/>
  <c r="V47" i="2"/>
  <c r="W47" i="2" s="1"/>
  <c r="Q47" i="2"/>
  <c r="K47" i="2"/>
  <c r="V46" i="2"/>
  <c r="W46" i="2" s="1"/>
  <c r="Q46" i="2"/>
  <c r="K46" i="2"/>
  <c r="V45" i="2"/>
  <c r="W45" i="2" s="1"/>
  <c r="Q45" i="2"/>
  <c r="K45" i="2"/>
  <c r="V44" i="2"/>
  <c r="W44" i="2" s="1"/>
  <c r="Q44" i="2"/>
  <c r="K44" i="2"/>
  <c r="G44" i="2"/>
  <c r="I44" i="2" s="1"/>
  <c r="V43" i="2"/>
  <c r="W43" i="2" s="1"/>
  <c r="Q43" i="2"/>
  <c r="K43" i="2"/>
  <c r="V42" i="2"/>
  <c r="W42" i="2" s="1"/>
  <c r="Q42" i="2"/>
  <c r="K42" i="2"/>
  <c r="V41" i="2"/>
  <c r="W41" i="2" s="1"/>
  <c r="Q41" i="2"/>
  <c r="K41" i="2"/>
  <c r="V40" i="2"/>
  <c r="W40" i="2" s="1"/>
  <c r="Q40" i="2"/>
  <c r="K40" i="2"/>
  <c r="V39" i="2"/>
  <c r="W39" i="2" s="1"/>
  <c r="Q39" i="2"/>
  <c r="K39" i="2"/>
  <c r="V38" i="2"/>
  <c r="W38" i="2" s="1"/>
  <c r="Q38" i="2"/>
  <c r="K38" i="2"/>
  <c r="V37" i="2"/>
  <c r="W37" i="2" s="1"/>
  <c r="Q37" i="2"/>
  <c r="K37" i="2"/>
  <c r="V36" i="2"/>
  <c r="W36" i="2" s="1"/>
  <c r="Q36" i="2"/>
  <c r="K36" i="2"/>
  <c r="V35" i="2"/>
  <c r="W35" i="2" s="1"/>
  <c r="Q35" i="2"/>
  <c r="K35" i="2"/>
  <c r="V34" i="2"/>
  <c r="W34" i="2" s="1"/>
  <c r="Q34" i="2"/>
  <c r="K34" i="2"/>
  <c r="V33" i="2"/>
  <c r="W33" i="2" s="1"/>
  <c r="Q33" i="2"/>
  <c r="K33" i="2"/>
  <c r="V32" i="2"/>
  <c r="W32" i="2" s="1"/>
  <c r="Q32" i="2"/>
  <c r="K32" i="2"/>
  <c r="V31" i="2"/>
  <c r="W31" i="2" s="1"/>
  <c r="Q31" i="2"/>
  <c r="K31" i="2"/>
  <c r="V30" i="2"/>
  <c r="W30" i="2" s="1"/>
  <c r="Q30" i="2"/>
  <c r="K30" i="2"/>
  <c r="V29" i="2"/>
  <c r="W29" i="2" s="1"/>
  <c r="Q29" i="2"/>
  <c r="K29" i="2"/>
  <c r="V28" i="2"/>
  <c r="W28" i="2" s="1"/>
  <c r="Q28" i="2"/>
  <c r="K28" i="2"/>
  <c r="V27" i="2"/>
  <c r="W27" i="2" s="1"/>
  <c r="Q27" i="2"/>
  <c r="K27" i="2"/>
  <c r="V26" i="2"/>
  <c r="W26" i="2" s="1"/>
  <c r="Q26" i="2"/>
  <c r="K26" i="2"/>
  <c r="V25" i="2"/>
  <c r="W25" i="2" s="1"/>
  <c r="Q25" i="2"/>
  <c r="K25" i="2"/>
  <c r="V24" i="2"/>
  <c r="W24" i="2" s="1"/>
  <c r="Q24" i="2"/>
  <c r="K24" i="2"/>
  <c r="V23" i="2"/>
  <c r="W23" i="2" s="1"/>
  <c r="Q23" i="2"/>
  <c r="K23" i="2"/>
  <c r="V22" i="2"/>
  <c r="W22" i="2" s="1"/>
  <c r="Q22" i="2"/>
  <c r="K22" i="2"/>
  <c r="V21" i="2"/>
  <c r="W21" i="2" s="1"/>
  <c r="Q21" i="2"/>
  <c r="K21" i="2"/>
  <c r="V20" i="2"/>
  <c r="W20" i="2" s="1"/>
  <c r="Q20" i="2"/>
  <c r="K20" i="2"/>
  <c r="V19" i="2"/>
  <c r="W19" i="2" s="1"/>
  <c r="Q19" i="2"/>
  <c r="K19" i="2"/>
  <c r="V18" i="2"/>
  <c r="W18" i="2" s="1"/>
  <c r="Q18" i="2"/>
  <c r="K18" i="2"/>
  <c r="V17" i="2"/>
  <c r="W17" i="2" s="1"/>
  <c r="Q17" i="2"/>
  <c r="K17" i="2"/>
  <c r="V16" i="2"/>
  <c r="W16" i="2" s="1"/>
  <c r="Q16" i="2"/>
  <c r="K16" i="2"/>
  <c r="V15" i="2"/>
  <c r="W15" i="2" s="1"/>
  <c r="Q15" i="2"/>
  <c r="K15" i="2"/>
  <c r="V14" i="2"/>
  <c r="W14" i="2" s="1"/>
  <c r="Q14" i="2"/>
  <c r="K14" i="2"/>
  <c r="V13" i="2"/>
  <c r="W13" i="2" s="1"/>
  <c r="Q13" i="2"/>
  <c r="K13" i="2"/>
  <c r="V12" i="2"/>
  <c r="W12" i="2" s="1"/>
  <c r="Q12" i="2"/>
  <c r="K12" i="2"/>
  <c r="V11" i="2"/>
  <c r="W11" i="2" s="1"/>
  <c r="Q11" i="2"/>
  <c r="K11" i="2"/>
  <c r="V10" i="2"/>
  <c r="W10" i="2" s="1"/>
  <c r="Q10" i="2"/>
  <c r="K10" i="2"/>
  <c r="V9" i="2"/>
  <c r="W9" i="2" s="1"/>
  <c r="Q9" i="2"/>
  <c r="K9" i="2"/>
  <c r="V8" i="2"/>
  <c r="W8" i="2" s="1"/>
  <c r="Q8" i="2"/>
  <c r="K8" i="2"/>
  <c r="V7" i="2"/>
  <c r="W7" i="2" s="1"/>
  <c r="Q7" i="2"/>
  <c r="K7" i="2"/>
  <c r="V6" i="2"/>
  <c r="W6" i="2" s="1"/>
  <c r="Q6" i="2"/>
  <c r="K6" i="2"/>
  <c r="G6" i="2"/>
  <c r="I6" i="2" s="1"/>
  <c r="V5" i="2"/>
  <c r="W5" i="2" s="1"/>
  <c r="T5" i="2"/>
  <c r="U5" i="2" s="1"/>
  <c r="Q5" i="2"/>
  <c r="O5" i="2"/>
  <c r="O248" i="2" s="1"/>
  <c r="K5" i="2"/>
  <c r="AA282" i="2" l="1"/>
  <c r="AD282" i="2"/>
  <c r="V112" i="2"/>
  <c r="W112" i="2" s="1"/>
  <c r="V118" i="2"/>
  <c r="W118" i="2" s="1"/>
  <c r="K124" i="2"/>
  <c r="V81" i="2"/>
  <c r="W81" i="2" s="1"/>
  <c r="K64" i="2"/>
  <c r="K70" i="2"/>
  <c r="L70" i="2" s="1"/>
  <c r="K100" i="2"/>
  <c r="M100" i="2" s="1"/>
  <c r="K107" i="2"/>
  <c r="M107" i="2" s="1"/>
  <c r="K125" i="2"/>
  <c r="M125" i="2" s="1"/>
  <c r="K69" i="2"/>
  <c r="L69" i="2" s="1"/>
  <c r="K65" i="2"/>
  <c r="L65" i="2" s="1"/>
  <c r="V77" i="2"/>
  <c r="W77" i="2" s="1"/>
  <c r="X77" i="2" s="1"/>
  <c r="V89" i="2"/>
  <c r="W89" i="2" s="1"/>
  <c r="V95" i="2"/>
  <c r="W95" i="2" s="1"/>
  <c r="Y95" i="2" s="1"/>
  <c r="V101" i="2"/>
  <c r="W101" i="2" s="1"/>
  <c r="V63" i="2"/>
  <c r="W63" i="2" s="1"/>
  <c r="K88" i="2"/>
  <c r="V108" i="2"/>
  <c r="W108" i="2" s="1"/>
  <c r="X108" i="2" s="1"/>
  <c r="K114" i="2"/>
  <c r="M114" i="2" s="1"/>
  <c r="K60" i="2"/>
  <c r="M60" i="2" s="1"/>
  <c r="K66" i="2"/>
  <c r="L66" i="2" s="1"/>
  <c r="V72" i="2"/>
  <c r="W72" i="2" s="1"/>
  <c r="Y72" i="2" s="1"/>
  <c r="K78" i="2"/>
  <c r="M78" i="2" s="1"/>
  <c r="K84" i="2"/>
  <c r="M84" i="2" s="1"/>
  <c r="K90" i="2"/>
  <c r="K96" i="2"/>
  <c r="M96" i="2" s="1"/>
  <c r="V102" i="2"/>
  <c r="W102" i="2" s="1"/>
  <c r="V75" i="2"/>
  <c r="W75" i="2" s="1"/>
  <c r="V99" i="2"/>
  <c r="W99" i="2" s="1"/>
  <c r="K109" i="2"/>
  <c r="M109" i="2" s="1"/>
  <c r="K115" i="2"/>
  <c r="L115" i="2" s="1"/>
  <c r="K121" i="2"/>
  <c r="M121" i="2" s="1"/>
  <c r="K76" i="2"/>
  <c r="L76" i="2" s="1"/>
  <c r="V61" i="2"/>
  <c r="W61" i="2" s="1"/>
  <c r="Y61" i="2" s="1"/>
  <c r="V67" i="2"/>
  <c r="W67" i="2" s="1"/>
  <c r="X67" i="2" s="1"/>
  <c r="V79" i="2"/>
  <c r="W79" i="2" s="1"/>
  <c r="Y79" i="2" s="1"/>
  <c r="V85" i="2"/>
  <c r="W85" i="2" s="1"/>
  <c r="V97" i="2"/>
  <c r="W97" i="2" s="1"/>
  <c r="V103" i="2"/>
  <c r="W103" i="2" s="1"/>
  <c r="K82" i="2"/>
  <c r="V110" i="2"/>
  <c r="W110" i="2" s="1"/>
  <c r="K116" i="2"/>
  <c r="L116" i="2" s="1"/>
  <c r="K122" i="2"/>
  <c r="L122" i="2" s="1"/>
  <c r="V93" i="2"/>
  <c r="W93" i="2" s="1"/>
  <c r="X93" i="2" s="1"/>
  <c r="K94" i="2"/>
  <c r="M94" i="2" s="1"/>
  <c r="K62" i="2"/>
  <c r="M62" i="2" s="1"/>
  <c r="K68" i="2"/>
  <c r="M68" i="2" s="1"/>
  <c r="K74" i="2"/>
  <c r="M74" i="2" s="1"/>
  <c r="K80" i="2"/>
  <c r="K86" i="2"/>
  <c r="V92" i="2"/>
  <c r="W92" i="2" s="1"/>
  <c r="K98" i="2"/>
  <c r="V87" i="2"/>
  <c r="W87" i="2" s="1"/>
  <c r="K111" i="2"/>
  <c r="M111" i="2" s="1"/>
  <c r="V123" i="2"/>
  <c r="W123" i="2" s="1"/>
  <c r="Y123" i="2" s="1"/>
  <c r="T6" i="2"/>
  <c r="U6" i="2" s="1"/>
  <c r="T219" i="2"/>
  <c r="U219" i="2" s="1"/>
  <c r="T44" i="2"/>
  <c r="U44" i="2" s="1"/>
  <c r="I248" i="2"/>
  <c r="S59" i="2"/>
  <c r="S131" i="2"/>
  <c r="R145" i="2"/>
  <c r="L206" i="2"/>
  <c r="X143" i="2"/>
  <c r="M132" i="2"/>
  <c r="M138" i="2"/>
  <c r="M140" i="2"/>
  <c r="L190" i="2"/>
  <c r="M192" i="2"/>
  <c r="S196" i="2"/>
  <c r="R124" i="2"/>
  <c r="S165" i="2"/>
  <c r="S167" i="2"/>
  <c r="R169" i="2"/>
  <c r="S171" i="2"/>
  <c r="R173" i="2"/>
  <c r="S181" i="2"/>
  <c r="Y11" i="2"/>
  <c r="Y13" i="2"/>
  <c r="X128" i="2"/>
  <c r="Z5" i="2"/>
  <c r="Z101" i="2"/>
  <c r="S73" i="2"/>
  <c r="W150" i="2"/>
  <c r="Y150" i="2" s="1"/>
  <c r="Z150" i="2"/>
  <c r="W152" i="2"/>
  <c r="Y152" i="2" s="1"/>
  <c r="Z152" i="2"/>
  <c r="W154" i="2"/>
  <c r="Y154" i="2" s="1"/>
  <c r="Z154" i="2"/>
  <c r="W156" i="2"/>
  <c r="Y156" i="2" s="1"/>
  <c r="Z156" i="2"/>
  <c r="W158" i="2"/>
  <c r="X158" i="2" s="1"/>
  <c r="Z158" i="2"/>
  <c r="W160" i="2"/>
  <c r="Y160" i="2" s="1"/>
  <c r="Z160" i="2"/>
  <c r="W162" i="2"/>
  <c r="X162" i="2" s="1"/>
  <c r="Z162" i="2"/>
  <c r="W164" i="2"/>
  <c r="Y164" i="2" s="1"/>
  <c r="Z164" i="2"/>
  <c r="W166" i="2"/>
  <c r="X166" i="2" s="1"/>
  <c r="Z166" i="2"/>
  <c r="W168" i="2"/>
  <c r="Y168" i="2" s="1"/>
  <c r="Z168" i="2"/>
  <c r="W170" i="2"/>
  <c r="Y170" i="2" s="1"/>
  <c r="W172" i="2"/>
  <c r="Y172" i="2" s="1"/>
  <c r="Z172" i="2"/>
  <c r="W174" i="2"/>
  <c r="X174" i="2" s="1"/>
  <c r="Z174" i="2"/>
  <c r="W176" i="2"/>
  <c r="Y176" i="2" s="1"/>
  <c r="W178" i="2"/>
  <c r="X178" i="2" s="1"/>
  <c r="W180" i="2"/>
  <c r="Y180" i="2" s="1"/>
  <c r="W182" i="2"/>
  <c r="X182" i="2" s="1"/>
  <c r="W220" i="2"/>
  <c r="X220" i="2" s="1"/>
  <c r="Z220" i="2"/>
  <c r="W222" i="2"/>
  <c r="Y222" i="2" s="1"/>
  <c r="Z222" i="2"/>
  <c r="W224" i="2"/>
  <c r="X224" i="2" s="1"/>
  <c r="Z224" i="2"/>
  <c r="W226" i="2"/>
  <c r="Y226" i="2" s="1"/>
  <c r="Z226" i="2"/>
  <c r="W228" i="2"/>
  <c r="Y228" i="2" s="1"/>
  <c r="AA228" i="2"/>
  <c r="W230" i="2"/>
  <c r="X230" i="2" s="1"/>
  <c r="Z230" i="2"/>
  <c r="W232" i="2"/>
  <c r="X232" i="2" s="1"/>
  <c r="Z232" i="2"/>
  <c r="W234" i="2"/>
  <c r="Y234" i="2" s="1"/>
  <c r="Z234" i="2"/>
  <c r="W236" i="2"/>
  <c r="Y236" i="2" s="1"/>
  <c r="W238" i="2"/>
  <c r="X238" i="2" s="1"/>
  <c r="Z238" i="2"/>
  <c r="W240" i="2"/>
  <c r="Y240" i="2" s="1"/>
  <c r="Z240" i="2"/>
  <c r="W242" i="2"/>
  <c r="Y242" i="2" s="1"/>
  <c r="Z242" i="2"/>
  <c r="W244" i="2"/>
  <c r="X244" i="2" s="1"/>
  <c r="Z6" i="2"/>
  <c r="W200" i="2"/>
  <c r="X200" i="2" s="1"/>
  <c r="Z200" i="2"/>
  <c r="W204" i="2"/>
  <c r="Y204" i="2" s="1"/>
  <c r="Z204" i="2"/>
  <c r="W208" i="2"/>
  <c r="Y208" i="2" s="1"/>
  <c r="W210" i="2"/>
  <c r="X210" i="2" s="1"/>
  <c r="W212" i="2"/>
  <c r="Y212" i="2" s="1"/>
  <c r="W214" i="2"/>
  <c r="Y214" i="2" s="1"/>
  <c r="W216" i="2"/>
  <c r="Y216" i="2" s="1"/>
  <c r="Z216" i="2"/>
  <c r="W218" i="2"/>
  <c r="X218" i="2" s="1"/>
  <c r="M237" i="2"/>
  <c r="Z8" i="2"/>
  <c r="Z9" i="2"/>
  <c r="Z43" i="2"/>
  <c r="Z85" i="2"/>
  <c r="Z44" i="2"/>
  <c r="Z130" i="2"/>
  <c r="Z45" i="2"/>
  <c r="Z75" i="2"/>
  <c r="Z112" i="2"/>
  <c r="W149" i="2"/>
  <c r="Y149" i="2" s="1"/>
  <c r="W151" i="2"/>
  <c r="Y151" i="2" s="1"/>
  <c r="Z151" i="2"/>
  <c r="W155" i="2"/>
  <c r="X155" i="2" s="1"/>
  <c r="Z155" i="2"/>
  <c r="W157" i="2"/>
  <c r="Y157" i="2" s="1"/>
  <c r="Z157" i="2"/>
  <c r="W159" i="2"/>
  <c r="Y159" i="2" s="1"/>
  <c r="Z159" i="2"/>
  <c r="W161" i="2"/>
  <c r="X161" i="2" s="1"/>
  <c r="Z161" i="2"/>
  <c r="W163" i="2"/>
  <c r="Y163" i="2" s="1"/>
  <c r="Z163" i="2"/>
  <c r="W165" i="2"/>
  <c r="X165" i="2" s="1"/>
  <c r="W167" i="2"/>
  <c r="Y167" i="2" s="1"/>
  <c r="Z167" i="2"/>
  <c r="W169" i="2"/>
  <c r="X169" i="2" s="1"/>
  <c r="Z169" i="2"/>
  <c r="W171" i="2"/>
  <c r="Y171" i="2" s="1"/>
  <c r="Z171" i="2"/>
  <c r="W173" i="2"/>
  <c r="X173" i="2" s="1"/>
  <c r="Z173" i="2"/>
  <c r="W175" i="2"/>
  <c r="Y175" i="2" s="1"/>
  <c r="Z175" i="2"/>
  <c r="W177" i="2"/>
  <c r="Y177" i="2" s="1"/>
  <c r="W179" i="2"/>
  <c r="X179" i="2" s="1"/>
  <c r="Z179" i="2"/>
  <c r="W181" i="2"/>
  <c r="X181" i="2" s="1"/>
  <c r="W183" i="2"/>
  <c r="X183" i="2" s="1"/>
  <c r="Z183" i="2"/>
  <c r="W185" i="2"/>
  <c r="X185" i="2" s="1"/>
  <c r="Z185" i="2"/>
  <c r="W219" i="2"/>
  <c r="W221" i="2"/>
  <c r="Y221" i="2" s="1"/>
  <c r="Z221" i="2"/>
  <c r="W223" i="2"/>
  <c r="X223" i="2" s="1"/>
  <c r="Z223" i="2"/>
  <c r="W225" i="2"/>
  <c r="Y225" i="2" s="1"/>
  <c r="Z225" i="2"/>
  <c r="W227" i="2"/>
  <c r="Y227" i="2" s="1"/>
  <c r="W229" i="2"/>
  <c r="X229" i="2" s="1"/>
  <c r="AA229" i="2"/>
  <c r="W231" i="2"/>
  <c r="Y231" i="2" s="1"/>
  <c r="W233" i="2"/>
  <c r="X233" i="2" s="1"/>
  <c r="Z233" i="2"/>
  <c r="W235" i="2"/>
  <c r="Y235" i="2" s="1"/>
  <c r="W237" i="2"/>
  <c r="X237" i="2" s="1"/>
  <c r="Z237" i="2"/>
  <c r="W239" i="2"/>
  <c r="Y239" i="2" s="1"/>
  <c r="Z239" i="2"/>
  <c r="W241" i="2"/>
  <c r="Y241" i="2" s="1"/>
  <c r="Z241" i="2"/>
  <c r="W243" i="2"/>
  <c r="X243" i="2" s="1"/>
  <c r="Z243" i="2"/>
  <c r="W245" i="2"/>
  <c r="Y245" i="2" s="1"/>
  <c r="Z245" i="2"/>
  <c r="W247" i="2"/>
  <c r="X247" i="2" s="1"/>
  <c r="AA247" i="2"/>
  <c r="Z46" i="2"/>
  <c r="R103" i="2"/>
  <c r="M144" i="2"/>
  <c r="W199" i="2"/>
  <c r="Y199" i="2" s="1"/>
  <c r="Z199" i="2"/>
  <c r="W201" i="2"/>
  <c r="Y201" i="2" s="1"/>
  <c r="Z201" i="2"/>
  <c r="W203" i="2"/>
  <c r="Y203" i="2" s="1"/>
  <c r="Z203" i="2"/>
  <c r="W209" i="2"/>
  <c r="X209" i="2" s="1"/>
  <c r="W211" i="2"/>
  <c r="Y211" i="2" s="1"/>
  <c r="W213" i="2"/>
  <c r="X213" i="2" s="1"/>
  <c r="W215" i="2"/>
  <c r="Y215" i="2" s="1"/>
  <c r="W217" i="2"/>
  <c r="X217" i="2" s="1"/>
  <c r="Z217" i="2"/>
  <c r="Z110" i="2"/>
  <c r="S30" i="2"/>
  <c r="S32" i="2"/>
  <c r="S36" i="2"/>
  <c r="Z104" i="2"/>
  <c r="Z92" i="2"/>
  <c r="Y15" i="2"/>
  <c r="S247" i="2"/>
  <c r="R118" i="2"/>
  <c r="S38" i="2"/>
  <c r="R114" i="2"/>
  <c r="S224" i="2"/>
  <c r="S49" i="2"/>
  <c r="X202" i="2"/>
  <c r="L145" i="2"/>
  <c r="R31" i="2"/>
  <c r="S39" i="2"/>
  <c r="S185" i="2"/>
  <c r="S62" i="2"/>
  <c r="S209" i="2"/>
  <c r="R227" i="2"/>
  <c r="R229" i="2"/>
  <c r="X197" i="2"/>
  <c r="M19" i="2"/>
  <c r="Y190" i="2"/>
  <c r="R113" i="2"/>
  <c r="R195" i="2"/>
  <c r="M239" i="2"/>
  <c r="M241" i="2"/>
  <c r="L16" i="2"/>
  <c r="L243" i="2"/>
  <c r="L82" i="2"/>
  <c r="R231" i="2"/>
  <c r="X36" i="2"/>
  <c r="R142" i="2"/>
  <c r="S152" i="2"/>
  <c r="R172" i="2"/>
  <c r="Y63" i="2"/>
  <c r="Y87" i="2"/>
  <c r="S15" i="2"/>
  <c r="S95" i="2"/>
  <c r="L127" i="2"/>
  <c r="L133" i="2"/>
  <c r="L137" i="2"/>
  <c r="M157" i="2"/>
  <c r="M163" i="2"/>
  <c r="M187" i="2"/>
  <c r="M193" i="2"/>
  <c r="L195" i="2"/>
  <c r="L148" i="2"/>
  <c r="X191" i="2"/>
  <c r="L233" i="2"/>
  <c r="Y19" i="2"/>
  <c r="R144" i="2"/>
  <c r="R209" i="2"/>
  <c r="Y31" i="2"/>
  <c r="Y41" i="2"/>
  <c r="M180" i="2"/>
  <c r="R235" i="2"/>
  <c r="L196" i="2"/>
  <c r="M198" i="2"/>
  <c r="S98" i="2"/>
  <c r="L220" i="2"/>
  <c r="S40" i="2"/>
  <c r="S42" i="2"/>
  <c r="S58" i="2"/>
  <c r="V100" i="2"/>
  <c r="M161" i="2"/>
  <c r="L230" i="2"/>
  <c r="L232" i="2"/>
  <c r="M238" i="2"/>
  <c r="X24" i="2"/>
  <c r="Y89" i="2"/>
  <c r="R94" i="2"/>
  <c r="M27" i="2"/>
  <c r="M33" i="2"/>
  <c r="M37" i="2"/>
  <c r="M53" i="2"/>
  <c r="S68" i="2"/>
  <c r="S130" i="2"/>
  <c r="S138" i="2"/>
  <c r="L142" i="2"/>
  <c r="S199" i="2"/>
  <c r="L207" i="2"/>
  <c r="M209" i="2"/>
  <c r="M215" i="2"/>
  <c r="S60" i="2"/>
  <c r="Y144" i="2"/>
  <c r="S207" i="2"/>
  <c r="S221" i="2"/>
  <c r="M227" i="2"/>
  <c r="X103" i="2"/>
  <c r="L237" i="2"/>
  <c r="X16" i="2"/>
  <c r="X18" i="2"/>
  <c r="Y42" i="2"/>
  <c r="R65" i="2"/>
  <c r="Y75" i="2"/>
  <c r="S106" i="2"/>
  <c r="V115" i="2"/>
  <c r="R120" i="2"/>
  <c r="X146" i="2"/>
  <c r="S172" i="2"/>
  <c r="S178" i="2"/>
  <c r="L194" i="2"/>
  <c r="R75" i="2"/>
  <c r="S111" i="2"/>
  <c r="S118" i="2"/>
  <c r="Y127" i="2"/>
  <c r="L151" i="2"/>
  <c r="R241" i="2"/>
  <c r="R190" i="2"/>
  <c r="L27" i="2"/>
  <c r="L39" i="2"/>
  <c r="R92" i="2"/>
  <c r="L214" i="2"/>
  <c r="M216" i="2"/>
  <c r="M220" i="2"/>
  <c r="R247" i="2"/>
  <c r="L90" i="2"/>
  <c r="R9" i="2"/>
  <c r="S13" i="2"/>
  <c r="S21" i="2"/>
  <c r="S25" i="2"/>
  <c r="S31" i="2"/>
  <c r="S66" i="2"/>
  <c r="R73" i="2"/>
  <c r="S78" i="2"/>
  <c r="S90" i="2"/>
  <c r="S121" i="2"/>
  <c r="M126" i="2"/>
  <c r="L132" i="2"/>
  <c r="R149" i="2"/>
  <c r="S159" i="2"/>
  <c r="S161" i="2"/>
  <c r="M175" i="2"/>
  <c r="M181" i="2"/>
  <c r="M185" i="2"/>
  <c r="S214" i="2"/>
  <c r="M232" i="2"/>
  <c r="S236" i="2"/>
  <c r="R238" i="2"/>
  <c r="R71" i="2"/>
  <c r="R95" i="2"/>
  <c r="K102" i="2"/>
  <c r="L102" i="2" s="1"/>
  <c r="X110" i="2"/>
  <c r="R130" i="2"/>
  <c r="R134" i="2"/>
  <c r="X147" i="2"/>
  <c r="M10" i="2"/>
  <c r="X21" i="2"/>
  <c r="X27" i="2"/>
  <c r="X57" i="2"/>
  <c r="M98" i="2"/>
  <c r="K110" i="2"/>
  <c r="L110" i="2" s="1"/>
  <c r="R112" i="2"/>
  <c r="Y132" i="2"/>
  <c r="R177" i="2"/>
  <c r="R179" i="2"/>
  <c r="S189" i="2"/>
  <c r="S244" i="2"/>
  <c r="S8" i="2"/>
  <c r="S10" i="2"/>
  <c r="S12" i="2"/>
  <c r="S14" i="2"/>
  <c r="S16" i="2"/>
  <c r="S48" i="2"/>
  <c r="S50" i="2"/>
  <c r="L58" i="2"/>
  <c r="S67" i="2"/>
  <c r="X81" i="2"/>
  <c r="S91" i="2"/>
  <c r="S108" i="2"/>
  <c r="R110" i="2"/>
  <c r="S122" i="2"/>
  <c r="M133" i="2"/>
  <c r="L160" i="2"/>
  <c r="Y195" i="2"/>
  <c r="R197" i="2"/>
  <c r="L223" i="2"/>
  <c r="M90" i="2"/>
  <c r="V96" i="2"/>
  <c r="V121" i="2"/>
  <c r="L124" i="2"/>
  <c r="R158" i="2"/>
  <c r="R214" i="2"/>
  <c r="L247" i="2"/>
  <c r="R22" i="2"/>
  <c r="R26" i="2"/>
  <c r="Y50" i="2"/>
  <c r="R56" i="2"/>
  <c r="V80" i="2"/>
  <c r="S124" i="2"/>
  <c r="Y126" i="2"/>
  <c r="L136" i="2"/>
  <c r="L140" i="2"/>
  <c r="L174" i="2"/>
  <c r="M205" i="2"/>
  <c r="S222" i="2"/>
  <c r="L226" i="2"/>
  <c r="R16" i="2"/>
  <c r="Y28" i="2"/>
  <c r="Y34" i="2"/>
  <c r="R60" i="2"/>
  <c r="S65" i="2"/>
  <c r="V69" i="2"/>
  <c r="S147" i="2"/>
  <c r="S170" i="2"/>
  <c r="M236" i="2"/>
  <c r="R101" i="2"/>
  <c r="R138" i="2"/>
  <c r="R201" i="2"/>
  <c r="R205" i="2"/>
  <c r="R224" i="2"/>
  <c r="R48" i="2"/>
  <c r="M9" i="2"/>
  <c r="M15" i="2"/>
  <c r="M25" i="2"/>
  <c r="L45" i="2"/>
  <c r="M49" i="2"/>
  <c r="R72" i="2"/>
  <c r="V74" i="2"/>
  <c r="R97" i="2"/>
  <c r="S109" i="2"/>
  <c r="Y134" i="2"/>
  <c r="S142" i="2"/>
  <c r="R153" i="2"/>
  <c r="L161" i="2"/>
  <c r="X193" i="2"/>
  <c r="M213" i="2"/>
  <c r="M59" i="2"/>
  <c r="S86" i="2"/>
  <c r="M167" i="2"/>
  <c r="S190" i="2"/>
  <c r="S242" i="2"/>
  <c r="V88" i="2"/>
  <c r="R192" i="2"/>
  <c r="M196" i="2"/>
  <c r="Y205" i="2"/>
  <c r="R25" i="2"/>
  <c r="R29" i="2"/>
  <c r="S77" i="2"/>
  <c r="L150" i="2"/>
  <c r="X207" i="2"/>
  <c r="L225" i="2"/>
  <c r="M58" i="2"/>
  <c r="Y25" i="2"/>
  <c r="Y53" i="2"/>
  <c r="R77" i="2"/>
  <c r="L185" i="2"/>
  <c r="R194" i="2"/>
  <c r="L204" i="2"/>
  <c r="L231" i="2"/>
  <c r="R46" i="2"/>
  <c r="M12" i="2"/>
  <c r="M14" i="2"/>
  <c r="R100" i="2"/>
  <c r="S139" i="2"/>
  <c r="S154" i="2"/>
  <c r="M158" i="2"/>
  <c r="M160" i="2"/>
  <c r="M208" i="2"/>
  <c r="M212" i="2"/>
  <c r="M214" i="2"/>
  <c r="S227" i="2"/>
  <c r="L18" i="2"/>
  <c r="L20" i="2"/>
  <c r="M34" i="2"/>
  <c r="M36" i="2"/>
  <c r="M40" i="2"/>
  <c r="M42" i="2"/>
  <c r="M54" i="2"/>
  <c r="M56" i="2"/>
  <c r="S80" i="2"/>
  <c r="R87" i="2"/>
  <c r="Y102" i="2"/>
  <c r="K108" i="2"/>
  <c r="M108" i="2" s="1"/>
  <c r="Y137" i="2"/>
  <c r="Y139" i="2"/>
  <c r="R204" i="2"/>
  <c r="S233" i="2"/>
  <c r="S239" i="2"/>
  <c r="S241" i="2"/>
  <c r="S89" i="2"/>
  <c r="R119" i="2"/>
  <c r="S132" i="2"/>
  <c r="L170" i="2"/>
  <c r="S206" i="2"/>
  <c r="L12" i="2"/>
  <c r="S19" i="2"/>
  <c r="M23" i="2"/>
  <c r="K75" i="2"/>
  <c r="L75" i="2" s="1"/>
  <c r="K77" i="2"/>
  <c r="L77" i="2" s="1"/>
  <c r="S83" i="2"/>
  <c r="L86" i="2"/>
  <c r="K97" i="2"/>
  <c r="L97" i="2" s="1"/>
  <c r="R123" i="2"/>
  <c r="L143" i="2"/>
  <c r="M145" i="2"/>
  <c r="M172" i="2"/>
  <c r="R186" i="2"/>
  <c r="M224" i="2"/>
  <c r="L227" i="2"/>
  <c r="L234" i="2"/>
  <c r="R28" i="2"/>
  <c r="S87" i="2"/>
  <c r="K93" i="2"/>
  <c r="L93" i="2" s="1"/>
  <c r="R10" i="2"/>
  <c r="L25" i="2"/>
  <c r="X30" i="2"/>
  <c r="R34" i="2"/>
  <c r="M55" i="2"/>
  <c r="M57" i="2"/>
  <c r="S75" i="2"/>
  <c r="S79" i="2"/>
  <c r="S97" i="2"/>
  <c r="S101" i="2"/>
  <c r="L138" i="2"/>
  <c r="L172" i="2"/>
  <c r="S215" i="2"/>
  <c r="M229" i="2"/>
  <c r="M231" i="2"/>
  <c r="M243" i="2"/>
  <c r="L182" i="2"/>
  <c r="R17" i="2"/>
  <c r="R23" i="2"/>
  <c r="M48" i="2"/>
  <c r="M50" i="2"/>
  <c r="X58" i="2"/>
  <c r="S81" i="2"/>
  <c r="M86" i="2"/>
  <c r="X112" i="2"/>
  <c r="M147" i="2"/>
  <c r="M195" i="2"/>
  <c r="R196" i="2"/>
  <c r="L210" i="2"/>
  <c r="X59" i="2"/>
  <c r="Y56" i="2"/>
  <c r="X142" i="2"/>
  <c r="S155" i="2"/>
  <c r="X45" i="2"/>
  <c r="S125" i="2"/>
  <c r="R168" i="2"/>
  <c r="R232" i="2"/>
  <c r="M18" i="2"/>
  <c r="L31" i="2"/>
  <c r="Y38" i="2"/>
  <c r="X51" i="2"/>
  <c r="R55" i="2"/>
  <c r="Y97" i="2"/>
  <c r="S103" i="2"/>
  <c r="S110" i="2"/>
  <c r="K118" i="2"/>
  <c r="M118" i="2" s="1"/>
  <c r="L128" i="2"/>
  <c r="R131" i="2"/>
  <c r="S145" i="2"/>
  <c r="L156" i="2"/>
  <c r="S163" i="2"/>
  <c r="S229" i="2"/>
  <c r="L51" i="2"/>
  <c r="R180" i="2"/>
  <c r="M52" i="2"/>
  <c r="V60" i="2"/>
  <c r="M80" i="2"/>
  <c r="M82" i="2"/>
  <c r="R88" i="2"/>
  <c r="K92" i="2"/>
  <c r="M92" i="2" s="1"/>
  <c r="R126" i="2"/>
  <c r="R128" i="2"/>
  <c r="R154" i="2"/>
  <c r="L221" i="2"/>
  <c r="S238" i="2"/>
  <c r="R32" i="2"/>
  <c r="L188" i="2"/>
  <c r="S7" i="2"/>
  <c r="X12" i="2"/>
  <c r="S18" i="2"/>
  <c r="M24" i="2"/>
  <c r="L37" i="2"/>
  <c r="R106" i="2"/>
  <c r="S116" i="2"/>
  <c r="L135" i="2"/>
  <c r="R156" i="2"/>
  <c r="M176" i="2"/>
  <c r="L189" i="2"/>
  <c r="R207" i="2"/>
  <c r="S226" i="2"/>
  <c r="M240" i="2"/>
  <c r="R243" i="2"/>
  <c r="L6" i="2"/>
  <c r="X39" i="2"/>
  <c r="S153" i="2"/>
  <c r="R91" i="2"/>
  <c r="S127" i="2"/>
  <c r="R155" i="2"/>
  <c r="L222" i="2"/>
  <c r="L11" i="2"/>
  <c r="V86" i="2"/>
  <c r="L100" i="2"/>
  <c r="V114" i="2"/>
  <c r="V122" i="2"/>
  <c r="L153" i="2"/>
  <c r="S158" i="2"/>
  <c r="R174" i="2"/>
  <c r="L8" i="2"/>
  <c r="S70" i="2"/>
  <c r="R85" i="2"/>
  <c r="K123" i="2"/>
  <c r="M123" i="2" s="1"/>
  <c r="X54" i="2"/>
  <c r="L13" i="2"/>
  <c r="S24" i="2"/>
  <c r="R35" i="2"/>
  <c r="R37" i="2"/>
  <c r="L43" i="2"/>
  <c r="X48" i="2"/>
  <c r="R52" i="2"/>
  <c r="L56" i="2"/>
  <c r="K61" i="2"/>
  <c r="L61" i="2" s="1"/>
  <c r="S63" i="2"/>
  <c r="R74" i="2"/>
  <c r="V90" i="2"/>
  <c r="R135" i="2"/>
  <c r="Y140" i="2"/>
  <c r="R171" i="2"/>
  <c r="M173" i="2"/>
  <c r="L134" i="2"/>
  <c r="L208" i="2"/>
  <c r="S113" i="2"/>
  <c r="L141" i="2"/>
  <c r="S173" i="2"/>
  <c r="M17" i="2"/>
  <c r="L28" i="2"/>
  <c r="M30" i="2"/>
  <c r="M32" i="2"/>
  <c r="Y35" i="2"/>
  <c r="Y37" i="2"/>
  <c r="S41" i="2"/>
  <c r="Y52" i="2"/>
  <c r="S54" i="2"/>
  <c r="S102" i="2"/>
  <c r="M129" i="2"/>
  <c r="Y135" i="2"/>
  <c r="M162" i="2"/>
  <c r="M164" i="2"/>
  <c r="Y187" i="2"/>
  <c r="R189" i="2"/>
  <c r="M211" i="2"/>
  <c r="S216" i="2"/>
  <c r="M225" i="2"/>
  <c r="S235" i="2"/>
  <c r="Y22" i="2"/>
  <c r="M22" i="2"/>
  <c r="M21" i="2"/>
  <c r="S20" i="2"/>
  <c r="Y18" i="2"/>
  <c r="X22" i="2"/>
  <c r="X11" i="2"/>
  <c r="X13" i="2"/>
  <c r="S223" i="2"/>
  <c r="R223" i="2"/>
  <c r="Y10" i="2"/>
  <c r="Y14" i="2"/>
  <c r="M16" i="2"/>
  <c r="R20" i="2"/>
  <c r="S23" i="2"/>
  <c r="Y29" i="2"/>
  <c r="Y32" i="2"/>
  <c r="S34" i="2"/>
  <c r="L50" i="2"/>
  <c r="Y51" i="2"/>
  <c r="V117" i="2"/>
  <c r="K117" i="2"/>
  <c r="L117" i="2" s="1"/>
  <c r="S61" i="2"/>
  <c r="R61" i="2"/>
  <c r="S99" i="2"/>
  <c r="R99" i="2"/>
  <c r="M178" i="2"/>
  <c r="L178" i="2"/>
  <c r="X46" i="2"/>
  <c r="R50" i="2"/>
  <c r="S53" i="2"/>
  <c r="Y59" i="2"/>
  <c r="S115" i="2"/>
  <c r="R115" i="2"/>
  <c r="X187" i="2"/>
  <c r="L22" i="2"/>
  <c r="S26" i="2"/>
  <c r="M28" i="2"/>
  <c r="M8" i="2"/>
  <c r="M11" i="2"/>
  <c r="X20" i="2"/>
  <c r="Y23" i="2"/>
  <c r="Y26" i="2"/>
  <c r="S28" i="2"/>
  <c r="Y36" i="2"/>
  <c r="S45" i="2"/>
  <c r="L52" i="2"/>
  <c r="R58" i="2"/>
  <c r="V106" i="2"/>
  <c r="K106" i="2"/>
  <c r="L106" i="2" s="1"/>
  <c r="M141" i="2"/>
  <c r="M159" i="2"/>
  <c r="S191" i="2"/>
  <c r="R191" i="2"/>
  <c r="S237" i="2"/>
  <c r="R237" i="2"/>
  <c r="L33" i="2"/>
  <c r="R41" i="2"/>
  <c r="K120" i="2"/>
  <c r="L120" i="2" s="1"/>
  <c r="V120" i="2"/>
  <c r="S208" i="2"/>
  <c r="R208" i="2"/>
  <c r="R12" i="2"/>
  <c r="M35" i="2"/>
  <c r="L57" i="2"/>
  <c r="S64" i="2"/>
  <c r="R64" i="2"/>
  <c r="M139" i="2"/>
  <c r="L139" i="2"/>
  <c r="Y16" i="2"/>
  <c r="R6" i="2"/>
  <c r="R8" i="2"/>
  <c r="L10" i="2"/>
  <c r="R11" i="2"/>
  <c r="R15" i="2"/>
  <c r="Y30" i="2"/>
  <c r="S33" i="2"/>
  <c r="S35" i="2"/>
  <c r="R38" i="2"/>
  <c r="L40" i="2"/>
  <c r="Y45" i="2"/>
  <c r="X53" i="2"/>
  <c r="Y55" i="2"/>
  <c r="S136" i="2"/>
  <c r="R136" i="2"/>
  <c r="M179" i="2"/>
  <c r="L179" i="2"/>
  <c r="M149" i="2"/>
  <c r="L149" i="2"/>
  <c r="M154" i="2"/>
  <c r="L154" i="2"/>
  <c r="X42" i="2"/>
  <c r="L14" i="2"/>
  <c r="R21" i="2"/>
  <c r="M29" i="2"/>
  <c r="X33" i="2"/>
  <c r="Y57" i="2"/>
  <c r="L181" i="2"/>
  <c r="Y12" i="2"/>
  <c r="X19" i="2"/>
  <c r="L7" i="2"/>
  <c r="X8" i="2"/>
  <c r="L17" i="2"/>
  <c r="M20" i="2"/>
  <c r="Y24" i="2"/>
  <c r="S27" i="2"/>
  <c r="S29" i="2"/>
  <c r="M46" i="2"/>
  <c r="Y47" i="2"/>
  <c r="X47" i="2"/>
  <c r="V76" i="2"/>
  <c r="X89" i="2"/>
  <c r="Y112" i="2"/>
  <c r="Y7" i="2"/>
  <c r="R18" i="2"/>
  <c r="L5" i="2"/>
  <c r="R14" i="2"/>
  <c r="Y21" i="2"/>
  <c r="M26" i="2"/>
  <c r="M31" i="2"/>
  <c r="L34" i="2"/>
  <c r="S37" i="2"/>
  <c r="S44" i="2"/>
  <c r="X49" i="2"/>
  <c r="R51" i="2"/>
  <c r="S56" i="2"/>
  <c r="X63" i="2"/>
  <c r="K73" i="2"/>
  <c r="L73" i="2" s="1"/>
  <c r="V73" i="2"/>
  <c r="S85" i="2"/>
  <c r="S133" i="2"/>
  <c r="R133" i="2"/>
  <c r="M197" i="2"/>
  <c r="L197" i="2"/>
  <c r="M41" i="2"/>
  <c r="S46" i="2"/>
  <c r="R49" i="2"/>
  <c r="L64" i="2"/>
  <c r="V70" i="2"/>
  <c r="R79" i="2"/>
  <c r="V82" i="2"/>
  <c r="V84" i="2"/>
  <c r="L88" i="2"/>
  <c r="V107" i="2"/>
  <c r="R109" i="2"/>
  <c r="L130" i="2"/>
  <c r="R137" i="2"/>
  <c r="R150" i="2"/>
  <c r="M152" i="2"/>
  <c r="Y153" i="2"/>
  <c r="M170" i="2"/>
  <c r="L176" i="2"/>
  <c r="S188" i="2"/>
  <c r="M190" i="2"/>
  <c r="L205" i="2"/>
  <c r="R215" i="2"/>
  <c r="S220" i="2"/>
  <c r="R228" i="2"/>
  <c r="L239" i="2"/>
  <c r="R240" i="2"/>
  <c r="Y81" i="2"/>
  <c r="Y103" i="2"/>
  <c r="Y118" i="2"/>
  <c r="Y145" i="2"/>
  <c r="Y188" i="2"/>
  <c r="Y192" i="2"/>
  <c r="S243" i="2"/>
  <c r="M38" i="2"/>
  <c r="M45" i="2"/>
  <c r="L48" i="2"/>
  <c r="M51" i="2"/>
  <c r="S52" i="2"/>
  <c r="S55" i="2"/>
  <c r="R62" i="2"/>
  <c r="S69" i="2"/>
  <c r="R76" i="2"/>
  <c r="X85" i="2"/>
  <c r="V94" i="2"/>
  <c r="S96" i="2"/>
  <c r="K101" i="2"/>
  <c r="L101" i="2" s="1"/>
  <c r="S117" i="2"/>
  <c r="Y131" i="2"/>
  <c r="S137" i="2"/>
  <c r="Y138" i="2"/>
  <c r="S141" i="2"/>
  <c r="S149" i="2"/>
  <c r="L158" i="2"/>
  <c r="R159" i="2"/>
  <c r="S162" i="2"/>
  <c r="M182" i="2"/>
  <c r="L187" i="2"/>
  <c r="X198" i="2"/>
  <c r="L202" i="2"/>
  <c r="M204" i="2"/>
  <c r="L211" i="2"/>
  <c r="L213" i="2"/>
  <c r="L217" i="2"/>
  <c r="M222" i="2"/>
  <c r="M226" i="2"/>
  <c r="R233" i="2"/>
  <c r="R236" i="2"/>
  <c r="M242" i="2"/>
  <c r="S245" i="2"/>
  <c r="S71" i="2"/>
  <c r="S88" i="2"/>
  <c r="Y99" i="2"/>
  <c r="M104" i="2"/>
  <c r="V109" i="2"/>
  <c r="S114" i="2"/>
  <c r="M127" i="2"/>
  <c r="R187" i="2"/>
  <c r="Y191" i="2"/>
  <c r="Y194" i="2"/>
  <c r="M199" i="2"/>
  <c r="S202" i="2"/>
  <c r="R217" i="2"/>
  <c r="L219" i="2"/>
  <c r="M235" i="2"/>
  <c r="R78" i="2"/>
  <c r="X87" i="2"/>
  <c r="S93" i="2"/>
  <c r="X102" i="2"/>
  <c r="R122" i="2"/>
  <c r="V125" i="2"/>
  <c r="L129" i="2"/>
  <c r="Y130" i="2"/>
  <c r="S140" i="2"/>
  <c r="L146" i="2"/>
  <c r="M148" i="2"/>
  <c r="L175" i="2"/>
  <c r="L184" i="2"/>
  <c r="L193" i="2"/>
  <c r="Y197" i="2"/>
  <c r="R199" i="2"/>
  <c r="M210" i="2"/>
  <c r="S217" i="2"/>
  <c r="M219" i="2"/>
  <c r="S232" i="2"/>
  <c r="R242" i="2"/>
  <c r="L47" i="2"/>
  <c r="L54" i="2"/>
  <c r="S57" i="2"/>
  <c r="V64" i="2"/>
  <c r="K87" i="2"/>
  <c r="L87" i="2" s="1"/>
  <c r="R90" i="2"/>
  <c r="R104" i="2"/>
  <c r="R108" i="2"/>
  <c r="M124" i="2"/>
  <c r="M135" i="2"/>
  <c r="X141" i="2"/>
  <c r="S146" i="2"/>
  <c r="L164" i="2"/>
  <c r="L169" i="2"/>
  <c r="L171" i="2"/>
  <c r="R175" i="2"/>
  <c r="L177" i="2"/>
  <c r="S184" i="2"/>
  <c r="M186" i="2"/>
  <c r="L201" i="2"/>
  <c r="M206" i="2"/>
  <c r="Y207" i="2"/>
  <c r="S219" i="2"/>
  <c r="L241" i="2"/>
  <c r="M247" i="2"/>
  <c r="X52" i="2"/>
  <c r="Y58" i="2"/>
  <c r="R40" i="2"/>
  <c r="S47" i="2"/>
  <c r="R54" i="2"/>
  <c r="V66" i="2"/>
  <c r="V68" i="2"/>
  <c r="S72" i="2"/>
  <c r="V78" i="2"/>
  <c r="S92" i="2"/>
  <c r="X97" i="2"/>
  <c r="V98" i="2"/>
  <c r="S100" i="2"/>
  <c r="K103" i="2"/>
  <c r="L103" i="2" s="1"/>
  <c r="V111" i="2"/>
  <c r="R121" i="2"/>
  <c r="L126" i="2"/>
  <c r="Y133" i="2"/>
  <c r="Y136" i="2"/>
  <c r="R139" i="2"/>
  <c r="S143" i="2"/>
  <c r="R148" i="2"/>
  <c r="M150" i="2"/>
  <c r="L157" i="2"/>
  <c r="L163" i="2"/>
  <c r="S164" i="2"/>
  <c r="L166" i="2"/>
  <c r="M174" i="2"/>
  <c r="S175" i="2"/>
  <c r="M177" i="2"/>
  <c r="R181" i="2"/>
  <c r="Y184" i="2"/>
  <c r="L192" i="2"/>
  <c r="S195" i="2"/>
  <c r="S201" i="2"/>
  <c r="L203" i="2"/>
  <c r="R210" i="2"/>
  <c r="L212" i="2"/>
  <c r="R221" i="2"/>
  <c r="M234" i="2"/>
  <c r="R244" i="2"/>
  <c r="M39" i="2"/>
  <c r="Y40" i="2"/>
  <c r="S74" i="2"/>
  <c r="S82" i="2"/>
  <c r="S84" i="2"/>
  <c r="X104" i="2"/>
  <c r="S107" i="2"/>
  <c r="M128" i="2"/>
  <c r="Y129" i="2"/>
  <c r="S135" i="2"/>
  <c r="S166" i="2"/>
  <c r="M188" i="2"/>
  <c r="Y189" i="2"/>
  <c r="M191" i="2"/>
  <c r="Y196" i="2"/>
  <c r="S203" i="2"/>
  <c r="L215" i="2"/>
  <c r="R216" i="2"/>
  <c r="M223" i="2"/>
  <c r="S225" i="2"/>
  <c r="M228" i="2"/>
  <c r="L240" i="2"/>
  <c r="Y92" i="2"/>
  <c r="M134" i="2"/>
  <c r="M137" i="2"/>
  <c r="L147" i="2"/>
  <c r="M156" i="2"/>
  <c r="L159" i="2"/>
  <c r="S160" i="2"/>
  <c r="R163" i="2"/>
  <c r="M168" i="2"/>
  <c r="S180" i="2"/>
  <c r="S183" i="2"/>
  <c r="M194" i="2"/>
  <c r="S198" i="2"/>
  <c r="Y206" i="2"/>
  <c r="S231" i="2"/>
  <c r="M233" i="2"/>
  <c r="S234" i="2"/>
  <c r="X17" i="2"/>
  <c r="Y17" i="2"/>
  <c r="L46" i="2"/>
  <c r="Y46" i="2"/>
  <c r="S9" i="2"/>
  <c r="Y9" i="2"/>
  <c r="M44" i="2"/>
  <c r="S6" i="2"/>
  <c r="M6" i="2"/>
  <c r="S43" i="2"/>
  <c r="M43" i="2"/>
  <c r="Y43" i="2"/>
  <c r="R5" i="2"/>
  <c r="R43" i="2"/>
  <c r="R44" i="2"/>
  <c r="Y5" i="2"/>
  <c r="Y8" i="2"/>
  <c r="S22" i="2"/>
  <c r="M47" i="2"/>
  <c r="S51" i="2"/>
  <c r="M64" i="2"/>
  <c r="V91" i="2"/>
  <c r="K91" i="2"/>
  <c r="L91" i="2" s="1"/>
  <c r="X95" i="2"/>
  <c r="X137" i="2"/>
  <c r="Y141" i="2"/>
  <c r="X56" i="2"/>
  <c r="X15" i="2"/>
  <c r="X23" i="2"/>
  <c r="X29" i="2"/>
  <c r="X35" i="2"/>
  <c r="X41" i="2"/>
  <c r="Y48" i="2"/>
  <c r="R67" i="2"/>
  <c r="V83" i="2"/>
  <c r="K83" i="2"/>
  <c r="L83" i="2" s="1"/>
  <c r="X5" i="2"/>
  <c r="M13" i="2"/>
  <c r="S17" i="2"/>
  <c r="X26" i="2"/>
  <c r="X32" i="2"/>
  <c r="X38" i="2"/>
  <c r="X55" i="2"/>
  <c r="K85" i="2"/>
  <c r="L85" i="2" s="1"/>
  <c r="X101" i="2"/>
  <c r="Y101" i="2"/>
  <c r="X7" i="2"/>
  <c r="L24" i="2"/>
  <c r="L30" i="2"/>
  <c r="L36" i="2"/>
  <c r="L42" i="2"/>
  <c r="L53" i="2"/>
  <c r="R57" i="2"/>
  <c r="K63" i="2"/>
  <c r="X28" i="2"/>
  <c r="X34" i="2"/>
  <c r="X40" i="2"/>
  <c r="Y54" i="2"/>
  <c r="R66" i="2"/>
  <c r="V71" i="2"/>
  <c r="K71" i="2"/>
  <c r="L71" i="2" s="1"/>
  <c r="X75" i="2"/>
  <c r="X99" i="2"/>
  <c r="X10" i="2"/>
  <c r="X14" i="2"/>
  <c r="Y85" i="2"/>
  <c r="R98" i="2"/>
  <c r="X25" i="2"/>
  <c r="X31" i="2"/>
  <c r="X37" i="2"/>
  <c r="X43" i="2"/>
  <c r="X9" i="2"/>
  <c r="L19" i="2"/>
  <c r="L23" i="2"/>
  <c r="R27" i="2"/>
  <c r="L29" i="2"/>
  <c r="R33" i="2"/>
  <c r="L35" i="2"/>
  <c r="R39" i="2"/>
  <c r="L41" i="2"/>
  <c r="R45" i="2"/>
  <c r="X50" i="2"/>
  <c r="L59" i="2"/>
  <c r="S248" i="2"/>
  <c r="S5" i="2"/>
  <c r="M7" i="2"/>
  <c r="S11" i="2"/>
  <c r="Y20" i="2"/>
  <c r="Y27" i="2"/>
  <c r="Y33" i="2"/>
  <c r="Y39" i="2"/>
  <c r="L44" i="2"/>
  <c r="Y49" i="2"/>
  <c r="Y142" i="2"/>
  <c r="X129" i="2"/>
  <c r="R68" i="2"/>
  <c r="K72" i="2"/>
  <c r="L72" i="2" s="1"/>
  <c r="R86" i="2"/>
  <c r="R93" i="2"/>
  <c r="R102" i="2"/>
  <c r="R107" i="2"/>
  <c r="R125" i="2"/>
  <c r="R132" i="2"/>
  <c r="X133" i="2"/>
  <c r="R147" i="2"/>
  <c r="S176" i="2"/>
  <c r="R176" i="2"/>
  <c r="M200" i="2"/>
  <c r="L200" i="2"/>
  <c r="S212" i="2"/>
  <c r="R212" i="2"/>
  <c r="M218" i="2"/>
  <c r="L218" i="2"/>
  <c r="X186" i="2"/>
  <c r="Y186" i="2"/>
  <c r="V65" i="2"/>
  <c r="R69" i="2"/>
  <c r="K79" i="2"/>
  <c r="L79" i="2" s="1"/>
  <c r="K81" i="2"/>
  <c r="L81" i="2" s="1"/>
  <c r="V113" i="2"/>
  <c r="K113" i="2"/>
  <c r="L113" i="2" s="1"/>
  <c r="X144" i="2"/>
  <c r="R157" i="2"/>
  <c r="S157" i="2"/>
  <c r="Y198" i="2"/>
  <c r="X206" i="2"/>
  <c r="R111" i="2"/>
  <c r="L80" i="2"/>
  <c r="X136" i="2"/>
  <c r="X140" i="2"/>
  <c r="R7" i="2"/>
  <c r="L9" i="2"/>
  <c r="R13" i="2"/>
  <c r="L15" i="2"/>
  <c r="R19" i="2"/>
  <c r="R47" i="2"/>
  <c r="L49" i="2"/>
  <c r="R53" i="2"/>
  <c r="L55" i="2"/>
  <c r="R59" i="2"/>
  <c r="R63" i="2"/>
  <c r="R70" i="2"/>
  <c r="R83" i="2"/>
  <c r="R84" i="2"/>
  <c r="K95" i="2"/>
  <c r="L95" i="2" s="1"/>
  <c r="R117" i="2"/>
  <c r="Y128" i="2"/>
  <c r="X194" i="2"/>
  <c r="L21" i="2"/>
  <c r="R24" i="2"/>
  <c r="L26" i="2"/>
  <c r="R30" i="2"/>
  <c r="L32" i="2"/>
  <c r="R36" i="2"/>
  <c r="L38" i="2"/>
  <c r="R42" i="2"/>
  <c r="V62" i="2"/>
  <c r="R81" i="2"/>
  <c r="R82" i="2"/>
  <c r="K89" i="2"/>
  <c r="L89" i="2" s="1"/>
  <c r="R96" i="2"/>
  <c r="K99" i="2"/>
  <c r="L99" i="2" s="1"/>
  <c r="X135" i="2"/>
  <c r="M155" i="2"/>
  <c r="L155" i="2"/>
  <c r="R164" i="2"/>
  <c r="S182" i="2"/>
  <c r="R182" i="2"/>
  <c r="S197" i="2"/>
  <c r="S76" i="2"/>
  <c r="R80" i="2"/>
  <c r="S104" i="2"/>
  <c r="K112" i="2"/>
  <c r="X131" i="2"/>
  <c r="X139" i="2"/>
  <c r="X153" i="2"/>
  <c r="R193" i="2"/>
  <c r="S193" i="2"/>
  <c r="X92" i="2"/>
  <c r="Y110" i="2"/>
  <c r="R127" i="2"/>
  <c r="X205" i="2"/>
  <c r="M5" i="2"/>
  <c r="K67" i="2"/>
  <c r="M88" i="2"/>
  <c r="R89" i="2"/>
  <c r="L98" i="2"/>
  <c r="R116" i="2"/>
  <c r="V119" i="2"/>
  <c r="K119" i="2"/>
  <c r="L119" i="2" s="1"/>
  <c r="S148" i="2"/>
  <c r="L162" i="2"/>
  <c r="Y202" i="2"/>
  <c r="S94" i="2"/>
  <c r="Y104" i="2"/>
  <c r="S126" i="2"/>
  <c r="X130" i="2"/>
  <c r="X134" i="2"/>
  <c r="Y148" i="2"/>
  <c r="X148" i="2"/>
  <c r="L180" i="2"/>
  <c r="M221" i="2"/>
  <c r="R226" i="2"/>
  <c r="L229" i="2"/>
  <c r="S230" i="2"/>
  <c r="R230" i="2"/>
  <c r="X138" i="2"/>
  <c r="L144" i="2"/>
  <c r="Y147" i="2"/>
  <c r="M166" i="2"/>
  <c r="M184" i="2"/>
  <c r="Y193" i="2"/>
  <c r="L199" i="2"/>
  <c r="M203" i="2"/>
  <c r="L104" i="2"/>
  <c r="V116" i="2"/>
  <c r="V124" i="2"/>
  <c r="X127" i="2"/>
  <c r="X132" i="2"/>
  <c r="M142" i="2"/>
  <c r="M143" i="2"/>
  <c r="S144" i="2"/>
  <c r="R146" i="2"/>
  <c r="M153" i="2"/>
  <c r="R162" i="2"/>
  <c r="X189" i="2"/>
  <c r="S200" i="2"/>
  <c r="R200" i="2"/>
  <c r="M217" i="2"/>
  <c r="S218" i="2"/>
  <c r="R218" i="2"/>
  <c r="S112" i="2"/>
  <c r="S119" i="2"/>
  <c r="X126" i="2"/>
  <c r="M136" i="2"/>
  <c r="M151" i="2"/>
  <c r="L152" i="2"/>
  <c r="R161" i="2"/>
  <c r="L165" i="2"/>
  <c r="M165" i="2"/>
  <c r="L183" i="2"/>
  <c r="M183" i="2"/>
  <c r="R211" i="2"/>
  <c r="S211" i="2"/>
  <c r="M245" i="2"/>
  <c r="L245" i="2"/>
  <c r="M130" i="2"/>
  <c r="Y146" i="2"/>
  <c r="M169" i="2"/>
  <c r="L235" i="2"/>
  <c r="R239" i="2"/>
  <c r="M131" i="2"/>
  <c r="L131" i="2"/>
  <c r="S179" i="2"/>
  <c r="X184" i="2"/>
  <c r="X188" i="2"/>
  <c r="L198" i="2"/>
  <c r="M202" i="2"/>
  <c r="S213" i="2"/>
  <c r="R213" i="2"/>
  <c r="R225" i="2"/>
  <c r="L228" i="2"/>
  <c r="L242" i="2"/>
  <c r="S120" i="2"/>
  <c r="R143" i="2"/>
  <c r="R151" i="2"/>
  <c r="S151" i="2"/>
  <c r="R160" i="2"/>
  <c r="R165" i="2"/>
  <c r="R183" i="2"/>
  <c r="L186" i="2"/>
  <c r="R245" i="2"/>
  <c r="S134" i="2"/>
  <c r="R141" i="2"/>
  <c r="L168" i="2"/>
  <c r="R178" i="2"/>
  <c r="S194" i="2"/>
  <c r="X195" i="2"/>
  <c r="L216" i="2"/>
  <c r="X118" i="2"/>
  <c r="S123" i="2"/>
  <c r="S128" i="2"/>
  <c r="S129" i="2"/>
  <c r="R129" i="2"/>
  <c r="R140" i="2"/>
  <c r="Y143" i="2"/>
  <c r="X145" i="2"/>
  <c r="L167" i="2"/>
  <c r="S177" i="2"/>
  <c r="X192" i="2"/>
  <c r="R198" i="2"/>
  <c r="M244" i="2"/>
  <c r="L244" i="2"/>
  <c r="M230" i="2"/>
  <c r="S240" i="2"/>
  <c r="X190" i="2"/>
  <c r="M201" i="2"/>
  <c r="S228" i="2"/>
  <c r="S150" i="2"/>
  <c r="S168" i="2"/>
  <c r="S186" i="2"/>
  <c r="S204" i="2"/>
  <c r="R166" i="2"/>
  <c r="R167" i="2"/>
  <c r="M171" i="2"/>
  <c r="L173" i="2"/>
  <c r="R184" i="2"/>
  <c r="R185" i="2"/>
  <c r="M189" i="2"/>
  <c r="L191" i="2"/>
  <c r="X196" i="2"/>
  <c r="R202" i="2"/>
  <c r="R203" i="2"/>
  <c r="M207" i="2"/>
  <c r="L209" i="2"/>
  <c r="R219" i="2"/>
  <c r="R220" i="2"/>
  <c r="L236" i="2"/>
  <c r="L224" i="2"/>
  <c r="L238" i="2"/>
  <c r="R152" i="2"/>
  <c r="S169" i="2"/>
  <c r="R170" i="2"/>
  <c r="S187" i="2"/>
  <c r="R188" i="2"/>
  <c r="S205" i="2"/>
  <c r="R206" i="2"/>
  <c r="R234" i="2"/>
  <c r="M146" i="2"/>
  <c r="S156" i="2"/>
  <c r="S174" i="2"/>
  <c r="S192" i="2"/>
  <c r="S210" i="2"/>
  <c r="R222" i="2"/>
  <c r="Z99" i="2" l="1"/>
  <c r="Y224" i="2"/>
  <c r="L125" i="2"/>
  <c r="M76" i="2"/>
  <c r="X204" i="2"/>
  <c r="M66" i="2"/>
  <c r="L94" i="2"/>
  <c r="M65" i="2"/>
  <c r="X61" i="2"/>
  <c r="M69" i="2"/>
  <c r="L62" i="2"/>
  <c r="Y165" i="2"/>
  <c r="X72" i="2"/>
  <c r="Y67" i="2"/>
  <c r="Z72" i="2"/>
  <c r="L84" i="2"/>
  <c r="Z61" i="2"/>
  <c r="L78" i="2"/>
  <c r="Y93" i="2"/>
  <c r="L68" i="2"/>
  <c r="X231" i="2"/>
  <c r="X152" i="2"/>
  <c r="X176" i="2"/>
  <c r="X123" i="2"/>
  <c r="L114" i="2"/>
  <c r="L107" i="2"/>
  <c r="X168" i="2"/>
  <c r="Z118" i="2"/>
  <c r="M115" i="2"/>
  <c r="Z93" i="2"/>
  <c r="M122" i="2"/>
  <c r="Z102" i="2"/>
  <c r="L74" i="2"/>
  <c r="M116" i="2"/>
  <c r="X163" i="2"/>
  <c r="Y158" i="2"/>
  <c r="X79" i="2"/>
  <c r="Z103" i="2"/>
  <c r="X170" i="2"/>
  <c r="Z79" i="2"/>
  <c r="Y77" i="2"/>
  <c r="Y108" i="2"/>
  <c r="L109" i="2"/>
  <c r="Z97" i="2"/>
  <c r="Z123" i="2"/>
  <c r="Z81" i="2"/>
  <c r="L111" i="2"/>
  <c r="Z77" i="2"/>
  <c r="X221" i="2"/>
  <c r="Z63" i="2"/>
  <c r="X175" i="2"/>
  <c r="X201" i="2"/>
  <c r="Y233" i="2"/>
  <c r="Z87" i="2"/>
  <c r="AA239" i="2"/>
  <c r="AC239" i="2" s="1"/>
  <c r="AA179" i="2"/>
  <c r="AC179" i="2" s="1"/>
  <c r="AA85" i="2"/>
  <c r="AC85" i="2" s="1"/>
  <c r="AA223" i="2"/>
  <c r="AB223" i="2" s="1"/>
  <c r="AA165" i="2"/>
  <c r="AB165" i="2" s="1"/>
  <c r="AA151" i="2"/>
  <c r="AB151" i="2" s="1"/>
  <c r="AA240" i="2"/>
  <c r="AB240" i="2" s="1"/>
  <c r="AA164" i="2"/>
  <c r="AC164" i="2" s="1"/>
  <c r="AA152" i="2"/>
  <c r="AB152" i="2" s="1"/>
  <c r="L96" i="2"/>
  <c r="AA92" i="2"/>
  <c r="AB92" i="2" s="1"/>
  <c r="AA237" i="2"/>
  <c r="AB237" i="2" s="1"/>
  <c r="AA226" i="2"/>
  <c r="AB226" i="2" s="1"/>
  <c r="AA176" i="2"/>
  <c r="AB176" i="2" s="1"/>
  <c r="AA104" i="2"/>
  <c r="AB104" i="2" s="1"/>
  <c r="AA46" i="2"/>
  <c r="AB46" i="2" s="1"/>
  <c r="AA221" i="2"/>
  <c r="AB221" i="2" s="1"/>
  <c r="AA175" i="2"/>
  <c r="AB175" i="2" s="1"/>
  <c r="AA163" i="2"/>
  <c r="AB163" i="2" s="1"/>
  <c r="AA43" i="2"/>
  <c r="AC43" i="2" s="1"/>
  <c r="AA238" i="2"/>
  <c r="AB238" i="2" s="1"/>
  <c r="AA162" i="2"/>
  <c r="AB162" i="2" s="1"/>
  <c r="AA150" i="2"/>
  <c r="AB150" i="2" s="1"/>
  <c r="L121" i="2"/>
  <c r="AA224" i="2"/>
  <c r="AB224" i="2" s="1"/>
  <c r="AA174" i="2"/>
  <c r="AB174" i="2" s="1"/>
  <c r="L60" i="2"/>
  <c r="AA203" i="2"/>
  <c r="AB203" i="2" s="1"/>
  <c r="AA233" i="2"/>
  <c r="AB233" i="2" s="1"/>
  <c r="AA173" i="2"/>
  <c r="AC173" i="2" s="1"/>
  <c r="AA161" i="2"/>
  <c r="AB161" i="2" s="1"/>
  <c r="AA112" i="2"/>
  <c r="AB112" i="2" s="1"/>
  <c r="AA9" i="2"/>
  <c r="AC9" i="2" s="1"/>
  <c r="AA204" i="2"/>
  <c r="AC204" i="2" s="1"/>
  <c r="AA160" i="2"/>
  <c r="AB160" i="2" s="1"/>
  <c r="AA245" i="2"/>
  <c r="AC245" i="2" s="1"/>
  <c r="AA185" i="2"/>
  <c r="AB185" i="2" s="1"/>
  <c r="Z95" i="2"/>
  <c r="AA234" i="2"/>
  <c r="AB234" i="2" s="1"/>
  <c r="AA222" i="2"/>
  <c r="AB222" i="2" s="1"/>
  <c r="AA172" i="2"/>
  <c r="AC172" i="2" s="1"/>
  <c r="AA201" i="2"/>
  <c r="AB201" i="2" s="1"/>
  <c r="AA171" i="2"/>
  <c r="AC171" i="2" s="1"/>
  <c r="AA159" i="2"/>
  <c r="AB159" i="2" s="1"/>
  <c r="AA75" i="2"/>
  <c r="AB75" i="2" s="1"/>
  <c r="AA99" i="2"/>
  <c r="AB99" i="2" s="1"/>
  <c r="AA200" i="2"/>
  <c r="AB200" i="2" s="1"/>
  <c r="AA158" i="2"/>
  <c r="AB158" i="2" s="1"/>
  <c r="Z89" i="2"/>
  <c r="M70" i="2"/>
  <c r="AA243" i="2"/>
  <c r="AB243" i="2" s="1"/>
  <c r="AA183" i="2"/>
  <c r="AB183" i="2" s="1"/>
  <c r="AA45" i="2"/>
  <c r="AB45" i="2" s="1"/>
  <c r="AA8" i="2"/>
  <c r="AB8" i="2" s="1"/>
  <c r="AA232" i="2"/>
  <c r="AB232" i="2" s="1"/>
  <c r="AA220" i="2"/>
  <c r="AB220" i="2" s="1"/>
  <c r="AA101" i="2"/>
  <c r="AB101" i="2" s="1"/>
  <c r="AA110" i="2"/>
  <c r="AB110" i="2" s="1"/>
  <c r="AA199" i="2"/>
  <c r="AB199" i="2" s="1"/>
  <c r="AA169" i="2"/>
  <c r="AC169" i="2" s="1"/>
  <c r="AA157" i="2"/>
  <c r="AB157" i="2" s="1"/>
  <c r="AA130" i="2"/>
  <c r="AC130" i="2" s="1"/>
  <c r="AA6" i="2"/>
  <c r="AB6" i="2" s="1"/>
  <c r="AA168" i="2"/>
  <c r="AB168" i="2" s="1"/>
  <c r="AA156" i="2"/>
  <c r="AB156" i="2" s="1"/>
  <c r="Z67" i="2"/>
  <c r="AA241" i="2"/>
  <c r="AB241" i="2" s="1"/>
  <c r="AA181" i="2"/>
  <c r="AB181" i="2" s="1"/>
  <c r="AA230" i="2"/>
  <c r="AB230" i="2" s="1"/>
  <c r="AA182" i="2"/>
  <c r="AB182" i="2" s="1"/>
  <c r="AA5" i="2"/>
  <c r="AC5" i="2" s="1"/>
  <c r="AA217" i="2"/>
  <c r="AB217" i="2" s="1"/>
  <c r="AA225" i="2"/>
  <c r="AB225" i="2" s="1"/>
  <c r="AA167" i="2"/>
  <c r="AC167" i="2" s="1"/>
  <c r="AA155" i="2"/>
  <c r="AB155" i="2" s="1"/>
  <c r="AA44" i="2"/>
  <c r="AB44" i="2" s="1"/>
  <c r="AA216" i="2"/>
  <c r="AB216" i="2" s="1"/>
  <c r="AA242" i="2"/>
  <c r="AC242" i="2" s="1"/>
  <c r="AA166" i="2"/>
  <c r="AB166" i="2" s="1"/>
  <c r="AA154" i="2"/>
  <c r="AB154" i="2" s="1"/>
  <c r="Z108" i="2"/>
  <c r="Y217" i="2"/>
  <c r="X242" i="2"/>
  <c r="X177" i="2"/>
  <c r="Y161" i="2"/>
  <c r="X156" i="2"/>
  <c r="X149" i="2"/>
  <c r="X164" i="2"/>
  <c r="X236" i="2"/>
  <c r="X245" i="2"/>
  <c r="X199" i="2"/>
  <c r="Y243" i="2"/>
  <c r="AB228" i="2"/>
  <c r="AC228" i="2"/>
  <c r="X214" i="2"/>
  <c r="M102" i="2"/>
  <c r="AB247" i="2"/>
  <c r="AC247" i="2"/>
  <c r="Y182" i="2"/>
  <c r="AC174" i="2"/>
  <c r="Y230" i="2"/>
  <c r="AB229" i="2"/>
  <c r="AC229" i="2"/>
  <c r="X241" i="2"/>
  <c r="AC219" i="2"/>
  <c r="AB219" i="2"/>
  <c r="X151" i="2"/>
  <c r="Y166" i="2"/>
  <c r="X159" i="2"/>
  <c r="Y237" i="2"/>
  <c r="X180" i="2"/>
  <c r="X240" i="2"/>
  <c r="U248" i="2"/>
  <c r="X208" i="2"/>
  <c r="Y218" i="2"/>
  <c r="X215" i="2"/>
  <c r="X228" i="2"/>
  <c r="X172" i="2"/>
  <c r="M110" i="2"/>
  <c r="Y247" i="2"/>
  <c r="M120" i="2"/>
  <c r="X160" i="2"/>
  <c r="Y244" i="2"/>
  <c r="X203" i="2"/>
  <c r="Y220" i="2"/>
  <c r="Y179" i="2"/>
  <c r="Y155" i="2"/>
  <c r="Y223" i="2"/>
  <c r="Y174" i="2"/>
  <c r="Y210" i="2"/>
  <c r="Y162" i="2"/>
  <c r="X235" i="2"/>
  <c r="X157" i="2"/>
  <c r="Y232" i="2"/>
  <c r="L92" i="2"/>
  <c r="X167" i="2"/>
  <c r="M97" i="2"/>
  <c r="X222" i="2"/>
  <c r="X234" i="2"/>
  <c r="X225" i="2"/>
  <c r="Y169" i="2"/>
  <c r="Y209" i="2"/>
  <c r="X150" i="2"/>
  <c r="Y181" i="2"/>
  <c r="X212" i="2"/>
  <c r="L108" i="2"/>
  <c r="Y213" i="2"/>
  <c r="Y185" i="2"/>
  <c r="X216" i="2"/>
  <c r="Y238" i="2"/>
  <c r="X154" i="2"/>
  <c r="Y173" i="2"/>
  <c r="Y178" i="2"/>
  <c r="X226" i="2"/>
  <c r="Y200" i="2"/>
  <c r="Y229" i="2"/>
  <c r="Y6" i="2"/>
  <c r="X44" i="2"/>
  <c r="Y219" i="2"/>
  <c r="W68" i="2"/>
  <c r="X68" i="2" s="1"/>
  <c r="Z68" i="2"/>
  <c r="W124" i="2"/>
  <c r="X124" i="2" s="1"/>
  <c r="Z124" i="2"/>
  <c r="W83" i="2"/>
  <c r="X83" i="2" s="1"/>
  <c r="Z83" i="2"/>
  <c r="W66" i="2"/>
  <c r="X66" i="2" s="1"/>
  <c r="Z66" i="2"/>
  <c r="W73" i="2"/>
  <c r="X73" i="2" s="1"/>
  <c r="Z73" i="2"/>
  <c r="W70" i="2"/>
  <c r="Z70" i="2"/>
  <c r="W122" i="2"/>
  <c r="Z122" i="2"/>
  <c r="W116" i="2"/>
  <c r="X116" i="2" s="1"/>
  <c r="Z116" i="2"/>
  <c r="X211" i="2"/>
  <c r="W91" i="2"/>
  <c r="X91" i="2" s="1"/>
  <c r="Z91" i="2"/>
  <c r="W120" i="2"/>
  <c r="X120" i="2" s="1"/>
  <c r="Z120" i="2"/>
  <c r="W106" i="2"/>
  <c r="X106" i="2" s="1"/>
  <c r="Z106" i="2"/>
  <c r="W114" i="2"/>
  <c r="Y114" i="2" s="1"/>
  <c r="Z114" i="2"/>
  <c r="W74" i="2"/>
  <c r="Z74" i="2"/>
  <c r="Y183" i="2"/>
  <c r="W65" i="2"/>
  <c r="X65" i="2" s="1"/>
  <c r="Z65" i="2"/>
  <c r="X171" i="2"/>
  <c r="W90" i="2"/>
  <c r="Y90" i="2" s="1"/>
  <c r="Z90" i="2"/>
  <c r="W82" i="2"/>
  <c r="Y82" i="2" s="1"/>
  <c r="Z82" i="2"/>
  <c r="W71" i="2"/>
  <c r="X71" i="2" s="1"/>
  <c r="Z71" i="2"/>
  <c r="W98" i="2"/>
  <c r="X98" i="2" s="1"/>
  <c r="Z98" i="2"/>
  <c r="W64" i="2"/>
  <c r="X64" i="2" s="1"/>
  <c r="Z64" i="2"/>
  <c r="W86" i="2"/>
  <c r="Z86" i="2"/>
  <c r="W119" i="2"/>
  <c r="Y119" i="2" s="1"/>
  <c r="Z119" i="2"/>
  <c r="W115" i="2"/>
  <c r="Z115" i="2"/>
  <c r="M73" i="2"/>
  <c r="W117" i="2"/>
  <c r="Y117" i="2" s="1"/>
  <c r="Z117" i="2"/>
  <c r="W69" i="2"/>
  <c r="Y69" i="2" s="1"/>
  <c r="Z69" i="2"/>
  <c r="X239" i="2"/>
  <c r="W76" i="2"/>
  <c r="X76" i="2" s="1"/>
  <c r="Z76" i="2"/>
  <c r="W100" i="2"/>
  <c r="X100" i="2" s="1"/>
  <c r="Z100" i="2"/>
  <c r="W113" i="2"/>
  <c r="X113" i="2" s="1"/>
  <c r="Z113" i="2"/>
  <c r="W111" i="2"/>
  <c r="X111" i="2" s="1"/>
  <c r="Z111" i="2"/>
  <c r="W78" i="2"/>
  <c r="Y78" i="2" s="1"/>
  <c r="Z78" i="2"/>
  <c r="W107" i="2"/>
  <c r="X107" i="2" s="1"/>
  <c r="Z107" i="2"/>
  <c r="W80" i="2"/>
  <c r="Y80" i="2" s="1"/>
  <c r="Z80" i="2"/>
  <c r="X227" i="2"/>
  <c r="W62" i="2"/>
  <c r="X62" i="2" s="1"/>
  <c r="Z62" i="2"/>
  <c r="W94" i="2"/>
  <c r="X94" i="2" s="1"/>
  <c r="Z94" i="2"/>
  <c r="W60" i="2"/>
  <c r="Z60" i="2"/>
  <c r="W88" i="2"/>
  <c r="Z88" i="2"/>
  <c r="W121" i="2"/>
  <c r="Z121" i="2"/>
  <c r="W125" i="2"/>
  <c r="Y125" i="2" s="1"/>
  <c r="Z125" i="2"/>
  <c r="W109" i="2"/>
  <c r="X109" i="2" s="1"/>
  <c r="Z109" i="2"/>
  <c r="W84" i="2"/>
  <c r="X84" i="2" s="1"/>
  <c r="Z84" i="2"/>
  <c r="W96" i="2"/>
  <c r="Y96" i="2" s="1"/>
  <c r="Z96" i="2"/>
  <c r="M75" i="2"/>
  <c r="M103" i="2"/>
  <c r="M117" i="2"/>
  <c r="Y44" i="2"/>
  <c r="X219" i="2"/>
  <c r="M93" i="2"/>
  <c r="M79" i="2"/>
  <c r="L123" i="2"/>
  <c r="L118" i="2"/>
  <c r="M77" i="2"/>
  <c r="M101" i="2"/>
  <c r="M119" i="2"/>
  <c r="M106" i="2"/>
  <c r="M61" i="2"/>
  <c r="M87" i="2"/>
  <c r="M99" i="2"/>
  <c r="M91" i="2"/>
  <c r="R248" i="2"/>
  <c r="M81" i="2"/>
  <c r="M113" i="2"/>
  <c r="X6" i="2"/>
  <c r="M71" i="2"/>
  <c r="M112" i="2"/>
  <c r="L112" i="2"/>
  <c r="L63" i="2"/>
  <c r="M63" i="2"/>
  <c r="L67" i="2"/>
  <c r="M67" i="2"/>
  <c r="M248" i="2"/>
  <c r="M89" i="2"/>
  <c r="M95" i="2"/>
  <c r="M72" i="2"/>
  <c r="M85" i="2"/>
  <c r="M83" i="2"/>
  <c r="AC224" i="2" l="1"/>
  <c r="AB85" i="2"/>
  <c r="AB179" i="2"/>
  <c r="AC104" i="2"/>
  <c r="AA77" i="2"/>
  <c r="AB77" i="2" s="1"/>
  <c r="AB245" i="2"/>
  <c r="AC150" i="2"/>
  <c r="AB169" i="2"/>
  <c r="AA81" i="2"/>
  <c r="AB81" i="2" s="1"/>
  <c r="AC165" i="2"/>
  <c r="AA123" i="2"/>
  <c r="AC220" i="2"/>
  <c r="AC181" i="2"/>
  <c r="AB43" i="2"/>
  <c r="AC44" i="2"/>
  <c r="AB9" i="2"/>
  <c r="AA103" i="2"/>
  <c r="AB103" i="2" s="1"/>
  <c r="AC234" i="2"/>
  <c r="AC112" i="2"/>
  <c r="AA61" i="2"/>
  <c r="AB61" i="2" s="1"/>
  <c r="AB172" i="2"/>
  <c r="AC8" i="2"/>
  <c r="AC45" i="2"/>
  <c r="AA72" i="2"/>
  <c r="AB72" i="2" s="1"/>
  <c r="AB130" i="2"/>
  <c r="AB204" i="2"/>
  <c r="AB239" i="2"/>
  <c r="AC199" i="2"/>
  <c r="AB171" i="2"/>
  <c r="AC161" i="2"/>
  <c r="AC232" i="2"/>
  <c r="AC230" i="2"/>
  <c r="AC176" i="2"/>
  <c r="AA118" i="2"/>
  <c r="AB118" i="2" s="1"/>
  <c r="AA97" i="2"/>
  <c r="AB97" i="2" s="1"/>
  <c r="AB242" i="2"/>
  <c r="AA87" i="2"/>
  <c r="AB87" i="2" s="1"/>
  <c r="AB167" i="2"/>
  <c r="AA79" i="2"/>
  <c r="AC159" i="2"/>
  <c r="AC77" i="2"/>
  <c r="AB5" i="2"/>
  <c r="AC222" i="2"/>
  <c r="AC152" i="2"/>
  <c r="AC92" i="2"/>
  <c r="AA93" i="2"/>
  <c r="AA63" i="2"/>
  <c r="AB63" i="2" s="1"/>
  <c r="AA102" i="2"/>
  <c r="AC154" i="2"/>
  <c r="AC223" i="2"/>
  <c r="AC200" i="2"/>
  <c r="AC156" i="2"/>
  <c r="AC168" i="2"/>
  <c r="AC157" i="2"/>
  <c r="AC225" i="2"/>
  <c r="AC226" i="2"/>
  <c r="AB164" i="2"/>
  <c r="AC183" i="2"/>
  <c r="AC237" i="2"/>
  <c r="AC151" i="2"/>
  <c r="AC203" i="2"/>
  <c r="AC221" i="2"/>
  <c r="AC243" i="2"/>
  <c r="AC155" i="2"/>
  <c r="AC110" i="2"/>
  <c r="AC160" i="2"/>
  <c r="AB173" i="2"/>
  <c r="AC162" i="2"/>
  <c r="AC163" i="2"/>
  <c r="AC175" i="2"/>
  <c r="AA84" i="2"/>
  <c r="AB84" i="2" s="1"/>
  <c r="AA82" i="2"/>
  <c r="AC82" i="2" s="1"/>
  <c r="AA109" i="2"/>
  <c r="AC109" i="2" s="1"/>
  <c r="AA62" i="2"/>
  <c r="AB62" i="2" s="1"/>
  <c r="AA73" i="2"/>
  <c r="AB73" i="2" s="1"/>
  <c r="AC158" i="2"/>
  <c r="AC201" i="2"/>
  <c r="AC182" i="2"/>
  <c r="AC217" i="2"/>
  <c r="AA100" i="2"/>
  <c r="AB100" i="2" s="1"/>
  <c r="AA119" i="2"/>
  <c r="AB119" i="2" s="1"/>
  <c r="AA90" i="2"/>
  <c r="AB90" i="2" s="1"/>
  <c r="AA120" i="2"/>
  <c r="AB120" i="2" s="1"/>
  <c r="AC185" i="2"/>
  <c r="AA70" i="2"/>
  <c r="AB70" i="2" s="1"/>
  <c r="AA113" i="2"/>
  <c r="AB113" i="2" s="1"/>
  <c r="AA125" i="2"/>
  <c r="AC125" i="2" s="1"/>
  <c r="AA80" i="2"/>
  <c r="AB80" i="2" s="1"/>
  <c r="AA76" i="2"/>
  <c r="AC76" i="2" s="1"/>
  <c r="AA86" i="2"/>
  <c r="AB86" i="2" s="1"/>
  <c r="AA91" i="2"/>
  <c r="AB91" i="2" s="1"/>
  <c r="AC241" i="2"/>
  <c r="AA114" i="2"/>
  <c r="AB114" i="2" s="1"/>
  <c r="AA89" i="2"/>
  <c r="AA121" i="2"/>
  <c r="AB121" i="2" s="1"/>
  <c r="AA65" i="2"/>
  <c r="AB65" i="2" s="1"/>
  <c r="AA83" i="2"/>
  <c r="AB83" i="2" s="1"/>
  <c r="AC6" i="2"/>
  <c r="AC99" i="2"/>
  <c r="AC46" i="2"/>
  <c r="AC216" i="2"/>
  <c r="AA67" i="2"/>
  <c r="AA111" i="2"/>
  <c r="AC111" i="2" s="1"/>
  <c r="AA94" i="2"/>
  <c r="AB94" i="2" s="1"/>
  <c r="AA115" i="2"/>
  <c r="AB115" i="2" s="1"/>
  <c r="AA107" i="2"/>
  <c r="AC107" i="2" s="1"/>
  <c r="AA64" i="2"/>
  <c r="AC64" i="2" s="1"/>
  <c r="AC101" i="2"/>
  <c r="AC238" i="2"/>
  <c r="AC233" i="2"/>
  <c r="AA71" i="2"/>
  <c r="AB71" i="2" s="1"/>
  <c r="AC166" i="2"/>
  <c r="AA88" i="2"/>
  <c r="AB88" i="2" s="1"/>
  <c r="AA69" i="2"/>
  <c r="AB69" i="2" s="1"/>
  <c r="AA116" i="2"/>
  <c r="AB116" i="2" s="1"/>
  <c r="AA124" i="2"/>
  <c r="AC124" i="2" s="1"/>
  <c r="AC75" i="2"/>
  <c r="AC240" i="2"/>
  <c r="AA108" i="2"/>
  <c r="AA106" i="2"/>
  <c r="AB106" i="2" s="1"/>
  <c r="AA66" i="2"/>
  <c r="AC66" i="2" s="1"/>
  <c r="AA78" i="2"/>
  <c r="AB78" i="2" s="1"/>
  <c r="AA98" i="2"/>
  <c r="AB98" i="2" s="1"/>
  <c r="AA74" i="2"/>
  <c r="AB74" i="2" s="1"/>
  <c r="AA95" i="2"/>
  <c r="AA96" i="2"/>
  <c r="AB96" i="2" s="1"/>
  <c r="AA60" i="2"/>
  <c r="AA117" i="2"/>
  <c r="AB117" i="2" s="1"/>
  <c r="AA122" i="2"/>
  <c r="AB122" i="2" s="1"/>
  <c r="AA68" i="2"/>
  <c r="AB68" i="2" s="1"/>
  <c r="X78" i="2"/>
  <c r="Y106" i="2"/>
  <c r="Y113" i="2"/>
  <c r="X80" i="2"/>
  <c r="Y83" i="2"/>
  <c r="Y65" i="2"/>
  <c r="Y107" i="2"/>
  <c r="Y116" i="2"/>
  <c r="Y98" i="2"/>
  <c r="Y100" i="2"/>
  <c r="X125" i="2"/>
  <c r="X69" i="2"/>
  <c r="Y73" i="2"/>
  <c r="Y76" i="2"/>
  <c r="Y66" i="2"/>
  <c r="X117" i="2"/>
  <c r="Y68" i="2"/>
  <c r="Y109" i="2"/>
  <c r="Y91" i="2"/>
  <c r="Y124" i="2"/>
  <c r="X96" i="2"/>
  <c r="Y64" i="2"/>
  <c r="X82" i="2"/>
  <c r="Y84" i="2"/>
  <c r="Y120" i="2"/>
  <c r="Y115" i="2"/>
  <c r="X115" i="2"/>
  <c r="X70" i="2"/>
  <c r="Y70" i="2"/>
  <c r="Y94" i="2"/>
  <c r="W249" i="2"/>
  <c r="X121" i="2"/>
  <c r="Y121" i="2"/>
  <c r="Y86" i="2"/>
  <c r="X86" i="2"/>
  <c r="X114" i="2"/>
  <c r="Y88" i="2"/>
  <c r="X88" i="2"/>
  <c r="X119" i="2"/>
  <c r="Y60" i="2"/>
  <c r="X60" i="2"/>
  <c r="Y74" i="2"/>
  <c r="X74" i="2"/>
  <c r="Y62" i="2"/>
  <c r="Y71" i="2"/>
  <c r="Y111" i="2"/>
  <c r="X90" i="2"/>
  <c r="Y122" i="2"/>
  <c r="X122" i="2"/>
  <c r="P249" i="2"/>
  <c r="AC81" i="2" l="1"/>
  <c r="AC103" i="2"/>
  <c r="AC63" i="2"/>
  <c r="AB109" i="2"/>
  <c r="AB123" i="2"/>
  <c r="AC123" i="2"/>
  <c r="AC72" i="2"/>
  <c r="AC118" i="2"/>
  <c r="AC70" i="2"/>
  <c r="AC61" i="2"/>
  <c r="AC87" i="2"/>
  <c r="AC97" i="2"/>
  <c r="AC106" i="2"/>
  <c r="AC119" i="2"/>
  <c r="AC100" i="2"/>
  <c r="AC102" i="2"/>
  <c r="AB102" i="2"/>
  <c r="AC90" i="2"/>
  <c r="AC93" i="2"/>
  <c r="AB93" i="2"/>
  <c r="AB79" i="2"/>
  <c r="AC79" i="2"/>
  <c r="AC80" i="2"/>
  <c r="AB76" i="2"/>
  <c r="AC84" i="2"/>
  <c r="AC65" i="2"/>
  <c r="AC62" i="2"/>
  <c r="AB111" i="2"/>
  <c r="AC98" i="2"/>
  <c r="AC83" i="2"/>
  <c r="AC68" i="2"/>
  <c r="AC91" i="2"/>
  <c r="AB82" i="2"/>
  <c r="AC88" i="2"/>
  <c r="AB66" i="2"/>
  <c r="AC120" i="2"/>
  <c r="AC86" i="2"/>
  <c r="AC114" i="2"/>
  <c r="AB124" i="2"/>
  <c r="AA248" i="2"/>
  <c r="AA249" i="2" s="1"/>
  <c r="AA283" i="2" s="1"/>
  <c r="AC122" i="2"/>
  <c r="AC115" i="2"/>
  <c r="AC60" i="2"/>
  <c r="AC96" i="2"/>
  <c r="AC73" i="2"/>
  <c r="AB60" i="2"/>
  <c r="AC74" i="2"/>
  <c r="AB64" i="2"/>
  <c r="AC89" i="2"/>
  <c r="AB89" i="2"/>
  <c r="AB108" i="2"/>
  <c r="AC108" i="2"/>
  <c r="AC71" i="2"/>
  <c r="AC116" i="2"/>
  <c r="AC95" i="2"/>
  <c r="AB95" i="2"/>
  <c r="AB107" i="2"/>
  <c r="AB125" i="2"/>
  <c r="AC121" i="2"/>
  <c r="AC78" i="2"/>
  <c r="AC113" i="2"/>
  <c r="AC94" i="2"/>
  <c r="AC117" i="2"/>
  <c r="AC69" i="2"/>
  <c r="AB67" i="2"/>
  <c r="AC67" i="2"/>
  <c r="AB248" i="2" l="1"/>
  <c r="AC248" i="2"/>
</calcChain>
</file>

<file path=xl/sharedStrings.xml><?xml version="1.0" encoding="utf-8"?>
<sst xmlns="http://schemas.openxmlformats.org/spreadsheetml/2006/main" count="869" uniqueCount="566">
  <si>
    <t>S.No</t>
  </si>
  <si>
    <t>Item S.No</t>
  </si>
  <si>
    <t>Item Code</t>
  </si>
  <si>
    <t>Item Name</t>
  </si>
  <si>
    <t>As Per Agreement (with 4 Ots)</t>
  </si>
  <si>
    <t>Actual Quantities for agreement items (with 4 Ots)</t>
  </si>
  <si>
    <t>Variation</t>
  </si>
  <si>
    <t>Additional Sanction fot 2 Ots</t>
  </si>
  <si>
    <t>Actual QTY for Additional 2 OTs</t>
  </si>
  <si>
    <t>As Per Work Done/To Be Done</t>
  </si>
  <si>
    <t>UOM</t>
  </si>
  <si>
    <t>Unit Rate (Rs.)</t>
  </si>
  <si>
    <t>QTY</t>
  </si>
  <si>
    <t>Amount (Rs.)</t>
  </si>
  <si>
    <t>Excess</t>
  </si>
  <si>
    <t>Less</t>
  </si>
  <si>
    <t>SOTC001</t>
  </si>
  <si>
    <t>Sqm</t>
  </si>
  <si>
    <t>SOTC002</t>
  </si>
  <si>
    <t>SOTC003</t>
  </si>
  <si>
    <t xml:space="preserve">Dynamic Hatch Box </t>
  </si>
  <si>
    <t>Nos</t>
  </si>
  <si>
    <t>SOTC004</t>
  </si>
  <si>
    <t>Electro conductive Flooring inside MOTs</t>
  </si>
  <si>
    <t>SOTC005</t>
  </si>
  <si>
    <t>Flooring with Vinyl Sheets In MOT Corridor</t>
  </si>
  <si>
    <t>SOTC006</t>
  </si>
  <si>
    <t xml:space="preserve">Uni Directional Ceiling Laminar Airflow Systems  </t>
  </si>
  <si>
    <t>SOTC007</t>
  </si>
  <si>
    <t>Air Handling Units (AHUs) 11 TR</t>
  </si>
  <si>
    <t>SOTC008</t>
  </si>
  <si>
    <t>Condensing Units</t>
  </si>
  <si>
    <t>SOTC009</t>
  </si>
  <si>
    <t xml:space="preserve">Pressure Relief Dampers </t>
  </si>
  <si>
    <t>SOTC010</t>
  </si>
  <si>
    <t>Single arm Anesthesia Pendants (Imported)</t>
  </si>
  <si>
    <t>SOTC011</t>
  </si>
  <si>
    <t>Triple Dome Ceiling  OT LED Lights  (Imported)</t>
  </si>
  <si>
    <t>SOTC012</t>
  </si>
  <si>
    <t>Double Dome Ceiling  OT LED Lights  (Imported)</t>
  </si>
  <si>
    <t>SOTC013</t>
  </si>
  <si>
    <t xml:space="preserve">Detachable Hi Definition Cameras in Triple Dome Ceiling OT  Lights  </t>
  </si>
  <si>
    <t>SOTC014</t>
  </si>
  <si>
    <t>Ceiling/Wall mounted CCTV Room Camera</t>
  </si>
  <si>
    <t>SOTC015</t>
  </si>
  <si>
    <t xml:space="preserve">LED Peripheral Lights cum clean room (OT) luminaries  </t>
  </si>
  <si>
    <t>SOTC016</t>
  </si>
  <si>
    <t>View Window with Motorised Blinds of 1 Mt Length &amp; 1 Mt Height</t>
  </si>
  <si>
    <t>SOTC017</t>
  </si>
  <si>
    <t xml:space="preserve">Hermetically Sealed Doors (1.80mt x 2.10 mt)  </t>
  </si>
  <si>
    <t>SOTC018</t>
  </si>
  <si>
    <t>(1.50mt x 2.10 mt)  Sliding Automatic Sliding Doors with View Windoy of 1 Mt x 1 Mt</t>
  </si>
  <si>
    <t>SOTC019</t>
  </si>
  <si>
    <t xml:space="preserve">Storage Units  </t>
  </si>
  <si>
    <t>SOTC020</t>
  </si>
  <si>
    <t>Writing Board (List Board)</t>
  </si>
  <si>
    <t>SOTC021</t>
  </si>
  <si>
    <t>X-Ray CT Scan LED viewing Screen</t>
  </si>
  <si>
    <t>SOTC022</t>
  </si>
  <si>
    <t xml:space="preserve">Touch Screen Surgeon Control Panels </t>
  </si>
  <si>
    <t>SOTC023</t>
  </si>
  <si>
    <t xml:space="preserve">3-Bay Scrub Stations/Sinks </t>
  </si>
  <si>
    <t>SOTC024</t>
  </si>
  <si>
    <t xml:space="preserve">Video and Image Management system </t>
  </si>
  <si>
    <t>SOTC025</t>
  </si>
  <si>
    <t xml:space="preserve">Medical Grade Monitors 32 inch 4 K Resolution  </t>
  </si>
  <si>
    <t>SOTC026</t>
  </si>
  <si>
    <t xml:space="preserve">Wall mounted large screen display 55 inch (Commercial Grade)  </t>
  </si>
  <si>
    <t>SOTC027</t>
  </si>
  <si>
    <t>Cable connections for integration within MOTs and with Workshop Projector Hall, Networks with OFC Cable</t>
  </si>
  <si>
    <t>Job</t>
  </si>
  <si>
    <t>SOTC028</t>
  </si>
  <si>
    <t xml:space="preserve">Wireless Microphone  </t>
  </si>
  <si>
    <t>SOTC029</t>
  </si>
  <si>
    <t xml:space="preserve">Digital mixer Amplifier  </t>
  </si>
  <si>
    <t>SOTC030</t>
  </si>
  <si>
    <t xml:space="preserve">Ceiling Mounted Speakers  </t>
  </si>
  <si>
    <t>SOTC031</t>
  </si>
  <si>
    <t>Video Conferencing System</t>
  </si>
  <si>
    <t>SOTC032</t>
  </si>
  <si>
    <t>Home Theatre Power Conditioner, 230 V</t>
  </si>
  <si>
    <t>SOTC033</t>
  </si>
  <si>
    <t>Amplifier (8 Channel)</t>
  </si>
  <si>
    <t>SOTC034</t>
  </si>
  <si>
    <t>HiFi Active Sub Woofer</t>
  </si>
  <si>
    <t>SOTC035</t>
  </si>
  <si>
    <t>4K Laser Projection TV</t>
  </si>
  <si>
    <t>SOTC036</t>
  </si>
  <si>
    <t>Equalization &amp; Loud Speaker Control System</t>
  </si>
  <si>
    <t>SOTC037</t>
  </si>
  <si>
    <t>Sound Analog Mixer</t>
  </si>
  <si>
    <t>SOTC038</t>
  </si>
  <si>
    <t>Electrical Installations in MOTs &amp; TIRs</t>
  </si>
  <si>
    <t>SOTC039</t>
  </si>
  <si>
    <t>SOTC040</t>
  </si>
  <si>
    <t>SOTC041</t>
  </si>
  <si>
    <t>Electro conductive Flooring inside TIRs</t>
  </si>
  <si>
    <t>SOTC042</t>
  </si>
  <si>
    <t>Flooring with Vinyl Sheets In TIR Corridor</t>
  </si>
  <si>
    <t>SOTC043</t>
  </si>
  <si>
    <t>SOTC044</t>
  </si>
  <si>
    <t>SOTC045</t>
  </si>
  <si>
    <t>Air Handling Units (AHUs) 8.5 TR</t>
  </si>
  <si>
    <t>SOTC046</t>
  </si>
  <si>
    <t>SOTC047</t>
  </si>
  <si>
    <t>SOTC049</t>
  </si>
  <si>
    <t>SOTC050</t>
  </si>
  <si>
    <t>12mm thick glazed Glass partition walls in TIRs</t>
  </si>
  <si>
    <t>SOTC051</t>
  </si>
  <si>
    <t>Wall mounted LED TV43 inchesFull HD</t>
  </si>
  <si>
    <t>SOTC052</t>
  </si>
  <si>
    <t>SOTC053</t>
  </si>
  <si>
    <t>BED HEAD PANEL FOR TIR WITH DOUBLE OUTLETS AND ELECTRICAL OUTLETS</t>
  </si>
  <si>
    <t>SOTC054</t>
  </si>
  <si>
    <t>X-RAY VIEWERS FOR ALL ICUS AND PRE OPP AREAS  AND  DOCTORS ROOMS</t>
  </si>
  <si>
    <t>SOTC055</t>
  </si>
  <si>
    <t>WRITING BOARDS FOR ICUS, PRE OPP</t>
  </si>
  <si>
    <t>SOTC056</t>
  </si>
  <si>
    <t xml:space="preserve">CCTV CEILING CAMERA </t>
  </si>
  <si>
    <t>SOTC057</t>
  </si>
  <si>
    <t>Supply and Fixing of 25mm dia Conduit Pipes surface on wall.</t>
  </si>
  <si>
    <t>Rmt</t>
  </si>
  <si>
    <t>SOTC058</t>
  </si>
  <si>
    <t>Supply and Fixing of 25mm dia Conduit Pipes Concealed on wall.</t>
  </si>
  <si>
    <t>SOTC059</t>
  </si>
  <si>
    <t xml:space="preserve">Wiring with run of 2 of 1.5 Sqmm  Copper cable for points wiring.   
</t>
  </si>
  <si>
    <t>Pts</t>
  </si>
  <si>
    <t>SOTC060</t>
  </si>
  <si>
    <t xml:space="preserve">Wiring with run of 2 of 1.5 Sqmm  Copper cable for stairecase points wiring.   
</t>
  </si>
  <si>
    <t>SOTC061</t>
  </si>
  <si>
    <t xml:space="preserve">Supply and fixing of 6A/10A ISI Mark 3/2 pin Modular socket  Common switch board </t>
  </si>
  <si>
    <t>SOTC062</t>
  </si>
  <si>
    <t>Wiring with  3 of 1.5 sq.mm with 6A switch  and  6A, 3/2 pin socket Modular type with 6A switch control  fixing on separate board.</t>
  </si>
  <si>
    <t>SOTC063</t>
  </si>
  <si>
    <t xml:space="preserve">Supply and fixing of  6A switchs - 2 Nos  and 6A 3/2 pin socket - 3 Nos Modular type with cover plate  </t>
  </si>
  <si>
    <t>SOTC064</t>
  </si>
  <si>
    <t xml:space="preserve">Supply &amp; fixing of 16A/6A, 2 in one  socket with 16A switch control modular type </t>
  </si>
  <si>
    <t>SOTC065</t>
  </si>
  <si>
    <t>Supply &amp; fixing of 32A, socket with switch control modular</t>
  </si>
  <si>
    <t>SOTC066</t>
  </si>
  <si>
    <t>Supply &amp; fixing of 64A, socket with 64A switch control modular type</t>
  </si>
  <si>
    <t>SOTC067</t>
  </si>
  <si>
    <t>Supply and  Run of 1 of 1.5 sq.mm (phase, neutral and earth) FRLSH / HFFR PVC insulated 1100V grade as per IS:694/1990, IS 17048 specifications for Copper cable.</t>
  </si>
  <si>
    <t>SOTC068</t>
  </si>
  <si>
    <t>Supply and  Run of   3 of 1.5 sq.mm (phase, neutral and earth) FRLSH / HFFR PVC insulated 1100V grade as per IS:694/1990, IS 17048 specifications for Copper cable .</t>
  </si>
  <si>
    <t>SOTC069</t>
  </si>
  <si>
    <t xml:space="preserve">Supply and  Run of 3 of 2.5 sq.mm (phase, neutral and earth) FRLSH / HFFR PVC insulated 1100V grade as per IS:694/1990, IS 17048 specifications for Copper cable. </t>
  </si>
  <si>
    <t>SOTC070</t>
  </si>
  <si>
    <t>Supply and  Run of 3 runs of 4.0 sq mm (phase neutral and earth) FRLSH / HFFR PVC insulated 1100V grade as per IS:694/1990, IS 17048 specifications for Copper cable.</t>
  </si>
  <si>
    <t>SOTC071</t>
  </si>
  <si>
    <t>Supply and  Run of  3 of 6.0 Sq.mm FRLSH / HFFR PVC insulated 1100V grade as per IS:694/1990, IS 17048 specifications for Copper cable.</t>
  </si>
  <si>
    <t>SOTC072</t>
  </si>
  <si>
    <t>Supply and  Run of 5 of 6.0 Sq.mm FRLSH / HFFR PVC insulated 1100V grade as per IS:694/1990, IS 17048 specifications for Copper cable.</t>
  </si>
  <si>
    <t>SOTC073</t>
  </si>
  <si>
    <t>Supply and  Run of 5 of 10.0 Sq.mm FRLSH / HFFR PVC insulated 1100V grade as per IS:694/1990, IS 17048 specifications for Copper cable.</t>
  </si>
  <si>
    <t>SOTC074</t>
  </si>
  <si>
    <t xml:space="preserve">Supply and fixing of DP Metal Enclosure with IP 20 Protection DB Make with 1 No 20A, 10 KA DP MCB   </t>
  </si>
  <si>
    <t>SOTC075</t>
  </si>
  <si>
    <t xml:space="preserve">Supply and fixing of 4 Way TPN DB Horizontal with IP 43 Protection as per IS:13032   (For Lighting DBs)  
</t>
  </si>
  <si>
    <t>SOTC076</t>
  </si>
  <si>
    <t xml:space="preserve">Supply and fixing of 4 Way TPN DB Horizontal with IP 43 Protection as per IS:13032  (For Power DB's)
</t>
  </si>
  <si>
    <t>SOTC077</t>
  </si>
  <si>
    <t xml:space="preserve">Supply and fixing of 8 Way VTPN DB with IP 43 Protection as per IS:13032 </t>
  </si>
  <si>
    <t>SOTC078</t>
  </si>
  <si>
    <t xml:space="preserve">Supply and fixing of cable  adopteres box with cover for DBs including, massanory work etc., complete.,
</t>
  </si>
  <si>
    <t>SOTC079</t>
  </si>
  <si>
    <t>Providing independent earthing for Important equipment with 40mm dia 'B' class 2.5m long G.I pipe (GI Earthing)</t>
  </si>
  <si>
    <t>SOTC080</t>
  </si>
  <si>
    <t>Providing independent earthing by exacavating a pit to a depth of 2.25Mtr in all soils as per size specified in the data for Sophisticated Electronic equipment (Copper Earthing)</t>
  </si>
  <si>
    <t>SOTC081</t>
  </si>
  <si>
    <t>Providing independent earthing for Important equipment with 100mm dia Heavy gauge C.I Earthing</t>
  </si>
  <si>
    <t>SOTC082</t>
  </si>
  <si>
    <t xml:space="preserve">Supply and Run of  50mm x 6mm G.I Strip </t>
  </si>
  <si>
    <t>SOTC083</t>
  </si>
  <si>
    <t>Supply and Run of  25mm x 3mm copper strip</t>
  </si>
  <si>
    <t>SOTC084</t>
  </si>
  <si>
    <t xml:space="preserve">Supply, transportation and fixing   of    22W +/ 10% , &gt;/    2300      lumens, 1200mm length LED light </t>
  </si>
  <si>
    <t>SOTC085</t>
  </si>
  <si>
    <t xml:space="preserve">Supply, transportation and fixing  32-36W (&gt;=3600 Lumens), 2' x2'  (600mm x 600mm) slim panel LED luminaire </t>
  </si>
  <si>
    <t>SOTC086</t>
  </si>
  <si>
    <t xml:space="preserve">Supply, transportation and fixing 12 W +/-10% (&gt;= 1200 Lumens)  Down lighter back lit LED Down Light Recessed / Surface </t>
  </si>
  <si>
    <t>SOTC087</t>
  </si>
  <si>
    <t xml:space="preserve">Supply, transportation and fixing 18 W +/-10% (&gt;= 1800 Lumens)  Down lighter back lit LED Down Light </t>
  </si>
  <si>
    <t>SOTC088</t>
  </si>
  <si>
    <t xml:space="preserve">Supply, transportation and fixing  ISI mark batten holder / slanting holder </t>
  </si>
  <si>
    <t>SOTC089</t>
  </si>
  <si>
    <t xml:space="preserve">Supply, Transportation of energy efficient fan, 1200 mm sweep, aluminium body, consuming 28
W, BEE 5 star rated, ceiling fan </t>
  </si>
  <si>
    <t>SOTC090</t>
  </si>
  <si>
    <t xml:space="preserve">Supply and fixing of Modular type Stepped  electronic  regulator. </t>
  </si>
  <si>
    <t>SOTC091</t>
  </si>
  <si>
    <t>Labour charges for fixing of ceiling fan and regulator</t>
  </si>
  <si>
    <t>SOTC092</t>
  </si>
  <si>
    <t xml:space="preserve">Supply and erecting 19/20mm steel tube down rod of one meter length </t>
  </si>
  <si>
    <t>SOTC093</t>
  </si>
  <si>
    <t xml:space="preserve">Supply  of  12" (300mm)  Light  duty  exhaust fan </t>
  </si>
  <si>
    <t>SOTC094</t>
  </si>
  <si>
    <t>Supply,Transportation  of 12" (300mm) ISI, 900 RPM Heavy duty exhaust fan</t>
  </si>
  <si>
    <t>SOTC095</t>
  </si>
  <si>
    <t>Labour charges for fixing the  exhaust fan in wall with necessary connections</t>
  </si>
  <si>
    <t>SOTC096</t>
  </si>
  <si>
    <t>Supply and fixing of GI louver shutter including GI mesh</t>
  </si>
  <si>
    <t>SOTC097</t>
  </si>
  <si>
    <t>Main Power Panel with 1000A 4 Pole ACB as incomer - 1 No and out goings  800 A 4P MCCB - 1 No., 630 A 4P MCCB - 1 No., 400A 4P MCCB - 4 Nos &amp; 250A 4P MCCB - 3 No's with required Digital Ammeter and Voltmer, LED Indicators</t>
  </si>
  <si>
    <t>SOTC098</t>
  </si>
  <si>
    <t>Floor Power Panel :  Incomer: 630A 4 Pole MCCB,- 1 No Outgoings 250 A 4P MCCB - 4 No's 125 A 4P MCCB - 10 No's, 63 A 4P MCCB - 4 No's with required Digital Ammeter and Voltmer, LED Indicators</t>
  </si>
  <si>
    <t>SOTC099</t>
  </si>
  <si>
    <t>Electrical Lighting Panels : Incomer: 250 A 4 Pole MCCB - 1 No, Out Goings  125 A 4P MCCB - 4 No's 63 A 4P MCCB - 3 No's with required Digital Ammeter and Voltmer, LED Indicators</t>
  </si>
  <si>
    <t>SOTC100</t>
  </si>
  <si>
    <t xml:space="preserve">130KVAR  Out Door Capacitor panel : Incomer: 250A FP MCCB - 1 No, 63A 10KA TP MCB - 9 Nos. 20 KVAR Capacitor Duty contactors  - 5 Nos.,  10 KVAR Capacitor Duty contactors - 2 Nos, .5 KVAR Capacitor Duty contactors - 2 Nos. 12 stage APFC Relay - 1 No </t>
  </si>
  <si>
    <t>SOTC101</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</si>
  <si>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</si>
  <si>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SOTC102</t>
  </si>
  <si>
    <t>Supply of 25 Sqmm 3.5 Core XLPE insulated UG Cable.</t>
  </si>
  <si>
    <t>SOTC103</t>
  </si>
  <si>
    <t>Supply of 50 Sqmm 3.5 Core XLPE insulated UG Cable.</t>
  </si>
  <si>
    <t>SOTC104</t>
  </si>
  <si>
    <t>Supply of 70 Sqmm 3.5 Core XLPE insulated UG Cable.</t>
  </si>
  <si>
    <t>SOTC105</t>
  </si>
  <si>
    <t>Supply of 120 Sqmm 3.5 Core XLPE insulated UG Cable.</t>
  </si>
  <si>
    <t>SOTC106</t>
  </si>
  <si>
    <t>Supply of 185 Sqmm 3.5 Core XLPE insulated UG Cable.</t>
  </si>
  <si>
    <t>SOTC107</t>
  </si>
  <si>
    <t>Supply of 240 Sqmm 3.5 Core XLPE insulated UG Cable.</t>
  </si>
  <si>
    <t>SOTC108</t>
  </si>
  <si>
    <t>Supply of 300 Sqmm 3.5 Core XLPE insulated UG Cable.</t>
  </si>
  <si>
    <t>SOTC109</t>
  </si>
  <si>
    <t xml:space="preserve">Termination of UG cables of 3.5 core 25 Sq.mm </t>
  </si>
  <si>
    <t>SOTC110</t>
  </si>
  <si>
    <t>Termination of UG cables of 3.5 core 50 Sq.mm</t>
  </si>
  <si>
    <t>SOTC111</t>
  </si>
  <si>
    <t xml:space="preserve">Termination of UG cables of 3.5 core 70 Sq.mm </t>
  </si>
  <si>
    <t>SOTC112</t>
  </si>
  <si>
    <t>Termination of UG cables of 3.5 core 120 Sq.mm</t>
  </si>
  <si>
    <t>SOTC113</t>
  </si>
  <si>
    <t>Termination of UG cables of 3.5 core 185 Sq.mm</t>
  </si>
  <si>
    <t>SOTC114</t>
  </si>
  <si>
    <t xml:space="preserve">Termination of UG cables of 3.5 core 240 Sq.mm </t>
  </si>
  <si>
    <t>SOTC115</t>
  </si>
  <si>
    <t>Termination of UG cables of 3.5 core 300 Sq.mm</t>
  </si>
  <si>
    <t>SOTC116</t>
  </si>
  <si>
    <t xml:space="preserve">Earth work excavation of Trench  laying of U.G cables up to 70 sqmm </t>
  </si>
  <si>
    <t>SOTC117</t>
  </si>
  <si>
    <t xml:space="preserve">Earth work excavation of Trench  laying of U.G cables from 95 Sqmm </t>
  </si>
  <si>
    <t>SOTC118</t>
  </si>
  <si>
    <t xml:space="preserve">Laying of PVC armoured under ground cable up to 95 Sqmm on wall  </t>
  </si>
  <si>
    <t>SOTC119</t>
  </si>
  <si>
    <t xml:space="preserve">Laying of PVC armoured under ground cable from 120 Sq.mm to 400 Sqmm saddles on wall </t>
  </si>
  <si>
    <t>SOTC120</t>
  </si>
  <si>
    <t xml:space="preserve">Supply, Transportation and Installation of 150mm x 50mm x 2mm thick  hot dip GI perforated cable tray </t>
  </si>
  <si>
    <t>SOTC121</t>
  </si>
  <si>
    <t>Supply, Transportation and Installation of 300mm x 50mm x 2mm thick  thick hot dip GI perforated cable tray</t>
  </si>
  <si>
    <t>SOTC122</t>
  </si>
  <si>
    <t xml:space="preserve">Supply, Transportation and installation of 10KVA / 312V DC on line UPS system </t>
  </si>
  <si>
    <t>SOTC123</t>
  </si>
  <si>
    <t>Supply and fixing of 12V, 150 AH  MF battery</t>
  </si>
  <si>
    <t>SOTC124</t>
  </si>
  <si>
    <t>Supply and providing of UPS cum battery rack 20 batteries</t>
  </si>
  <si>
    <t>SOTC125</t>
  </si>
  <si>
    <t xml:space="preserve">Supply, Transportation, Installation, Testing and commissioning of storage / Pressure type  5 Star rated water heater with ABS plastic body of 15 Ltrs  </t>
  </si>
  <si>
    <t>SOTC126</t>
  </si>
  <si>
    <t>26 persons ICU bed cum passenger  lift (1768 Kgs)   G+8 Floors, 9 stops,9 Openings (Cost Includes amount for Construction of Shaft / Cladding from Ground to 8th Floor)</t>
  </si>
  <si>
    <t>SOTC127</t>
  </si>
  <si>
    <t xml:space="preserve">1.50 TR with , 18000 BTU/Hr High Wall mount Split Air Conditioners   </t>
  </si>
  <si>
    <t>SOTC128</t>
  </si>
  <si>
    <t xml:space="preserve">2.0 TR with , 24000 BTU/Hr High Wall mount Split Air Conditioners </t>
  </si>
  <si>
    <t>SOTC129</t>
  </si>
  <si>
    <t xml:space="preserve">Voltage stabilizer for 4 KVA  maximum load </t>
  </si>
  <si>
    <t>SOTC130</t>
  </si>
  <si>
    <t xml:space="preserve">Voltage stabilizer for 5 KVA  maximum load </t>
  </si>
  <si>
    <t>SOTC131</t>
  </si>
  <si>
    <t>Ductable Air Conditioners 11.0 TR with ISEER ≥ 4</t>
  </si>
  <si>
    <t>SOTC132</t>
  </si>
  <si>
    <t>Ductable Air Conditioners 8.5 TR with ISEER ≥ 4</t>
  </si>
  <si>
    <t>SOTC133</t>
  </si>
  <si>
    <t>Ductable Air Conditioners 5.5 TR with ISEER ≥ 4</t>
  </si>
  <si>
    <t>SOTC134</t>
  </si>
  <si>
    <t xml:space="preserve">Automatic Smoke Detection System   </t>
  </si>
  <si>
    <t>SOTC135</t>
  </si>
  <si>
    <t xml:space="preserve">Automatic  Fire Alarm System   </t>
  </si>
  <si>
    <t>SOTC136</t>
  </si>
  <si>
    <t>Supply &amp; Fixing of 4.5Kg, CO2 Type Fire Extinguisher.</t>
  </si>
  <si>
    <t>SOTC137</t>
  </si>
  <si>
    <t>Supply and fixing of ABC stored pressure squeeze grip type fire extinguishers, 9 kg capacity.</t>
  </si>
  <si>
    <t>SOTC138</t>
  </si>
  <si>
    <t xml:space="preserve">Supply and fixing of ABC Powder MAP 4 Kg Fire extinguisher </t>
  </si>
  <si>
    <t>SOTC139</t>
  </si>
  <si>
    <t xml:space="preserve">Supply and fixing of 2 Kg Fire extinguisher Clean Agent </t>
  </si>
  <si>
    <t>SOTC140</t>
  </si>
  <si>
    <t>Supply and fixing of Escape signage boards in Rigid Photo luminescent based glow</t>
  </si>
  <si>
    <t>SOTC141</t>
  </si>
  <si>
    <t>Supply &amp; Fixing of Powder Coated Fire Rated doors.</t>
  </si>
  <si>
    <t>SOTC142</t>
  </si>
  <si>
    <t xml:space="preserve">Telephone &amp; EPABX System   </t>
  </si>
  <si>
    <t>SOTC143</t>
  </si>
  <si>
    <t xml:space="preserve">Local Area Network (LAN) System   </t>
  </si>
  <si>
    <t>SOTC144</t>
  </si>
  <si>
    <t>Biometric Access Control System</t>
  </si>
  <si>
    <t>SOTC145</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</si>
  <si>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</si>
  <si>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Cum</t>
  </si>
  <si>
    <t>SOTC146</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</si>
  <si>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</si>
  <si>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SOTC147</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</si>
  <si>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</si>
  <si>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SOTC148</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</si>
  <si>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</si>
  <si>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SOTC149</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</si>
  <si>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</si>
  <si>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SOTC150</t>
  </si>
  <si>
    <t>Conveyance of un-useful excavated earth to a distance of 16 KM for disposal including  hire charges of T and P, labour charges etc., complete for finished item of work.</t>
  </si>
  <si>
    <t>SOTC151</t>
  </si>
  <si>
    <t>RCC M 25 grade design mix  (For lintels)</t>
  </si>
  <si>
    <t>SOTC152</t>
  </si>
  <si>
    <t>RCC  M 20 grade design mix  (50mm thick platforms)</t>
  </si>
  <si>
    <t>SOTC153</t>
  </si>
  <si>
    <t>RCC  M 20 grade design mix  (25 mm thick Shelves)</t>
  </si>
  <si>
    <t>SOTC154</t>
  </si>
  <si>
    <t xml:space="preserve">Brick Masonry work in CM (1:6) prop in superstructure </t>
  </si>
  <si>
    <t>SOTC155</t>
  </si>
  <si>
    <t>Reinforced  Masonry for partition walls (100 mm thick) in CM (1:4)</t>
  </si>
  <si>
    <t>SOTC156</t>
  </si>
  <si>
    <t>PCC (1:3:6) nominal mix using 20mm size graded m/c (For bed blocks and hold fasts) (OTs screed)</t>
  </si>
  <si>
    <t>SOTC157</t>
  </si>
  <si>
    <t xml:space="preserve">Filling with light weight concrete in Cement Concrete (1:5:10) proportion  using brick jelly for low roofs  </t>
  </si>
  <si>
    <t>SOTC158</t>
  </si>
  <si>
    <t>Thermo Mechanically Treated (Fe -500/500D/550D) for RCC works</t>
  </si>
  <si>
    <t>MT</t>
  </si>
  <si>
    <t>SOTC159</t>
  </si>
  <si>
    <t>Plastering 12mm thick in two coats  with base coat of 8mm thick in CM (1:6) and top coat of 4mm thick in CM (1:4). for Internal walls.</t>
  </si>
  <si>
    <t>SOTC160</t>
  </si>
  <si>
    <t>Impervious coat to exposed RCC roof slab surfaces (APSS No. 901 and 903) For Toilets</t>
  </si>
  <si>
    <t>SOTC161</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</si>
  <si>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</si>
  <si>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SOTC162</t>
  </si>
  <si>
    <t xml:space="preserve">Flooring with non-skid full body ceramic floor tiles  </t>
  </si>
  <si>
    <t>SOTC163</t>
  </si>
  <si>
    <t xml:space="preserve">Dadooing to walls with  glazed full body Porcelain wall tiles </t>
  </si>
  <si>
    <t>SOTC164</t>
  </si>
  <si>
    <t xml:space="preserve">Dadooing to walls with  glazed full body Ceramic tiles </t>
  </si>
  <si>
    <t>SOTC165</t>
  </si>
  <si>
    <t>Painting one coat water based cement primer of interior grade I and two coats of  acrylic emulsion paint for ceiling and Walls</t>
  </si>
  <si>
    <t>SOTC166</t>
  </si>
  <si>
    <t xml:space="preserve">Painting to new wood work  </t>
  </si>
  <si>
    <t>SOTC167</t>
  </si>
  <si>
    <t xml:space="preserve">Painting to new iron work  </t>
  </si>
  <si>
    <t>SOTC168</t>
  </si>
  <si>
    <t xml:space="preserve">Two shutter cupboards  </t>
  </si>
  <si>
    <t>SOTC169</t>
  </si>
  <si>
    <t xml:space="preserve">UPVC Fixed Louvered Ventilator </t>
  </si>
  <si>
    <t>SOTC170</t>
  </si>
  <si>
    <t>UPVC 3 track Sliding Windows</t>
  </si>
  <si>
    <t>SOTC171</t>
  </si>
  <si>
    <t>MS Grills to Windows</t>
  </si>
  <si>
    <t>SOTC172</t>
  </si>
  <si>
    <t xml:space="preserve">Flooring with  16 to 18 mm  thick high polished granite stone slabs black colour  for platforms (S.S.701 and special) </t>
  </si>
  <si>
    <t>SOTC173</t>
  </si>
  <si>
    <t xml:space="preserve">Doors as per approved drawings with medium teak wood frame (1500mm x 2600mm) </t>
  </si>
  <si>
    <t>SOTC174</t>
  </si>
  <si>
    <t xml:space="preserve">Doors as per approved drawings with medium teak wood frame (1000mm x 2100mm) </t>
  </si>
  <si>
    <t>SOTC175</t>
  </si>
  <si>
    <t xml:space="preserve">Doors Shutters  WPC(800mm x 2100mm) </t>
  </si>
  <si>
    <t>SOTC176</t>
  </si>
  <si>
    <t xml:space="preserve">Scientific Doors with metal door frames and door shutters made of galvanize steel </t>
  </si>
  <si>
    <t>SOTC177</t>
  </si>
  <si>
    <t>False ceiling as per Technical specification</t>
  </si>
  <si>
    <t>SOTC178</t>
  </si>
  <si>
    <t>Vinyl flooring</t>
  </si>
  <si>
    <t>SOTC179</t>
  </si>
  <si>
    <t>Impervious coat to exposed RCC roof slab surfacesof 20mm thick (APSS No. 901 and 903)</t>
  </si>
  <si>
    <t>SOTC180</t>
  </si>
  <si>
    <t>Fixed Glass Window – 1200 x 1200</t>
  </si>
  <si>
    <t>SOTC181</t>
  </si>
  <si>
    <t>Grouting the holes with neat cement slurry of 20mm dia with all required accessories of all materials etc., including cost &amp; Conveyance of all labour Charges etc., complete finished item of work (*As per SSR2021-22 of S.NO:-8)</t>
  </si>
  <si>
    <t>SOTC182</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</si>
  <si>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</si>
  <si>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SOTC183</t>
  </si>
  <si>
    <t>Supply and fabricating,erecting and fixing inposition trusses of approved design with structural steel other than MS.</t>
  </si>
  <si>
    <t>Kgs</t>
  </si>
  <si>
    <t>SOTC184</t>
  </si>
  <si>
    <t>Supply and fixing of pre painted Galvalume Trapezoidal Profile Roofing with 0.50mm Thickness.</t>
  </si>
  <si>
    <t>SOTC185</t>
  </si>
  <si>
    <t xml:space="preserve">4" (101.6mm) multi floor trap with jali - UPVC/SWR   </t>
  </si>
  <si>
    <t>SOTC186</t>
  </si>
  <si>
    <t xml:space="preserve">580mm x 440mm long Orissa pan white glazed Water Closet </t>
  </si>
  <si>
    <t>SOTC187</t>
  </si>
  <si>
    <t xml:space="preserve">European Water Closet of 1st quality </t>
  </si>
  <si>
    <t>SOTC188</t>
  </si>
  <si>
    <t xml:space="preserve">Indian make Flat Back Wash Hand Basin 1st quality </t>
  </si>
  <si>
    <t>SOTC189</t>
  </si>
  <si>
    <t xml:space="preserve">CP finish brass soap dish   </t>
  </si>
  <si>
    <t>SOTC190</t>
  </si>
  <si>
    <t xml:space="preserve">TV shape mirror with plastic frame of size 609.6mm x 457.2mm </t>
  </si>
  <si>
    <t>SOTC191</t>
  </si>
  <si>
    <t xml:space="preserve">25.4mm dia , 609.6mm long aluminium anodized towel rods  </t>
  </si>
  <si>
    <t>SOTC192</t>
  </si>
  <si>
    <t xml:space="preserve">15 mm brass body CP finish bib tap of not less than 300 grams weight </t>
  </si>
  <si>
    <t>SOTC193</t>
  </si>
  <si>
    <t>Self Closing Tap - Push Type</t>
  </si>
  <si>
    <t>SOTC194</t>
  </si>
  <si>
    <t xml:space="preserve">Chromium plated finish brass body quarter turn Bibcock cum Health Faucet </t>
  </si>
  <si>
    <t>SOTC195</t>
  </si>
  <si>
    <t>Ashirvad/ Ajay/ Astral Flowguard or equivalent CPVC Pipes and Fittings  - 15.90mm OD pipe</t>
  </si>
  <si>
    <t>SOTC196</t>
  </si>
  <si>
    <t>Ashirvad/Ajay/Astral Flowguard or equivalent CPVC Pipes and Fittings  - 22.20mm OD pipe</t>
  </si>
  <si>
    <t>SOTC197</t>
  </si>
  <si>
    <t>Ashirvad/ Ajay/ Astral Flowguard or equivalent CPVC Pipes and Fittings  -28.60mm OD pipe</t>
  </si>
  <si>
    <t>SOTC198</t>
  </si>
  <si>
    <t>Bronze Gate/ Globe valve   - 25mm Nominal bore</t>
  </si>
  <si>
    <t>SOTC199</t>
  </si>
  <si>
    <t>SWR PVC pipes (Prince/ Sudhakar/ Kisan/ Supreme or any ISI brand) 4 Kg/Sq.cm. - 75mmdia</t>
  </si>
  <si>
    <t>SOTC200</t>
  </si>
  <si>
    <t>SWR PVC pipes (Prince/ Sudhakar/ Kisan/ Supreme or any ISI brand) 4 Kg/Sq.cm. -110mmdia</t>
  </si>
  <si>
    <t>SOTC201</t>
  </si>
  <si>
    <t>Supplying and fixing15 mm nominal size 152.0 mm CP finish iron body shower rose 1st quality including cost and conveyance of all materials, labour charges , overheads &amp; contractors profit for finished item of work in all floors.</t>
  </si>
  <si>
    <t>SOTC202</t>
  </si>
  <si>
    <t>Supply and Fixing of white glazed flat back bowl urinals</t>
  </si>
  <si>
    <t>SOTC203</t>
  </si>
  <si>
    <t>Supply and fixing of 16mm to 20 mm thick ploished marbles slab partitions of size 4'0"*2'0"</t>
  </si>
  <si>
    <t>SOTC204</t>
  </si>
  <si>
    <t>28 mm dia. and 0.90 mm thick Copper Pipe Lines for Main lines</t>
  </si>
  <si>
    <t>SOTC205</t>
  </si>
  <si>
    <t>42 mm dia. and 1.20 mm thick Copper Pipe Lines for Main lines</t>
  </si>
  <si>
    <t>SOTC206</t>
  </si>
  <si>
    <t>54 mm dia. and 1.20 mm thick Copper Pipe Lines for Main lines</t>
  </si>
  <si>
    <t>SOTC207</t>
  </si>
  <si>
    <t>12 mm dia. and 0.70 mm thick Copper Pipe Lines for distribution lines</t>
  </si>
  <si>
    <t>SOTC208</t>
  </si>
  <si>
    <t>15 mm dia. and 0.90 mm thick Copper Pipe Lines for distribution lines</t>
  </si>
  <si>
    <t>SOTC209</t>
  </si>
  <si>
    <t>22 mm dia. and 0.90 mm thick Copper Pipe Lines for distribution lines</t>
  </si>
  <si>
    <t>SOTC210</t>
  </si>
  <si>
    <t>15 mm (1/2") Isolation Valves</t>
  </si>
  <si>
    <t>SOTC211</t>
  </si>
  <si>
    <t>22 mm (3/4") Isolation Valves</t>
  </si>
  <si>
    <t>SOTC212</t>
  </si>
  <si>
    <t>28 mm Isolation Valves</t>
  </si>
  <si>
    <t>SOTC213</t>
  </si>
  <si>
    <t>42 mm Isolation Valves</t>
  </si>
  <si>
    <t>SOTC214</t>
  </si>
  <si>
    <t xml:space="preserve">54 mm Isolation Valves </t>
  </si>
  <si>
    <t>SOTC215</t>
  </si>
  <si>
    <t>Gas Outlet Points with probes for Oxygen with S Brackets</t>
  </si>
  <si>
    <t>SOTC216</t>
  </si>
  <si>
    <t>2 Gas Digital Area Alarm Panels</t>
  </si>
  <si>
    <t>SOTC217</t>
  </si>
  <si>
    <t>3 Gas Digital Area Alarm Panels</t>
  </si>
  <si>
    <t>SOTC218</t>
  </si>
  <si>
    <t>5 Gas Digital Area Alarm Panels</t>
  </si>
  <si>
    <t>SOTC219</t>
  </si>
  <si>
    <t>Master Digital Alarm Panels</t>
  </si>
  <si>
    <t>SOTC220</t>
  </si>
  <si>
    <t>BPC Flow meter with Humidifier bottle and L adapter</t>
  </si>
  <si>
    <t>SOTC221</t>
  </si>
  <si>
    <t>L Type Adapter for Oxygen Flow meters</t>
  </si>
  <si>
    <t>SOTC222</t>
  </si>
  <si>
    <t>Kit for conversion of Oxygen</t>
  </si>
  <si>
    <t>SOTC223</t>
  </si>
  <si>
    <t>Suction Jars  of 600 ml capacity</t>
  </si>
  <si>
    <t>SOTC224</t>
  </si>
  <si>
    <t>Adapters for Vacuum</t>
  </si>
  <si>
    <t>SOTC225</t>
  </si>
  <si>
    <t>Adapters for Air</t>
  </si>
  <si>
    <t>SOTC226</t>
  </si>
  <si>
    <t>Adapters for Nitrous Oxide</t>
  </si>
  <si>
    <t>SOTC227</t>
  </si>
  <si>
    <t>Vacuum Tube</t>
  </si>
  <si>
    <t>SOTC228</t>
  </si>
  <si>
    <t>Bed Head wall panel horizontal 1500 mm long single railing</t>
  </si>
  <si>
    <t>SOTC229</t>
  </si>
  <si>
    <t>Valve box -2 services</t>
  </si>
  <si>
    <t>SOTC230</t>
  </si>
  <si>
    <t xml:space="preserve">Valve box -3 services </t>
  </si>
  <si>
    <t>SOTC231</t>
  </si>
  <si>
    <t>Valve box -6 services</t>
  </si>
  <si>
    <t>SOTC232</t>
  </si>
  <si>
    <t>4 + 4 size of CO2 manifold System</t>
  </si>
  <si>
    <t>SOTC233</t>
  </si>
  <si>
    <t>SOTC234</t>
  </si>
  <si>
    <t>Fully Automatic CO2  Control System</t>
  </si>
  <si>
    <t>SOTC235</t>
  </si>
  <si>
    <t>Aneste Iwata Make TFS 150 C9 Model, Compresso Two stage, Motor 15 HP &amp; 57.18 CFM, 60 CFM Air Dryer with 2000 Ltrs Receiver Twin System (For Air4, Air7)</t>
  </si>
  <si>
    <t>SOTC236</t>
  </si>
  <si>
    <t xml:space="preserve">Supporting structure for MGPS lines with Ismb Columns, beams, MS angles, Flats and square rods </t>
  </si>
  <si>
    <t>SOTC237</t>
  </si>
  <si>
    <t>2x20 Oxygen Main manifold System</t>
  </si>
  <si>
    <t>SOTC238</t>
  </si>
  <si>
    <t>Electrical Control Panel for MGPS</t>
  </si>
  <si>
    <t>SOTC239</t>
  </si>
  <si>
    <t>Vaccum system  Ingersoll Rand Make Model 15V x 10 Model with 5 HP Motor with 1000 Liters Reciever, Filters, Electricals, Etc Secretion Trap and Bacteria Filter</t>
  </si>
  <si>
    <t>SOTC240</t>
  </si>
  <si>
    <t>Validation By Third Party Agency Charges per Each MOT</t>
  </si>
  <si>
    <t>Each</t>
  </si>
  <si>
    <t>SOTC241</t>
  </si>
  <si>
    <t>Anesthetic Gas Scavenging System (AGSS)</t>
  </si>
  <si>
    <t>Supplemental Items</t>
  </si>
  <si>
    <t>Item Description</t>
  </si>
  <si>
    <t>Monitor Stand beside Bed in ICUs &amp; TIRs</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</si>
  <si>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</si>
  <si>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Remarks</t>
  </si>
  <si>
    <t>Sl.No</t>
  </si>
  <si>
    <r>
      <t xml:space="preserve">Stainless Steel Pre-fabricated </t>
    </r>
    <r>
      <rPr>
        <b/>
        <sz val="11"/>
        <color theme="1"/>
        <rFont val="Calibri"/>
        <family val="2"/>
        <scheme val="minor"/>
      </rPr>
      <t>Ceiling panels In MOTs &amp; MOTs Corridor</t>
    </r>
  </si>
  <si>
    <r>
      <t xml:space="preserve">Stainless Steel Pre-fabricated </t>
    </r>
    <r>
      <rPr>
        <b/>
        <sz val="11"/>
        <color theme="1"/>
        <rFont val="Calibri"/>
        <family val="2"/>
        <scheme val="minor"/>
      </rPr>
      <t>Wall panels in TIRs &amp; TIR Corridor</t>
    </r>
  </si>
  <si>
    <r>
      <t xml:space="preserve">Stainless Steel Pre-fabricated </t>
    </r>
    <r>
      <rPr>
        <b/>
        <sz val="11"/>
        <color theme="1"/>
        <rFont val="Calibri"/>
        <family val="2"/>
        <scheme val="minor"/>
      </rPr>
      <t>Ceiling panels in TIRs and TIR Corridor</t>
    </r>
  </si>
  <si>
    <r>
      <t xml:space="preserve">Stainless Steel Pre-fabricated Wall panels. </t>
    </r>
    <r>
      <rPr>
        <b/>
        <sz val="11"/>
        <color theme="1"/>
        <rFont val="Calibri"/>
        <family val="2"/>
        <scheme val="minor"/>
      </rPr>
      <t>(MOTs &amp; MOT Corridor) - Wall panels</t>
    </r>
  </si>
  <si>
    <t>Recording in counselling room</t>
  </si>
  <si>
    <r>
      <t>REVISED ESTIMATE OF SOTC 8</t>
    </r>
    <r>
      <rPr>
        <b/>
        <vertAlign val="superscript"/>
        <sz val="20"/>
        <color theme="1"/>
        <rFont val="Calibri"/>
        <family val="2"/>
        <scheme val="minor"/>
      </rPr>
      <t>TH</t>
    </r>
    <r>
      <rPr>
        <b/>
        <sz val="20"/>
        <color theme="1"/>
        <rFont val="Calibri"/>
        <family val="2"/>
        <scheme val="minor"/>
      </rPr>
      <t xml:space="preserve"> FLOOR, SOUTH-WEST BLOCK, GANDHI HOSPITAL</t>
    </r>
  </si>
  <si>
    <t>SUPPLEMENTAL ITEM NO : 01 UNDER DECK INSULATION</t>
  </si>
  <si>
    <t xml:space="preserve">SUPPLEMENTAL ITEM NO : 03 FLOOR LEVELLING COMPOUND                                      (SELF SMOOTHING MORTOR) </t>
  </si>
  <si>
    <t>SUPPLEMENTAL ITEM NO : 04           800 KVA TRANSFORMER</t>
  </si>
  <si>
    <t>SUPPLEMENTAL ITEM NO : 5                4 GAS DIGITAL ALARM PANELS</t>
  </si>
  <si>
    <t>SUPPLEMENTAL ITEM NO : 06              6 GAS DIGITAL ALARM PANEL</t>
  </si>
  <si>
    <t>SUPPLEMENTAL ITEM NO : 07                   VALVE BOX 4 SERIES</t>
  </si>
  <si>
    <t>SUPPLEMENTAL ITEM NO : 08             4+4 O2 MANIFOLD SYSTEM</t>
  </si>
  <si>
    <t>SUPPLEMENTAL ITEM NO : 09            FULLY AUTOMATIC CO2 CONTROL SYSTEM</t>
  </si>
  <si>
    <t>SUPPLEMENTAL ITEM NO : 12          ENTRANCE WALL DADO</t>
  </si>
  <si>
    <t>SUPPLEMENTAL ITEM NO : 14               MONITOR STAND</t>
  </si>
  <si>
    <t>SUPPLEMENTAL ITEM NO : 15             RECORDING IN COUNSELLING ROOM</t>
  </si>
  <si>
    <t>SUPPLEMENTAL ITEM NO : 17                 LAN</t>
  </si>
  <si>
    <t>SUPPLEMENTAL ITEM NO : 18              20 KVA UPS</t>
  </si>
  <si>
    <t>SUPPLEMENTAL ITEM NO : 19                 V-BOARD PARTITION</t>
  </si>
  <si>
    <t>SUPPLEMENTAL ITEM NO : 20         MANUAL HERMATICALLY SEALED SLIDING DOOR</t>
  </si>
  <si>
    <t>SUPPLEMENTAL ITEM NO : 10,11                                               PCGI PANELING (WALL &amp; CEILING)</t>
  </si>
  <si>
    <t>RO SYSTEM</t>
  </si>
  <si>
    <t>WATER PROOFING</t>
  </si>
  <si>
    <t>SUPPLEMENTAL ITEM NO : 13  GLASS SLIDING DOOR</t>
  </si>
  <si>
    <t>Total (6 Ots)</t>
  </si>
  <si>
    <t>2 cylinder emergency manifold CO2</t>
  </si>
  <si>
    <t>SUPPLEMENTAL ITEM NO : 23            FULLY AUTOMATIC N2O CONTROL SYSTEM</t>
  </si>
  <si>
    <t>SUPPLEMENTAL ITEM NO : 22             2 CYLINDER N2O MANIFOLD SYSTEM</t>
  </si>
  <si>
    <t>SUPPLEMENTAL ITEM NO :21                    4+4 N2O MANIFOLD SYSTEM</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</si>
  <si>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</si>
  <si>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</si>
  <si>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</si>
  <si>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r>
      <t>Supply and installation of Under-deck Thermocol insulation sheets of 40 mm thick having more than 30 Kg/m</t>
    </r>
    <r>
      <rPr>
        <vertAlign val="superscript"/>
        <sz val="11"/>
        <color theme="1"/>
        <rFont val="Calibri"/>
        <family val="2"/>
        <scheme val="minor"/>
      </rPr>
      <t>3</t>
    </r>
    <r>
      <rPr>
        <sz val="11"/>
        <color theme="1"/>
        <rFont val="Calibri"/>
        <family val="2"/>
        <scheme val="minor"/>
      </rPr>
      <t xml:space="preserve"> density to ceiling by brush application of bituminous adhesive to the sheets and secured with screw along with washer at the centre of the sheet supported with GI wire running diagonally to the sheet of 2mm dia. (in ICUs &amp; MOTs Integration Room)</t>
    </r>
  </si>
  <si>
    <t>Supply and placing of the Design Mix Plain Cement Concrete of M 25 grade corresponding to IS 456 with minimum cement content of 380 kgs per 1 cum of concrete using Concrete Batching Plant with 20mm size graded machine crushed hard granite metal (coarse aggregate - as per IS 383 - 1970 and IS 2386 Part 1 to Part 8) including cost and conveyance of all materials like cement, fine aggregate (sand) coarse aggregate, water etc., to site and sales &amp; other taxes on all materials. (in 6 OTs)</t>
  </si>
  <si>
    <r>
      <t>Supply and Laying of Floor leveller compund (self smoothing mortar) to level the surface, having bulk density not less than 2 Kg/l for a fresh mortor, compressive strength not less than 20 N/mm</t>
    </r>
    <r>
      <rPr>
        <vertAlign val="superscript"/>
        <sz val="11"/>
        <color theme="1"/>
        <rFont val="Calibri"/>
        <family val="2"/>
        <scheme val="minor"/>
      </rPr>
      <t>2</t>
    </r>
    <r>
      <rPr>
        <sz val="11"/>
        <color theme="1"/>
        <rFont val="Calibri"/>
        <family val="2"/>
        <scheme val="minor"/>
      </rPr>
      <t>, initial setting time not more than 40 minutes and offer a 25 minutes working time, The surface should be walkabe after 30 min of laying. (all rooms &amp; corridors except OTs, TIRs and Sterile corridor)</t>
    </r>
  </si>
  <si>
    <t>4 Gas Digital Alarm Panels : 4  Gas Digital Alarm Panel consisting of atl necessary accessories ie Pressure sensors,reguIators,hand valves ,pressure gauges ecL(Oxygen, Nitrous oxide, Medical Air, Vacuum) (for TIRs)</t>
  </si>
  <si>
    <t>6 Gas Digital Alarm Panele : 6  Gas Digital Alarm Panel(Oxygen, Nitrous oxide, Medical Air, Surgical Air, Vacuum, Carbon dieoxide) consisting of all necessary accessories ie pressure sensors, regulators, hand vatves, pressure gauges etc. (for OTs)</t>
  </si>
  <si>
    <t>Valve box -4 services : Valve box - 4 Service consisting of Isolation valve 15 mm OD - 04 Nos. and  isolation valve 22 mm OD - 01 Nos. accessories ie Pressure gauge connection in a powder coated box The box consisting of lock &amp; key and a brakable glass for emergency. (for TIRs)</t>
  </si>
  <si>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(at Entrance)</t>
  </si>
  <si>
    <t>Supply, Transportation and installation of 20KVA / 312V DC on line UPS system (for emergency lighting in all rooms &amp; Corridor except OTs &amp; TIRs)</t>
  </si>
  <si>
    <t>V-Board Partitions on top of false ceiling for partitioning of sterile corridor and non-sterile corridor (for dividing corridors into zones above ceiling)</t>
  </si>
  <si>
    <t>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(for change rooms to corridor entrance)</t>
  </si>
  <si>
    <t>Providing (1500 X 2100) single sliding door operated by elbow switches / foot switch as well as touchless sensor of 10mm thick toughened glass (Saint Gobin / Modi Guard)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of Titon /Ozone / Enox make in SS 304 - In TIRs</t>
  </si>
  <si>
    <t>Supplemental Items (B)</t>
  </si>
  <si>
    <t>Excess (A)</t>
  </si>
  <si>
    <t>Total Excess Amount (A+B)</t>
  </si>
  <si>
    <t>Double Arm Surgical Pendant</t>
  </si>
  <si>
    <t>Electrical connections for 2 UPS</t>
  </si>
  <si>
    <t>100(A)</t>
  </si>
  <si>
    <t>100(B)</t>
  </si>
  <si>
    <t>CAMC Amount</t>
  </si>
  <si>
    <t>750 KVA Generator Set with AMF Control Panel Supply, Transportation, erection and commissioning (Excluding Foundation) of 3 Phase, 415, 50Hz, water cooled multi cylinder diesel generator set with alternator of 750 KVA output continuous rating directly coupled Engine and Alternator 750 KVA, 415 Volts with guard and mounted on a common base plate of Robust construction and complete with AMF panel having IP-52 protection, Acoustic Enclosure as per CPCB norms , sound absorbing material, t to restrict sound level up to 75 dB up to 1 Mtr distance and as per CPCB norms etc.</t>
  </si>
  <si>
    <r>
      <t>Water Proofing of roof and peripheral walls of south west block, 8</t>
    </r>
    <r>
      <rPr>
        <vertAlign val="superscript"/>
        <sz val="11"/>
        <color indexed="8"/>
        <rFont val="Calibri"/>
        <family val="2"/>
        <scheme val="minor"/>
      </rPr>
      <t>th</t>
    </r>
    <r>
      <rPr>
        <sz val="11"/>
        <color indexed="8"/>
        <rFont val="Calibri"/>
        <family val="2"/>
        <scheme val="minor"/>
      </rPr>
      <t xml:space="preserve"> floor, Gandhi Hospital which includes Dismantling of existing screed and lifting of debris to ground floor, Surface preparation and cracks treatment, Providing Angle fillet/taper of 75mm X 75mm with polymer modified mortor in the ratio of cement:sand:admixture (1:1.5:1.5) (Forsoc Nitobond SBR/M-Crete PC Bond @ 10% by weight of cement), Applying 1 coat of Forsoc Nitoproof WB Primer, Application of 2 coats of pitch free based liquid applied single component elastomeric waterproofing membrane (Forsoc Nito proof 600PF/BASF HLM5000), Laying 200 GSM Geotextile Fabric, Laying of 125mm Fiber Reinforced M</t>
    </r>
    <r>
      <rPr>
        <vertAlign val="subscript"/>
        <sz val="11"/>
        <color indexed="8"/>
        <rFont val="Calibri"/>
        <family val="2"/>
        <scheme val="minor"/>
      </rPr>
      <t xml:space="preserve">20 </t>
    </r>
    <r>
      <rPr>
        <sz val="11"/>
        <color indexed="8"/>
        <rFont val="Calibri"/>
        <family val="2"/>
        <scheme val="minor"/>
      </rPr>
      <t>grade protective concrete screed on terrace, Control joints treatment and External walls repair with window Frame-walls joints/Gaps treatment.</t>
    </r>
  </si>
  <si>
    <t>Supply and installation of double pass RO system with raw water tank capacity of 5000 ltr plastic tank having 2 nos feed pumps of 1.5 HP with max flow of 9000 ltr/hr including construction of sand filter of dimensions (H=1665 mm, D=325 mm) with filter media as Quartz sand of SS vessel construction and Activated Carbon filter of dimensions (H= 1665mm) with filter media as Activated carbon (IV-600) of SS vessel construction, with 4 nos of spiral wound RO membrane of size 8 inch dia x 1 m length of make G.E OSMONICS (or) HYDRAUNAUTICS, 4 nos UV system with service flow of 1000 ltr/hr (Before Snd filter and after SS tank out-let) with cPVC pipeline recirculation loop to avoid contamination in pipe to supply for 10 beds in Post ICU, 4 beds in Transplant ICU and 1 for each TIR.) Drinage outlet to be provided near each RO outlet.</t>
  </si>
  <si>
    <t xml:space="preserve"> </t>
  </si>
  <si>
    <t>Acoustic Wall Paneling (MOTs Integration Room)</t>
  </si>
  <si>
    <t>Wooden Flooring (MOTs Integration Room)</t>
  </si>
  <si>
    <t>Acoustic Ceiling Paneling (MOTs Integration Room)</t>
  </si>
  <si>
    <t>Blinds for MOTs Integration Room Windows</t>
  </si>
  <si>
    <t>Accoustic Fire Rated Door (MOTs Integration Room)</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</si>
  <si>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t>
  </si>
  <si>
    <t>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</si>
  <si>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(Yellow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</si>
  <si>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r>
      <t>Supply  and  installation  of  50mm  thick  double  skin  modular  wall  Panels made of 0.8 mm thick powder coated GI on both the sides, with  40  plus or minus  2  kg/m</t>
    </r>
    <r>
      <rPr>
        <vertAlign val="superscript"/>
        <sz val="11"/>
        <rFont val="Calibri"/>
        <family val="2"/>
        <scheme val="minor"/>
      </rPr>
      <t>3</t>
    </r>
    <r>
      <rPr>
        <sz val="11"/>
        <rFont val="Calibri"/>
        <family val="2"/>
        <scheme val="minor"/>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</si>
  <si>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r>
      <t>Supply and installation of 50mm thick double skin   ceiling system made of 0.8 mm thick  Powder Coated GI sheets on both sides,  40  plus or minus  2 kg/m</t>
    </r>
    <r>
      <rPr>
        <vertAlign val="superscript"/>
        <sz val="11"/>
        <rFont val="Calibri"/>
        <family val="2"/>
        <scheme val="minor"/>
      </rPr>
      <t>3</t>
    </r>
    <r>
      <rPr>
        <sz val="11"/>
        <rFont val="Calibri"/>
        <family val="2"/>
        <scheme val="minor"/>
      </rPr>
      <t xml:space="preserve">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</si>
</sst>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 #,##0_ ;_ * \-#,##0_ ;_ * &quot;-&quot;??_ ;_ @_ "/>
    <numFmt numFmtId="165" formatCode="_ * #,##0.0_ ;_ * \-#,##0.0_ ;_ * &quot;-&quot;??_ ;_ @_ "/>
    <numFmt numFmtId="166" formatCode="#,##0.0"/>
  </numFmts>
  <fonts count="26">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sz val="12"/>
      <color theme="1"/>
      <name val="Times New Roman"/>
      <family val="1"/>
    </font>
    <font>
      <sz val="10"/>
      <name val="Arial"/>
      <family val="2"/>
    </font>
    <font>
      <sz val="10"/>
      <name val="Helv"/>
      <charset val="204"/>
    </font>
    <font>
      <sz val="11"/>
      <name val="Times New Roman"/>
      <family val="1"/>
    </font>
    <font>
      <b/>
      <sz val="12"/>
      <color theme="1"/>
      <name val="Times New Roman"/>
      <family val="1"/>
    </font>
    <font>
      <sz val="11"/>
      <name val="Cambria"/>
      <family val="1"/>
    </font>
    <font>
      <sz val="12"/>
      <color theme="1"/>
      <name val="Calibri"/>
      <family val="2"/>
      <scheme val="minor"/>
    </font>
    <font>
      <vertAlign val="superscript"/>
      <sz val="11"/>
      <color theme="1"/>
      <name val="Calibri"/>
      <family val="2"/>
      <scheme val="minor"/>
    </font>
    <font>
      <sz val="11"/>
      <name val="Calibri"/>
      <family val="2"/>
      <scheme val="minor"/>
    </font>
    <font>
      <b/>
      <sz val="16"/>
      <color theme="1"/>
      <name val="Calibri"/>
      <family val="2"/>
      <scheme val="minor"/>
    </font>
    <font>
      <b/>
      <vertAlign val="superscript"/>
      <sz val="20"/>
      <color theme="1"/>
      <name val="Calibri"/>
      <family val="2"/>
      <scheme val="minor"/>
    </font>
    <font>
      <b/>
      <sz val="36"/>
      <color theme="1"/>
      <name val="Calibri"/>
      <family val="2"/>
      <scheme val="minor"/>
    </font>
    <font>
      <b/>
      <sz val="34"/>
      <name val="Calibri"/>
      <family val="2"/>
      <scheme val="minor"/>
    </font>
    <font>
      <b/>
      <sz val="34"/>
      <color theme="1"/>
      <name val="Calibri"/>
      <family val="2"/>
      <scheme val="minor"/>
    </font>
    <font>
      <sz val="11"/>
      <name val="Calibri"/>
      <family val="2"/>
    </font>
    <font>
      <sz val="12"/>
      <color theme="1"/>
      <name val="Arial"/>
      <family val="2"/>
    </font>
    <font>
      <b/>
      <sz val="12"/>
      <color theme="1"/>
      <name val="Arial"/>
      <family val="2"/>
    </font>
    <font>
      <vertAlign val="superscript"/>
      <sz val="11"/>
      <color indexed="8"/>
      <name val="Calibri"/>
      <family val="2"/>
      <scheme val="minor"/>
    </font>
    <font>
      <sz val="11"/>
      <color indexed="8"/>
      <name val="Calibri"/>
      <family val="2"/>
      <scheme val="minor"/>
    </font>
    <font>
      <vertAlign val="subscript"/>
      <sz val="11"/>
      <color indexed="8"/>
      <name val="Calibri"/>
      <family val="2"/>
      <scheme val="minor"/>
    </font>
    <font>
      <vertAlign val="superscript"/>
      <sz val="11"/>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hair">
        <color auto="1"/>
      </top>
      <bottom style="hair">
        <color auto="1"/>
      </bottom>
      <diagonal/>
    </border>
    <border>
      <left style="thick">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thin">
        <color rgb="FF000000"/>
      </left>
      <right/>
      <top style="thin">
        <color rgb="FF000000"/>
      </top>
      <bottom style="thin">
        <color rgb="FF000000"/>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s>
  <cellStyleXfs count="7">
    <xf numFmtId="0" fontId="0" fillId="0" borderId="0"/>
    <xf numFmtId="43" fontId="1" fillId="0" borderId="0" applyFont="0" applyFill="0" applyBorder="0" applyAlignment="0" applyProtection="0"/>
    <xf numFmtId="0" fontId="6" fillId="0" borderId="0"/>
    <xf numFmtId="0" fontId="7" fillId="0" borderId="0"/>
    <xf numFmtId="0" fontId="1" fillId="0" borderId="0"/>
    <xf numFmtId="0" fontId="8" fillId="0" borderId="0"/>
    <xf numFmtId="43" fontId="1" fillId="0" borderId="0" applyFont="0" applyFill="0" applyBorder="0" applyAlignment="0" applyProtection="0"/>
  </cellStyleXfs>
  <cellXfs count="256">
    <xf numFmtId="0" fontId="0" fillId="0" borderId="0" xfId="0"/>
    <xf numFmtId="0" fontId="0" fillId="0" borderId="1" xfId="0" applyBorder="1" applyAlignment="1">
      <alignment wrapText="1"/>
    </xf>
    <xf numFmtId="0" fontId="0" fillId="0" borderId="1" xfId="0" applyBorder="1"/>
    <xf numFmtId="0" fontId="0" fillId="2" borderId="0" xfId="0" applyFill="1" applyAlignment="1">
      <alignment wrapText="1"/>
    </xf>
    <xf numFmtId="3" fontId="0" fillId="3" borderId="0" xfId="0" applyNumberFormat="1" applyFill="1" applyAlignment="1">
      <alignment wrapText="1"/>
    </xf>
    <xf numFmtId="0" fontId="0" fillId="4" borderId="0" xfId="0" applyFill="1" applyAlignment="1">
      <alignment horizontal="right"/>
    </xf>
    <xf numFmtId="2" fontId="0" fillId="4" borderId="0" xfId="0" applyNumberFormat="1" applyFill="1" applyAlignment="1">
      <alignment horizontal="right"/>
    </xf>
    <xf numFmtId="0" fontId="0" fillId="5" borderId="0" xfId="0" applyFill="1"/>
    <xf numFmtId="2" fontId="0" fillId="5" borderId="0" xfId="0" applyNumberFormat="1" applyFill="1"/>
    <xf numFmtId="0" fontId="0" fillId="6" borderId="0" xfId="0" applyFill="1"/>
    <xf numFmtId="0" fontId="0" fillId="0" borderId="0" xfId="0" applyAlignment="1">
      <alignment wrapText="1"/>
    </xf>
    <xf numFmtId="0" fontId="0" fillId="0" borderId="0" xfId="0" applyAlignment="1">
      <alignment horizontal="right"/>
    </xf>
    <xf numFmtId="3" fontId="0" fillId="0" borderId="0" xfId="0" applyNumberFormat="1" applyAlignment="1">
      <alignment wrapText="1"/>
    </xf>
    <xf numFmtId="2" fontId="0" fillId="0" borderId="0" xfId="0" applyNumberFormat="1" applyAlignment="1">
      <alignment horizontal="right"/>
    </xf>
    <xf numFmtId="2" fontId="0" fillId="0" borderId="0" xfId="0" applyNumberFormat="1"/>
    <xf numFmtId="0" fontId="9" fillId="0" borderId="0" xfId="0" applyFont="1" applyAlignment="1">
      <alignment vertical="center" wrapText="1"/>
    </xf>
    <xf numFmtId="3" fontId="9" fillId="0" borderId="0" xfId="0" applyNumberFormat="1" applyFont="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3" fontId="0" fillId="0" borderId="0" xfId="0" applyNumberFormat="1" applyAlignment="1">
      <alignment horizontal="center" wrapText="1"/>
    </xf>
    <xf numFmtId="4" fontId="0" fillId="0" borderId="0" xfId="0" applyNumberFormat="1" applyAlignment="1">
      <alignment horizontal="right"/>
    </xf>
    <xf numFmtId="4" fontId="0" fillId="0" borderId="0" xfId="0" applyNumberFormat="1"/>
    <xf numFmtId="0" fontId="5" fillId="0" borderId="0" xfId="0" applyFont="1" applyAlignment="1">
      <alignment vertical="center" wrapText="1"/>
    </xf>
    <xf numFmtId="3" fontId="5" fillId="0" borderId="0" xfId="0" applyNumberFormat="1" applyFont="1" applyAlignment="1">
      <alignment horizontal="center" vertical="center" wrapText="1"/>
    </xf>
    <xf numFmtId="4" fontId="0" fillId="0" borderId="0" xfId="0" applyNumberFormat="1" applyAlignment="1">
      <alignment horizontal="center"/>
    </xf>
    <xf numFmtId="2" fontId="0" fillId="0" borderId="0" xfId="0" applyNumberFormat="1" applyAlignment="1">
      <alignment horizontal="center"/>
    </xf>
    <xf numFmtId="0" fontId="0" fillId="0" borderId="0" xfId="0" applyAlignment="1">
      <alignment vertical="center" wrapText="1"/>
    </xf>
    <xf numFmtId="3" fontId="0" fillId="0" borderId="0" xfId="0" applyNumberFormat="1" applyAlignment="1">
      <alignment horizontal="center" vertical="center" wrapText="1"/>
    </xf>
    <xf numFmtId="0" fontId="0" fillId="0" borderId="0" xfId="0" applyAlignment="1">
      <alignment horizontal="center" wrapText="1"/>
    </xf>
    <xf numFmtId="2" fontId="0" fillId="0" borderId="0" xfId="0" applyNumberFormat="1" applyAlignment="1">
      <alignment horizontal="center" vertical="center"/>
    </xf>
    <xf numFmtId="166" fontId="0" fillId="0" borderId="0" xfId="0" applyNumberFormat="1" applyAlignment="1">
      <alignment horizontal="right"/>
    </xf>
    <xf numFmtId="3" fontId="0" fillId="0" borderId="0" xfId="0" applyNumberFormat="1"/>
    <xf numFmtId="0" fontId="0" fillId="0" borderId="0" xfId="0" applyAlignment="1">
      <alignment horizontal="left" vertical="center" wrapText="1"/>
    </xf>
    <xf numFmtId="0" fontId="18" fillId="0" borderId="0" xfId="0" applyFont="1" applyAlignment="1">
      <alignment horizontal="center" vertical="center" wrapText="1"/>
    </xf>
    <xf numFmtId="0" fontId="0" fillId="0" borderId="2" xfId="0" applyBorder="1" applyAlignment="1">
      <alignment wrapText="1"/>
    </xf>
    <xf numFmtId="43" fontId="0" fillId="0" borderId="1" xfId="0" applyNumberFormat="1" applyBorder="1" applyAlignment="1">
      <alignment horizontal="left" vertical="center" wrapText="1"/>
    </xf>
    <xf numFmtId="0" fontId="0" fillId="0" borderId="2" xfId="0" applyBorder="1" applyAlignment="1">
      <alignment horizontal="left" vertical="center" wrapText="1"/>
    </xf>
    <xf numFmtId="0" fontId="4" fillId="0" borderId="2" xfId="0" applyFont="1" applyBorder="1" applyAlignment="1">
      <alignment horizontal="center" vertical="center" wrapText="1"/>
    </xf>
    <xf numFmtId="164" fontId="0" fillId="0" borderId="10" xfId="1" applyNumberFormat="1" applyFont="1" applyFill="1" applyBorder="1" applyAlignment="1">
      <alignment horizontal="right" vertical="center" wrapText="1"/>
    </xf>
    <xf numFmtId="2" fontId="0" fillId="0" borderId="10" xfId="1" applyNumberFormat="1" applyFont="1" applyFill="1" applyBorder="1" applyAlignment="1">
      <alignment horizontal="center" vertical="center" wrapText="1"/>
    </xf>
    <xf numFmtId="2" fontId="0" fillId="0" borderId="10" xfId="1" applyNumberFormat="1" applyFont="1" applyFill="1" applyBorder="1" applyAlignment="1">
      <alignment horizontal="right" vertical="center" wrapText="1"/>
    </xf>
    <xf numFmtId="164" fontId="0" fillId="0" borderId="10" xfId="1" applyNumberFormat="1" applyFont="1" applyFill="1" applyBorder="1" applyAlignment="1">
      <alignment horizontal="right" vertical="center"/>
    </xf>
    <xf numFmtId="2" fontId="0" fillId="0" borderId="10" xfId="1" applyNumberFormat="1" applyFont="1" applyFill="1" applyBorder="1" applyAlignment="1">
      <alignment horizontal="center" vertical="center"/>
    </xf>
    <xf numFmtId="164" fontId="0" fillId="0" borderId="21" xfId="1" applyNumberFormat="1" applyFont="1" applyFill="1" applyBorder="1" applyAlignment="1">
      <alignment horizontal="right" vertical="center" wrapText="1"/>
    </xf>
    <xf numFmtId="2" fontId="0" fillId="0" borderId="21" xfId="1" applyNumberFormat="1" applyFont="1" applyFill="1" applyBorder="1" applyAlignment="1">
      <alignment horizontal="center" vertical="center" wrapText="1"/>
    </xf>
    <xf numFmtId="0" fontId="0" fillId="7" borderId="0" xfId="0" applyFill="1" applyAlignment="1">
      <alignment horizontal="right"/>
    </xf>
    <xf numFmtId="4" fontId="0" fillId="7" borderId="0" xfId="0" applyNumberFormat="1" applyFill="1" applyAlignment="1">
      <alignment horizontal="right"/>
    </xf>
    <xf numFmtId="4" fontId="0" fillId="7" borderId="0" xfId="0" applyNumberFormat="1" applyFill="1" applyAlignment="1">
      <alignment horizontal="center"/>
    </xf>
    <xf numFmtId="4" fontId="0" fillId="7" borderId="0" xfId="0" applyNumberFormat="1" applyFill="1"/>
    <xf numFmtId="0" fontId="0" fillId="7" borderId="0" xfId="0" applyFill="1"/>
    <xf numFmtId="0" fontId="0" fillId="7" borderId="0" xfId="0" applyFill="1" applyAlignment="1">
      <alignment horizontal="center"/>
    </xf>
    <xf numFmtId="0" fontId="0" fillId="7" borderId="0" xfId="0" applyFill="1" applyAlignment="1">
      <alignment horizontal="center" vertical="center"/>
    </xf>
    <xf numFmtId="0" fontId="0" fillId="3" borderId="0" xfId="0" applyFill="1"/>
    <xf numFmtId="4" fontId="0" fillId="3" borderId="0" xfId="0" applyNumberFormat="1" applyFill="1"/>
    <xf numFmtId="4" fontId="0" fillId="3" borderId="0" xfId="0" applyNumberFormat="1" applyFill="1" applyAlignment="1">
      <alignment horizontal="center"/>
    </xf>
    <xf numFmtId="0" fontId="0" fillId="5" borderId="0" xfId="0" applyFill="1" applyAlignment="1">
      <alignment horizontal="center" vertical="center"/>
    </xf>
    <xf numFmtId="4" fontId="0" fillId="5" borderId="0" xfId="0" applyNumberFormat="1" applyFill="1"/>
    <xf numFmtId="4" fontId="0" fillId="5" borderId="0" xfId="0" applyNumberFormat="1" applyFill="1" applyAlignment="1">
      <alignment horizontal="center" vertical="center"/>
    </xf>
    <xf numFmtId="0" fontId="10" fillId="5" borderId="0" xfId="0" applyFont="1" applyFill="1" applyAlignment="1">
      <alignment horizontal="center" vertical="center"/>
    </xf>
    <xf numFmtId="1" fontId="20" fillId="8" borderId="1" xfId="0" applyNumberFormat="1" applyFont="1" applyFill="1" applyBorder="1" applyAlignment="1">
      <alignment horizontal="center" vertical="center"/>
    </xf>
    <xf numFmtId="164" fontId="20" fillId="8" borderId="1" xfId="0" applyNumberFormat="1" applyFont="1" applyFill="1" applyBorder="1" applyAlignment="1">
      <alignment horizontal="right" vertical="center"/>
    </xf>
    <xf numFmtId="3" fontId="20" fillId="8" borderId="1" xfId="0" applyNumberFormat="1" applyFont="1" applyFill="1" applyBorder="1" applyAlignment="1">
      <alignment horizontal="right" vertical="center"/>
    </xf>
    <xf numFmtId="0" fontId="21" fillId="8" borderId="1" xfId="0" applyFont="1" applyFill="1" applyBorder="1" applyAlignment="1">
      <alignment horizontal="center" vertical="center" wrapText="1"/>
    </xf>
    <xf numFmtId="0" fontId="20" fillId="8" borderId="1" xfId="0" applyFont="1" applyFill="1" applyBorder="1" applyAlignment="1">
      <alignment horizontal="center"/>
    </xf>
    <xf numFmtId="0" fontId="20" fillId="8" borderId="1" xfId="0" applyFont="1" applyFill="1" applyBorder="1" applyAlignment="1">
      <alignment horizontal="right" vertical="center"/>
    </xf>
    <xf numFmtId="43" fontId="0" fillId="0" borderId="2" xfId="6" applyFont="1" applyBorder="1" applyAlignment="1">
      <alignment horizontal="left" vertical="center" wrapText="1"/>
    </xf>
    <xf numFmtId="43" fontId="2" fillId="0" borderId="2" xfId="0" applyNumberFormat="1" applyFont="1" applyBorder="1" applyAlignment="1">
      <alignment horizontal="left" vertical="center" wrapText="1"/>
    </xf>
    <xf numFmtId="0" fontId="4" fillId="0" borderId="7" xfId="0" applyFont="1" applyBorder="1" applyAlignment="1">
      <alignment horizontal="center" vertical="center" wrapText="1"/>
    </xf>
    <xf numFmtId="3" fontId="4" fillId="0" borderId="7" xfId="0" applyNumberFormat="1" applyFont="1" applyBorder="1" applyAlignment="1">
      <alignment horizontal="center" vertical="center" wrapText="1"/>
    </xf>
    <xf numFmtId="0" fontId="4" fillId="0" borderId="18" xfId="0" applyFont="1" applyBorder="1" applyAlignment="1">
      <alignment horizontal="center" vertical="center" wrapText="1"/>
    </xf>
    <xf numFmtId="0" fontId="4" fillId="0" borderId="18" xfId="0" applyFont="1" applyBorder="1" applyAlignment="1">
      <alignment horizontal="center" vertical="center"/>
    </xf>
    <xf numFmtId="0" fontId="11" fillId="0" borderId="18" xfId="0" applyFont="1" applyBorder="1" applyAlignment="1">
      <alignment wrapText="1"/>
    </xf>
    <xf numFmtId="2" fontId="4" fillId="0" borderId="18" xfId="0" applyNumberFormat="1" applyFont="1" applyBorder="1" applyAlignment="1">
      <alignment horizontal="center" vertical="center" wrapText="1"/>
    </xf>
    <xf numFmtId="0" fontId="4" fillId="0" borderId="19" xfId="0" applyFont="1" applyBorder="1" applyAlignment="1">
      <alignment horizontal="center" vertical="center" wrapText="1"/>
    </xf>
    <xf numFmtId="0" fontId="2" fillId="0" borderId="14" xfId="0" applyFont="1" applyBorder="1" applyAlignment="1">
      <alignment horizontal="center" vertical="center"/>
    </xf>
    <xf numFmtId="0" fontId="2" fillId="0" borderId="15" xfId="0" applyFont="1" applyBorder="1" applyAlignment="1">
      <alignment horizontal="center" vertical="center" wrapText="1"/>
    </xf>
    <xf numFmtId="0" fontId="2" fillId="0" borderId="15" xfId="0" applyFont="1" applyBorder="1" applyAlignment="1">
      <alignment horizontal="center" vertical="center"/>
    </xf>
    <xf numFmtId="3" fontId="2" fillId="0" borderId="15" xfId="0" applyNumberFormat="1" applyFont="1" applyBorder="1" applyAlignment="1">
      <alignment horizontal="center" vertical="center" wrapText="1"/>
    </xf>
    <xf numFmtId="2" fontId="2" fillId="0" borderId="15" xfId="0" applyNumberFormat="1" applyFont="1" applyBorder="1" applyAlignment="1">
      <alignment horizontal="center" vertical="center" wrapText="1"/>
    </xf>
    <xf numFmtId="1" fontId="2" fillId="0" borderId="15" xfId="0" applyNumberFormat="1" applyFont="1" applyBorder="1" applyAlignment="1">
      <alignment horizontal="center" vertical="center"/>
    </xf>
    <xf numFmtId="0" fontId="0" fillId="0" borderId="15" xfId="0" applyBorder="1"/>
    <xf numFmtId="0" fontId="0" fillId="0" borderId="16" xfId="0" applyBorder="1"/>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vertical="top" wrapText="1"/>
    </xf>
    <xf numFmtId="49" fontId="0" fillId="0" borderId="10" xfId="0" applyNumberFormat="1" applyBorder="1" applyAlignment="1">
      <alignment horizontal="center" vertical="center" wrapText="1"/>
    </xf>
    <xf numFmtId="3" fontId="0" fillId="0" borderId="10" xfId="0" applyNumberFormat="1" applyBorder="1" applyAlignment="1">
      <alignment horizontal="right" vertical="center" wrapText="1"/>
    </xf>
    <xf numFmtId="0" fontId="0" fillId="0" borderId="10" xfId="0" applyBorder="1" applyAlignment="1">
      <alignment horizontal="center" vertical="center"/>
    </xf>
    <xf numFmtId="43" fontId="0" fillId="0" borderId="10" xfId="0" applyNumberFormat="1" applyBorder="1" applyAlignment="1">
      <alignment horizontal="right" vertical="center"/>
    </xf>
    <xf numFmtId="2" fontId="0" fillId="0" borderId="10" xfId="0" applyNumberFormat="1" applyBorder="1" applyAlignment="1">
      <alignment horizontal="center" vertical="center"/>
    </xf>
    <xf numFmtId="43" fontId="0" fillId="0" borderId="10" xfId="0" applyNumberFormat="1" applyBorder="1" applyAlignment="1">
      <alignment horizontal="center" vertical="center"/>
    </xf>
    <xf numFmtId="0" fontId="0" fillId="0" borderId="10" xfId="1" applyNumberFormat="1" applyFont="1" applyFill="1" applyBorder="1" applyAlignment="1">
      <alignment horizontal="center" vertical="center" wrapText="1"/>
    </xf>
    <xf numFmtId="165" fontId="0" fillId="0" borderId="10" xfId="1" applyNumberFormat="1" applyFont="1" applyFill="1" applyBorder="1" applyAlignment="1">
      <alignment horizontal="right" vertical="center" wrapText="1"/>
    </xf>
    <xf numFmtId="0" fontId="0" fillId="0" borderId="10" xfId="0" applyBorder="1" applyAlignment="1">
      <alignment horizontal="right" vertical="center"/>
    </xf>
    <xf numFmtId="2" fontId="0" fillId="0" borderId="10" xfId="0" applyNumberFormat="1" applyBorder="1" applyAlignment="1">
      <alignment horizontal="right" vertical="center"/>
    </xf>
    <xf numFmtId="4" fontId="0" fillId="0" borderId="11" xfId="0" applyNumberFormat="1" applyBorder="1" applyAlignment="1">
      <alignment horizontal="right" vertical="center"/>
    </xf>
    <xf numFmtId="0" fontId="0" fillId="0" borderId="10" xfId="0" applyBorder="1" applyAlignment="1">
      <alignment vertical="center" wrapText="1"/>
    </xf>
    <xf numFmtId="0" fontId="0" fillId="0" borderId="10" xfId="2" applyFont="1" applyBorder="1" applyAlignment="1">
      <alignment vertical="center" wrapText="1"/>
    </xf>
    <xf numFmtId="49" fontId="0" fillId="0" borderId="10" xfId="2" applyNumberFormat="1" applyFont="1" applyBorder="1" applyAlignment="1">
      <alignment horizontal="center" vertical="center" wrapText="1"/>
    </xf>
    <xf numFmtId="3" fontId="0" fillId="0" borderId="10" xfId="2" applyNumberFormat="1" applyFont="1" applyBorder="1" applyAlignment="1">
      <alignment horizontal="right" vertical="center" wrapText="1"/>
    </xf>
    <xf numFmtId="0" fontId="0" fillId="0" borderId="10" xfId="2" applyFont="1" applyBorder="1" applyAlignment="1">
      <alignment horizontal="center" vertical="center" wrapText="1"/>
    </xf>
    <xf numFmtId="0" fontId="0" fillId="0" borderId="10" xfId="3" applyFont="1" applyBorder="1" applyAlignment="1">
      <alignment vertical="center" wrapText="1"/>
    </xf>
    <xf numFmtId="0" fontId="0" fillId="0" borderId="10" xfId="2" applyFont="1" applyBorder="1" applyAlignment="1">
      <alignment horizontal="center" vertical="center"/>
    </xf>
    <xf numFmtId="0" fontId="0" fillId="0" borderId="9" xfId="0" applyBorder="1" applyAlignment="1">
      <alignment horizontal="center" vertical="center"/>
    </xf>
    <xf numFmtId="0" fontId="0" fillId="0" borderId="10" xfId="4" applyFont="1" applyBorder="1" applyAlignment="1">
      <alignment vertical="center" wrapText="1"/>
    </xf>
    <xf numFmtId="0" fontId="0" fillId="0" borderId="10" xfId="5" applyFont="1" applyBorder="1" applyAlignment="1">
      <alignment vertical="center" wrapText="1"/>
    </xf>
    <xf numFmtId="0" fontId="0" fillId="0" borderId="10" xfId="0" applyBorder="1" applyAlignment="1">
      <alignment horizontal="lef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33" xfId="0" applyBorder="1" applyAlignment="1">
      <alignment horizontal="left" vertical="center" wrapText="1"/>
    </xf>
    <xf numFmtId="3" fontId="0" fillId="0" borderId="21" xfId="0" applyNumberFormat="1" applyBorder="1" applyAlignment="1">
      <alignment horizontal="right" vertical="center" wrapText="1"/>
    </xf>
    <xf numFmtId="0" fontId="0" fillId="0" borderId="21" xfId="0" applyBorder="1" applyAlignment="1">
      <alignment horizontal="center" vertical="center"/>
    </xf>
    <xf numFmtId="2" fontId="0" fillId="0" borderId="21" xfId="0" applyNumberFormat="1" applyBorder="1" applyAlignment="1">
      <alignment horizontal="center" vertical="center"/>
    </xf>
    <xf numFmtId="43" fontId="0" fillId="0" borderId="21" xfId="0" applyNumberFormat="1" applyBorder="1" applyAlignment="1">
      <alignment horizontal="center" vertical="center"/>
    </xf>
    <xf numFmtId="0" fontId="0" fillId="0" borderId="21" xfId="1" applyNumberFormat="1" applyFont="1" applyFill="1" applyBorder="1" applyAlignment="1">
      <alignment horizontal="center" vertical="center" wrapText="1"/>
    </xf>
    <xf numFmtId="43" fontId="0" fillId="0" borderId="21" xfId="0" applyNumberFormat="1" applyBorder="1" applyAlignment="1">
      <alignment horizontal="right" vertical="center"/>
    </xf>
    <xf numFmtId="0" fontId="0" fillId="0" borderId="21" xfId="0" applyBorder="1" applyAlignment="1">
      <alignment horizontal="right" vertical="center"/>
    </xf>
    <xf numFmtId="2" fontId="0" fillId="0" borderId="21" xfId="0" applyNumberFormat="1" applyBorder="1" applyAlignment="1">
      <alignment horizontal="right" vertical="center"/>
    </xf>
    <xf numFmtId="0" fontId="0" fillId="0" borderId="21" xfId="0" applyBorder="1"/>
    <xf numFmtId="49" fontId="0" fillId="0" borderId="21" xfId="0" applyNumberFormat="1" applyBorder="1" applyAlignment="1">
      <alignment horizontal="center"/>
    </xf>
    <xf numFmtId="3" fontId="0" fillId="0" borderId="21" xfId="0" applyNumberFormat="1" applyBorder="1" applyAlignment="1">
      <alignment horizontal="right" vertical="center"/>
    </xf>
    <xf numFmtId="4" fontId="0" fillId="0" borderId="21" xfId="0" applyNumberFormat="1" applyBorder="1" applyAlignment="1">
      <alignment horizontal="right"/>
    </xf>
    <xf numFmtId="165" fontId="0" fillId="0" borderId="21" xfId="1" applyNumberFormat="1" applyFont="1" applyFill="1" applyBorder="1" applyAlignment="1">
      <alignment horizontal="right" vertical="center" wrapText="1"/>
    </xf>
    <xf numFmtId="4" fontId="0" fillId="0" borderId="22" xfId="0" applyNumberFormat="1" applyBorder="1" applyAlignment="1">
      <alignment horizontal="right" vertical="center"/>
    </xf>
    <xf numFmtId="0" fontId="0" fillId="0" borderId="6" xfId="0" applyBorder="1"/>
    <xf numFmtId="0" fontId="0" fillId="0" borderId="7" xfId="0" applyBorder="1"/>
    <xf numFmtId="164" fontId="0" fillId="0" borderId="7" xfId="0" applyNumberFormat="1" applyBorder="1" applyAlignment="1">
      <alignment wrapText="1"/>
    </xf>
    <xf numFmtId="0" fontId="0" fillId="0" borderId="7" xfId="0" applyBorder="1" applyAlignment="1">
      <alignment wrapText="1"/>
    </xf>
    <xf numFmtId="1" fontId="0" fillId="0" borderId="10" xfId="0" applyNumberFormat="1" applyBorder="1" applyAlignment="1">
      <alignment horizontal="right"/>
    </xf>
    <xf numFmtId="0" fontId="0" fillId="0" borderId="7" xfId="0" applyBorder="1" applyAlignment="1">
      <alignment horizontal="right"/>
    </xf>
    <xf numFmtId="164" fontId="2" fillId="0" borderId="7" xfId="0" applyNumberFormat="1" applyFont="1" applyBorder="1" applyAlignment="1">
      <alignment horizontal="right"/>
    </xf>
    <xf numFmtId="2" fontId="0" fillId="0" borderId="7" xfId="0" applyNumberFormat="1" applyBorder="1" applyAlignment="1">
      <alignment horizontal="right"/>
    </xf>
    <xf numFmtId="164" fontId="0" fillId="0" borderId="7" xfId="0" applyNumberFormat="1" applyBorder="1" applyAlignment="1">
      <alignment horizontal="right"/>
    </xf>
    <xf numFmtId="2" fontId="0" fillId="0" borderId="7" xfId="0" applyNumberFormat="1" applyBorder="1"/>
    <xf numFmtId="43" fontId="0" fillId="0" borderId="7" xfId="0" applyNumberFormat="1" applyBorder="1"/>
    <xf numFmtId="43" fontId="0" fillId="0" borderId="7" xfId="0" applyNumberFormat="1" applyBorder="1" applyAlignment="1">
      <alignment horizontal="right" vertical="center"/>
    </xf>
    <xf numFmtId="4" fontId="0" fillId="0" borderId="7" xfId="0" applyNumberFormat="1" applyBorder="1"/>
    <xf numFmtId="43" fontId="2" fillId="0" borderId="7" xfId="0" applyNumberFormat="1" applyFont="1" applyBorder="1"/>
    <xf numFmtId="4" fontId="2" fillId="0" borderId="8" xfId="0" applyNumberFormat="1" applyFont="1" applyBorder="1" applyAlignment="1">
      <alignment horizontal="right" vertical="center"/>
    </xf>
    <xf numFmtId="0" fontId="0" fillId="0" borderId="17" xfId="0" applyBorder="1"/>
    <xf numFmtId="0" fontId="0" fillId="0" borderId="18" xfId="0" applyBorder="1"/>
    <xf numFmtId="0" fontId="0" fillId="0" borderId="18" xfId="0" applyBorder="1" applyAlignment="1">
      <alignment wrapText="1"/>
    </xf>
    <xf numFmtId="3" fontId="0" fillId="0" borderId="18" xfId="0" applyNumberFormat="1" applyBorder="1" applyAlignment="1">
      <alignment wrapText="1"/>
    </xf>
    <xf numFmtId="0" fontId="0" fillId="0" borderId="18" xfId="0" applyBorder="1" applyAlignment="1">
      <alignment horizontal="right"/>
    </xf>
    <xf numFmtId="2" fontId="0" fillId="0" borderId="18" xfId="0" applyNumberFormat="1" applyBorder="1" applyAlignment="1">
      <alignment horizontal="right"/>
    </xf>
    <xf numFmtId="164" fontId="0" fillId="0" borderId="18" xfId="0" applyNumberFormat="1" applyBorder="1" applyAlignment="1">
      <alignment horizontal="right"/>
    </xf>
    <xf numFmtId="43" fontId="0" fillId="0" borderId="18" xfId="0" applyNumberFormat="1" applyBorder="1"/>
    <xf numFmtId="2" fontId="0" fillId="0" borderId="18" xfId="0" applyNumberFormat="1" applyBorder="1"/>
    <xf numFmtId="43" fontId="0" fillId="0" borderId="18" xfId="0" applyNumberFormat="1" applyBorder="1" applyAlignment="1">
      <alignment horizontal="right" vertical="center"/>
    </xf>
    <xf numFmtId="4" fontId="0" fillId="0" borderId="18" xfId="0" applyNumberFormat="1" applyBorder="1"/>
    <xf numFmtId="43" fontId="0" fillId="0" borderId="18" xfId="0" applyNumberFormat="1" applyBorder="1" applyAlignment="1">
      <alignment horizontal="right"/>
    </xf>
    <xf numFmtId="43" fontId="2" fillId="0" borderId="18" xfId="0" applyNumberFormat="1" applyFont="1" applyBorder="1"/>
    <xf numFmtId="4" fontId="2" fillId="0" borderId="19" xfId="0" applyNumberFormat="1" applyFont="1" applyBorder="1"/>
    <xf numFmtId="0" fontId="4" fillId="0" borderId="25" xfId="0" applyFont="1" applyBorder="1" applyAlignment="1">
      <alignment horizontal="center" vertical="center"/>
    </xf>
    <xf numFmtId="0" fontId="4" fillId="0" borderId="26" xfId="0" applyFont="1" applyBorder="1"/>
    <xf numFmtId="0" fontId="4" fillId="0" borderId="26" xfId="0" applyFont="1" applyBorder="1" applyAlignment="1">
      <alignment horizontal="center" vertical="center" wrapText="1"/>
    </xf>
    <xf numFmtId="0" fontId="4" fillId="0" borderId="26" xfId="0" applyFont="1" applyBorder="1" applyAlignment="1">
      <alignment horizontal="center" vertical="center"/>
    </xf>
    <xf numFmtId="0" fontId="11" fillId="0" borderId="26" xfId="0" applyFont="1" applyBorder="1" applyAlignment="1">
      <alignment horizontal="right"/>
    </xf>
    <xf numFmtId="2" fontId="4" fillId="0" borderId="26" xfId="0" applyNumberFormat="1" applyFont="1" applyBorder="1" applyAlignment="1">
      <alignment horizontal="center" vertical="center"/>
    </xf>
    <xf numFmtId="0" fontId="11" fillId="0" borderId="26" xfId="0" applyFont="1" applyBorder="1"/>
    <xf numFmtId="2" fontId="11" fillId="0" borderId="26" xfId="0" applyNumberFormat="1" applyFont="1" applyBorder="1"/>
    <xf numFmtId="4" fontId="11" fillId="0" borderId="26" xfId="0" applyNumberFormat="1" applyFont="1" applyBorder="1"/>
    <xf numFmtId="0" fontId="11" fillId="0" borderId="27" xfId="0" applyFont="1" applyBorder="1"/>
    <xf numFmtId="0" fontId="0" fillId="0" borderId="14" xfId="0" applyBorder="1" applyAlignment="1">
      <alignment horizontal="center" vertical="center"/>
    </xf>
    <xf numFmtId="0" fontId="0" fillId="0" borderId="15" xfId="0" applyBorder="1" applyAlignment="1">
      <alignment horizontal="left" vertical="center" wrapText="1"/>
    </xf>
    <xf numFmtId="0" fontId="0" fillId="0" borderId="15" xfId="0" applyBorder="1" applyAlignment="1">
      <alignment horizontal="center" vertical="center"/>
    </xf>
    <xf numFmtId="3" fontId="0" fillId="0" borderId="15" xfId="0" applyNumberFormat="1" applyBorder="1" applyAlignment="1">
      <alignment horizontal="right" vertical="center"/>
    </xf>
    <xf numFmtId="0" fontId="0" fillId="0" borderId="15" xfId="0" applyBorder="1" applyAlignment="1">
      <alignment horizontal="right"/>
    </xf>
    <xf numFmtId="2" fontId="0" fillId="0" borderId="15" xfId="0" applyNumberFormat="1" applyBorder="1" applyAlignment="1">
      <alignment horizontal="center" vertical="center"/>
    </xf>
    <xf numFmtId="166" fontId="0" fillId="0" borderId="15" xfId="0" applyNumberFormat="1" applyBorder="1" applyAlignment="1">
      <alignment horizontal="right"/>
    </xf>
    <xf numFmtId="2" fontId="0" fillId="0" borderId="15" xfId="0" applyNumberFormat="1" applyBorder="1"/>
    <xf numFmtId="1" fontId="0" fillId="0" borderId="15" xfId="0" applyNumberFormat="1" applyBorder="1"/>
    <xf numFmtId="3" fontId="0" fillId="0" borderId="15" xfId="0" applyNumberFormat="1" applyBorder="1"/>
    <xf numFmtId="4" fontId="0" fillId="0" borderId="15" xfId="0" applyNumberFormat="1" applyBorder="1"/>
    <xf numFmtId="0" fontId="0" fillId="0" borderId="10" xfId="0" applyBorder="1"/>
    <xf numFmtId="0" fontId="0" fillId="0" borderId="13" xfId="0" applyBorder="1" applyAlignment="1">
      <alignment horizontal="left" vertical="center" wrapText="1"/>
    </xf>
    <xf numFmtId="0" fontId="0" fillId="0" borderId="10" xfId="0" applyBorder="1" applyAlignment="1">
      <alignment horizontal="right"/>
    </xf>
    <xf numFmtId="166" fontId="0" fillId="0" borderId="10" xfId="0" applyNumberFormat="1" applyBorder="1" applyAlignment="1">
      <alignment horizontal="right"/>
    </xf>
    <xf numFmtId="2" fontId="0" fillId="0" borderId="10" xfId="0" applyNumberFormat="1" applyBorder="1"/>
    <xf numFmtId="3" fontId="0" fillId="0" borderId="10" xfId="0" applyNumberFormat="1" applyBorder="1"/>
    <xf numFmtId="4" fontId="0" fillId="0" borderId="10" xfId="0" applyNumberFormat="1" applyBorder="1"/>
    <xf numFmtId="0" fontId="0" fillId="0" borderId="11" xfId="0" applyBorder="1"/>
    <xf numFmtId="0" fontId="0" fillId="0" borderId="18" xfId="0" applyBorder="1" applyAlignment="1">
      <alignment horizontal="left" vertical="center" wrapText="1"/>
    </xf>
    <xf numFmtId="0" fontId="13" fillId="0" borderId="10" xfId="0" applyFont="1" applyBorder="1" applyAlignment="1">
      <alignment horizontal="left" vertical="center" wrapText="1"/>
    </xf>
    <xf numFmtId="2" fontId="0" fillId="0" borderId="10" xfId="0" applyNumberFormat="1" applyBorder="1" applyAlignment="1">
      <alignment horizontal="right"/>
    </xf>
    <xf numFmtId="43" fontId="0" fillId="0" borderId="10" xfId="0" applyNumberFormat="1" applyBorder="1"/>
    <xf numFmtId="0" fontId="0" fillId="0" borderId="10" xfId="2" applyFont="1" applyBorder="1" applyAlignment="1">
      <alignment horizontal="left" vertical="center" wrapText="1"/>
    </xf>
    <xf numFmtId="0" fontId="19" fillId="0" borderId="30" xfId="0" applyFont="1" applyBorder="1" applyAlignment="1">
      <alignment vertical="center" wrapText="1"/>
    </xf>
    <xf numFmtId="0" fontId="0" fillId="0" borderId="22" xfId="0" applyBorder="1"/>
    <xf numFmtId="0" fontId="0" fillId="0" borderId="1" xfId="0" applyBorder="1" applyAlignment="1">
      <alignment horizontal="left" vertical="center" wrapText="1"/>
    </xf>
    <xf numFmtId="3" fontId="0" fillId="0" borderId="10" xfId="0" applyNumberFormat="1" applyBorder="1" applyAlignment="1">
      <alignment horizontal="right" vertical="center"/>
    </xf>
    <xf numFmtId="1" fontId="0" fillId="0" borderId="10" xfId="0" applyNumberFormat="1" applyBorder="1"/>
    <xf numFmtId="0" fontId="0" fillId="0" borderId="10" xfId="0" applyBorder="1" applyAlignment="1">
      <alignment horizontal="left" vertical="top" wrapText="1"/>
    </xf>
    <xf numFmtId="0" fontId="0" fillId="0" borderId="17" xfId="0" applyBorder="1" applyAlignment="1">
      <alignment horizontal="center" vertical="center"/>
    </xf>
    <xf numFmtId="0" fontId="0" fillId="0" borderId="18" xfId="0" applyBorder="1" applyAlignment="1">
      <alignment horizontal="left" vertical="top" wrapText="1"/>
    </xf>
    <xf numFmtId="49" fontId="0" fillId="0" borderId="18" xfId="0" applyNumberFormat="1" applyBorder="1" applyAlignment="1">
      <alignment horizontal="center" vertical="center" wrapText="1"/>
    </xf>
    <xf numFmtId="3" fontId="0" fillId="0" borderId="18" xfId="0" applyNumberFormat="1" applyBorder="1" applyAlignment="1">
      <alignment horizontal="right" vertical="center" wrapText="1"/>
    </xf>
    <xf numFmtId="0" fontId="0" fillId="0" borderId="18" xfId="0" applyBorder="1" applyAlignment="1">
      <alignment horizontal="center" vertical="center"/>
    </xf>
    <xf numFmtId="3" fontId="0" fillId="0" borderId="18" xfId="0" applyNumberFormat="1" applyBorder="1" applyAlignment="1">
      <alignment horizontal="right" vertical="center"/>
    </xf>
    <xf numFmtId="2" fontId="0" fillId="0" borderId="18" xfId="0" applyNumberFormat="1" applyBorder="1" applyAlignment="1">
      <alignment horizontal="center" vertical="center"/>
    </xf>
    <xf numFmtId="43" fontId="0" fillId="0" borderId="18" xfId="0" applyNumberFormat="1" applyBorder="1" applyAlignment="1">
      <alignment horizontal="center" vertical="center"/>
    </xf>
    <xf numFmtId="1" fontId="0" fillId="0" borderId="18" xfId="0" applyNumberFormat="1" applyBorder="1"/>
    <xf numFmtId="0" fontId="0" fillId="0" borderId="19" xfId="0" applyBorder="1"/>
    <xf numFmtId="0" fontId="0" fillId="0" borderId="14" xfId="0" applyBorder="1"/>
    <xf numFmtId="0" fontId="0" fillId="0" borderId="28" xfId="0" applyBorder="1" applyAlignment="1">
      <alignment wrapText="1"/>
    </xf>
    <xf numFmtId="0" fontId="0" fillId="0" borderId="15" xfId="0" applyBorder="1" applyAlignment="1">
      <alignment horizontal="center" vertical="center" wrapText="1"/>
    </xf>
    <xf numFmtId="3" fontId="0" fillId="0" borderId="15" xfId="0" applyNumberFormat="1" applyBorder="1" applyAlignment="1">
      <alignment wrapText="1"/>
    </xf>
    <xf numFmtId="3" fontId="4" fillId="0" borderId="15" xfId="0" applyNumberFormat="1" applyFont="1" applyBorder="1" applyAlignment="1">
      <alignment horizontal="right"/>
    </xf>
    <xf numFmtId="2" fontId="0" fillId="0" borderId="15" xfId="0" applyNumberFormat="1" applyBorder="1" applyAlignment="1">
      <alignment horizontal="right"/>
    </xf>
    <xf numFmtId="43" fontId="0" fillId="0" borderId="15" xfId="0" applyNumberFormat="1" applyBorder="1"/>
    <xf numFmtId="3" fontId="4" fillId="0" borderId="15" xfId="0" applyNumberFormat="1" applyFont="1" applyBorder="1"/>
    <xf numFmtId="0" fontId="0" fillId="0" borderId="29" xfId="0" applyBorder="1" applyAlignment="1">
      <alignment wrapText="1"/>
    </xf>
    <xf numFmtId="43" fontId="4" fillId="0" borderId="18" xfId="0" applyNumberFormat="1" applyFont="1" applyBorder="1"/>
    <xf numFmtId="0" fontId="0" fillId="0" borderId="28" xfId="0" applyBorder="1" applyAlignment="1">
      <alignment horizontal="left" vertical="center" wrapText="1"/>
    </xf>
    <xf numFmtId="49" fontId="0" fillId="0" borderId="15" xfId="0" applyNumberFormat="1" applyBorder="1" applyAlignment="1">
      <alignment horizontal="center" vertical="center" wrapText="1"/>
    </xf>
    <xf numFmtId="43" fontId="0" fillId="0" borderId="15" xfId="0" applyNumberFormat="1" applyBorder="1" applyAlignment="1">
      <alignment horizontal="center" vertical="center"/>
    </xf>
    <xf numFmtId="0" fontId="0" fillId="0" borderId="35" xfId="0" applyBorder="1" applyAlignment="1">
      <alignment horizontal="center" vertical="center"/>
    </xf>
    <xf numFmtId="43" fontId="0" fillId="0" borderId="35" xfId="0" applyNumberFormat="1" applyBorder="1" applyAlignment="1">
      <alignment horizontal="center" vertical="center"/>
    </xf>
    <xf numFmtId="0" fontId="0" fillId="0" borderId="28" xfId="0" applyBorder="1" applyAlignment="1">
      <alignment horizontal="center" vertical="center"/>
    </xf>
    <xf numFmtId="3" fontId="0" fillId="0" borderId="15" xfId="0" applyNumberForma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0" fillId="0" borderId="34" xfId="0" applyBorder="1" applyAlignment="1">
      <alignment horizontal="center"/>
    </xf>
    <xf numFmtId="0" fontId="0" fillId="0" borderId="35" xfId="0" applyBorder="1" applyAlignment="1">
      <alignment horizontal="center"/>
    </xf>
    <xf numFmtId="0" fontId="0" fillId="0" borderId="28"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29" xfId="0" applyBorder="1" applyAlignment="1">
      <alignment horizontal="center"/>
    </xf>
    <xf numFmtId="0" fontId="14" fillId="0" borderId="23" xfId="0" applyFont="1" applyBorder="1" applyAlignment="1">
      <alignment horizontal="center" vertical="center"/>
    </xf>
    <xf numFmtId="0" fontId="14" fillId="0" borderId="12" xfId="0" applyFont="1" applyBorder="1" applyAlignment="1">
      <alignment horizontal="center" vertical="center"/>
    </xf>
    <xf numFmtId="0" fontId="14" fillId="0" borderId="24" xfId="0" applyFont="1" applyBorder="1" applyAlignment="1">
      <alignment horizontal="center" vertical="center"/>
    </xf>
    <xf numFmtId="0" fontId="4" fillId="0" borderId="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18" fillId="0" borderId="0" xfId="0" applyFont="1" applyAlignment="1">
      <alignment horizontal="center" vertical="center" wrapText="1"/>
    </xf>
    <xf numFmtId="0" fontId="17" fillId="0" borderId="0" xfId="0" applyFont="1" applyAlignment="1">
      <alignment horizontal="center" vertical="center" wrapText="1"/>
    </xf>
    <xf numFmtId="0" fontId="16" fillId="0" borderId="0" xfId="0" applyFont="1" applyAlignment="1">
      <alignment horizontal="center" vertical="center" wrapText="1"/>
    </xf>
    <xf numFmtId="0" fontId="0" fillId="0" borderId="9" xfId="0" applyFill="1" applyBorder="1" applyAlignment="1">
      <alignment horizontal="center" vertical="center"/>
    </xf>
    <xf numFmtId="0" fontId="0" fillId="0" borderId="10" xfId="0" applyFill="1" applyBorder="1"/>
    <xf numFmtId="0" fontId="13" fillId="0" borderId="10" xfId="0" applyFont="1" applyFill="1" applyBorder="1" applyAlignment="1">
      <alignment horizontal="left" vertical="center" wrapText="1"/>
    </xf>
    <xf numFmtId="0" fontId="0" fillId="0" borderId="10" xfId="0" applyFill="1" applyBorder="1" applyAlignment="1">
      <alignment horizontal="center" vertical="center" wrapText="1"/>
    </xf>
    <xf numFmtId="3" fontId="0" fillId="0" borderId="10" xfId="0" applyNumberFormat="1" applyFill="1" applyBorder="1" applyAlignment="1">
      <alignment horizontal="right" vertical="center" wrapText="1"/>
    </xf>
    <xf numFmtId="0" fontId="0" fillId="0" borderId="10" xfId="0" applyFill="1" applyBorder="1" applyAlignment="1">
      <alignment horizontal="right"/>
    </xf>
    <xf numFmtId="2" fontId="0" fillId="0" borderId="10" xfId="0" applyNumberFormat="1" applyFill="1" applyBorder="1" applyAlignment="1">
      <alignment horizontal="center" vertical="center"/>
    </xf>
    <xf numFmtId="166" fontId="0" fillId="0" borderId="10" xfId="0" applyNumberFormat="1" applyFill="1" applyBorder="1" applyAlignment="1">
      <alignment horizontal="right"/>
    </xf>
    <xf numFmtId="2" fontId="0" fillId="0" borderId="10" xfId="0" applyNumberFormat="1" applyFill="1" applyBorder="1"/>
    <xf numFmtId="3" fontId="0" fillId="0" borderId="10" xfId="0" applyNumberFormat="1" applyFill="1" applyBorder="1"/>
    <xf numFmtId="4" fontId="0" fillId="0" borderId="10" xfId="0" applyNumberFormat="1" applyFill="1" applyBorder="1"/>
    <xf numFmtId="0" fontId="0" fillId="0" borderId="10" xfId="0" applyFill="1" applyBorder="1" applyAlignment="1">
      <alignment horizontal="center" vertical="center"/>
    </xf>
    <xf numFmtId="3" fontId="0" fillId="0" borderId="15" xfId="0" applyNumberFormat="1" applyFill="1" applyBorder="1" applyAlignment="1">
      <alignment horizontal="right" vertical="center"/>
    </xf>
    <xf numFmtId="0" fontId="0" fillId="0" borderId="11" xfId="0" applyFill="1" applyBorder="1"/>
    <xf numFmtId="0" fontId="0" fillId="0" borderId="2" xfId="0" applyFill="1" applyBorder="1" applyAlignment="1">
      <alignment horizontal="left" vertical="center" wrapText="1"/>
    </xf>
    <xf numFmtId="0" fontId="0" fillId="0" borderId="0" xfId="0" applyFill="1"/>
  </cellXfs>
  <cellStyles count="7">
    <cellStyle name="Comma" xfId="6" builtinId="3"/>
    <cellStyle name="Comma 2" xfId="1" xr:uid="{42CB83DC-3353-4A4C-9643-7BCACA3C8AC1}"/>
    <cellStyle name="Excel Built-in Normal 1" xfId="2" xr:uid="{E51B1AF0-E50D-4845-B762-F62D3037AF49}"/>
    <cellStyle name="Normal" xfId="0" builtinId="0"/>
    <cellStyle name="Normal 187" xfId="5" xr:uid="{E0B77C81-AB70-4B0E-BD5D-266E55C67140}"/>
    <cellStyle name="Normal 4" xfId="4" xr:uid="{146A9629-879E-4C09-8B78-B4C0745E3323}"/>
    <cellStyle name="Normal_Sheet1" xfId="3" xr:uid="{B8F4B5F6-731D-4017-809F-9F9D5B1AC2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5.xml"/><Relationship Id="rId21" Type="http://schemas.openxmlformats.org/officeDocument/2006/relationships/externalLink" Target="externalLinks/externalLink19.xml"/><Relationship Id="rId42" Type="http://schemas.openxmlformats.org/officeDocument/2006/relationships/externalLink" Target="externalLinks/externalLink40.xml"/><Relationship Id="rId63" Type="http://schemas.openxmlformats.org/officeDocument/2006/relationships/externalLink" Target="externalLinks/externalLink61.xml"/><Relationship Id="rId84" Type="http://schemas.openxmlformats.org/officeDocument/2006/relationships/externalLink" Target="externalLinks/externalLink82.xml"/><Relationship Id="rId138" Type="http://schemas.openxmlformats.org/officeDocument/2006/relationships/externalLink" Target="externalLinks/externalLink136.xml"/><Relationship Id="rId107" Type="http://schemas.openxmlformats.org/officeDocument/2006/relationships/externalLink" Target="externalLinks/externalLink105.xml"/><Relationship Id="rId11" Type="http://schemas.openxmlformats.org/officeDocument/2006/relationships/externalLink" Target="externalLinks/externalLink9.xml"/><Relationship Id="rId32" Type="http://schemas.openxmlformats.org/officeDocument/2006/relationships/externalLink" Target="externalLinks/externalLink30.xml"/><Relationship Id="rId53" Type="http://schemas.openxmlformats.org/officeDocument/2006/relationships/externalLink" Target="externalLinks/externalLink51.xml"/><Relationship Id="rId74" Type="http://schemas.openxmlformats.org/officeDocument/2006/relationships/externalLink" Target="externalLinks/externalLink72.xml"/><Relationship Id="rId128" Type="http://schemas.openxmlformats.org/officeDocument/2006/relationships/externalLink" Target="externalLinks/externalLink126.xml"/><Relationship Id="rId149" Type="http://schemas.openxmlformats.org/officeDocument/2006/relationships/externalLink" Target="externalLinks/externalLink147.xml"/><Relationship Id="rId5" Type="http://schemas.openxmlformats.org/officeDocument/2006/relationships/externalLink" Target="externalLinks/externalLink3.xml"/><Relationship Id="rId95" Type="http://schemas.openxmlformats.org/officeDocument/2006/relationships/externalLink" Target="externalLinks/externalLink93.xml"/><Relationship Id="rId22" Type="http://schemas.openxmlformats.org/officeDocument/2006/relationships/externalLink" Target="externalLinks/externalLink20.xml"/><Relationship Id="rId43" Type="http://schemas.openxmlformats.org/officeDocument/2006/relationships/externalLink" Target="externalLinks/externalLink41.xml"/><Relationship Id="rId64" Type="http://schemas.openxmlformats.org/officeDocument/2006/relationships/externalLink" Target="externalLinks/externalLink62.xml"/><Relationship Id="rId118" Type="http://schemas.openxmlformats.org/officeDocument/2006/relationships/externalLink" Target="externalLinks/externalLink116.xml"/><Relationship Id="rId139" Type="http://schemas.openxmlformats.org/officeDocument/2006/relationships/externalLink" Target="externalLinks/externalLink137.xml"/><Relationship Id="rId80" Type="http://schemas.openxmlformats.org/officeDocument/2006/relationships/externalLink" Target="externalLinks/externalLink78.xml"/><Relationship Id="rId85" Type="http://schemas.openxmlformats.org/officeDocument/2006/relationships/externalLink" Target="externalLinks/externalLink83.xml"/><Relationship Id="rId150" Type="http://schemas.openxmlformats.org/officeDocument/2006/relationships/externalLink" Target="externalLinks/externalLink148.xml"/><Relationship Id="rId155" Type="http://schemas.openxmlformats.org/officeDocument/2006/relationships/styles" Target="styles.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59" Type="http://schemas.openxmlformats.org/officeDocument/2006/relationships/externalLink" Target="externalLinks/externalLink57.xml"/><Relationship Id="rId103" Type="http://schemas.openxmlformats.org/officeDocument/2006/relationships/externalLink" Target="externalLinks/externalLink101.xml"/><Relationship Id="rId108" Type="http://schemas.openxmlformats.org/officeDocument/2006/relationships/externalLink" Target="externalLinks/externalLink106.xml"/><Relationship Id="rId124" Type="http://schemas.openxmlformats.org/officeDocument/2006/relationships/externalLink" Target="externalLinks/externalLink122.xml"/><Relationship Id="rId129" Type="http://schemas.openxmlformats.org/officeDocument/2006/relationships/externalLink" Target="externalLinks/externalLink127.xml"/><Relationship Id="rId54" Type="http://schemas.openxmlformats.org/officeDocument/2006/relationships/externalLink" Target="externalLinks/externalLink52.xml"/><Relationship Id="rId70" Type="http://schemas.openxmlformats.org/officeDocument/2006/relationships/externalLink" Target="externalLinks/externalLink68.xml"/><Relationship Id="rId75" Type="http://schemas.openxmlformats.org/officeDocument/2006/relationships/externalLink" Target="externalLinks/externalLink73.xml"/><Relationship Id="rId91" Type="http://schemas.openxmlformats.org/officeDocument/2006/relationships/externalLink" Target="externalLinks/externalLink89.xml"/><Relationship Id="rId96" Type="http://schemas.openxmlformats.org/officeDocument/2006/relationships/externalLink" Target="externalLinks/externalLink94.xml"/><Relationship Id="rId140" Type="http://schemas.openxmlformats.org/officeDocument/2006/relationships/externalLink" Target="externalLinks/externalLink138.xml"/><Relationship Id="rId145" Type="http://schemas.openxmlformats.org/officeDocument/2006/relationships/externalLink" Target="externalLinks/externalLink143.xml"/><Relationship Id="rId1" Type="http://schemas.openxmlformats.org/officeDocument/2006/relationships/worksheet" Target="worksheets/sheet1.xml"/><Relationship Id="rId6" Type="http://schemas.openxmlformats.org/officeDocument/2006/relationships/externalLink" Target="externalLinks/externalLink4.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49" Type="http://schemas.openxmlformats.org/officeDocument/2006/relationships/externalLink" Target="externalLinks/externalLink47.xml"/><Relationship Id="rId114" Type="http://schemas.openxmlformats.org/officeDocument/2006/relationships/externalLink" Target="externalLinks/externalLink112.xml"/><Relationship Id="rId119" Type="http://schemas.openxmlformats.org/officeDocument/2006/relationships/externalLink" Target="externalLinks/externalLink117.xml"/><Relationship Id="rId44" Type="http://schemas.openxmlformats.org/officeDocument/2006/relationships/externalLink" Target="externalLinks/externalLink42.xml"/><Relationship Id="rId60" Type="http://schemas.openxmlformats.org/officeDocument/2006/relationships/externalLink" Target="externalLinks/externalLink58.xml"/><Relationship Id="rId65" Type="http://schemas.openxmlformats.org/officeDocument/2006/relationships/externalLink" Target="externalLinks/externalLink63.xml"/><Relationship Id="rId81" Type="http://schemas.openxmlformats.org/officeDocument/2006/relationships/externalLink" Target="externalLinks/externalLink79.xml"/><Relationship Id="rId86" Type="http://schemas.openxmlformats.org/officeDocument/2006/relationships/externalLink" Target="externalLinks/externalLink84.xml"/><Relationship Id="rId130" Type="http://schemas.openxmlformats.org/officeDocument/2006/relationships/externalLink" Target="externalLinks/externalLink128.xml"/><Relationship Id="rId135" Type="http://schemas.openxmlformats.org/officeDocument/2006/relationships/externalLink" Target="externalLinks/externalLink133.xml"/><Relationship Id="rId151" Type="http://schemas.openxmlformats.org/officeDocument/2006/relationships/externalLink" Target="externalLinks/externalLink149.xml"/><Relationship Id="rId156" Type="http://schemas.openxmlformats.org/officeDocument/2006/relationships/sharedStrings" Target="sharedStrings.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 Id="rId109" Type="http://schemas.openxmlformats.org/officeDocument/2006/relationships/externalLink" Target="externalLinks/externalLink107.xml"/><Relationship Id="rId34" Type="http://schemas.openxmlformats.org/officeDocument/2006/relationships/externalLink" Target="externalLinks/externalLink32.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76" Type="http://schemas.openxmlformats.org/officeDocument/2006/relationships/externalLink" Target="externalLinks/externalLink74.xml"/><Relationship Id="rId97" Type="http://schemas.openxmlformats.org/officeDocument/2006/relationships/externalLink" Target="externalLinks/externalLink95.xml"/><Relationship Id="rId104" Type="http://schemas.openxmlformats.org/officeDocument/2006/relationships/externalLink" Target="externalLinks/externalLink102.xml"/><Relationship Id="rId120" Type="http://schemas.openxmlformats.org/officeDocument/2006/relationships/externalLink" Target="externalLinks/externalLink118.xml"/><Relationship Id="rId125" Type="http://schemas.openxmlformats.org/officeDocument/2006/relationships/externalLink" Target="externalLinks/externalLink123.xml"/><Relationship Id="rId141" Type="http://schemas.openxmlformats.org/officeDocument/2006/relationships/externalLink" Target="externalLinks/externalLink139.xml"/><Relationship Id="rId146" Type="http://schemas.openxmlformats.org/officeDocument/2006/relationships/externalLink" Target="externalLinks/externalLink144.xml"/><Relationship Id="rId7" Type="http://schemas.openxmlformats.org/officeDocument/2006/relationships/externalLink" Target="externalLinks/externalLink5.xml"/><Relationship Id="rId71" Type="http://schemas.openxmlformats.org/officeDocument/2006/relationships/externalLink" Target="externalLinks/externalLink69.xml"/><Relationship Id="rId92" Type="http://schemas.openxmlformats.org/officeDocument/2006/relationships/externalLink" Target="externalLinks/externalLink90.xml"/><Relationship Id="rId2" Type="http://schemas.openxmlformats.org/officeDocument/2006/relationships/worksheet" Target="worksheets/sheet2.xml"/><Relationship Id="rId29" Type="http://schemas.openxmlformats.org/officeDocument/2006/relationships/externalLink" Target="externalLinks/externalLink27.xml"/><Relationship Id="rId24" Type="http://schemas.openxmlformats.org/officeDocument/2006/relationships/externalLink" Target="externalLinks/externalLink22.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66" Type="http://schemas.openxmlformats.org/officeDocument/2006/relationships/externalLink" Target="externalLinks/externalLink64.xml"/><Relationship Id="rId87" Type="http://schemas.openxmlformats.org/officeDocument/2006/relationships/externalLink" Target="externalLinks/externalLink85.xml"/><Relationship Id="rId110" Type="http://schemas.openxmlformats.org/officeDocument/2006/relationships/externalLink" Target="externalLinks/externalLink108.xml"/><Relationship Id="rId115" Type="http://schemas.openxmlformats.org/officeDocument/2006/relationships/externalLink" Target="externalLinks/externalLink113.xml"/><Relationship Id="rId131" Type="http://schemas.openxmlformats.org/officeDocument/2006/relationships/externalLink" Target="externalLinks/externalLink129.xml"/><Relationship Id="rId136" Type="http://schemas.openxmlformats.org/officeDocument/2006/relationships/externalLink" Target="externalLinks/externalLink134.xml"/><Relationship Id="rId157" Type="http://schemas.openxmlformats.org/officeDocument/2006/relationships/calcChain" Target="calcChain.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 Id="rId152" Type="http://schemas.openxmlformats.org/officeDocument/2006/relationships/externalLink" Target="externalLinks/externalLink150.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56" Type="http://schemas.openxmlformats.org/officeDocument/2006/relationships/externalLink" Target="externalLinks/externalLink54.xml"/><Relationship Id="rId77" Type="http://schemas.openxmlformats.org/officeDocument/2006/relationships/externalLink" Target="externalLinks/externalLink75.xml"/><Relationship Id="rId100" Type="http://schemas.openxmlformats.org/officeDocument/2006/relationships/externalLink" Target="externalLinks/externalLink98.xml"/><Relationship Id="rId105" Type="http://schemas.openxmlformats.org/officeDocument/2006/relationships/externalLink" Target="externalLinks/externalLink103.xml"/><Relationship Id="rId126" Type="http://schemas.openxmlformats.org/officeDocument/2006/relationships/externalLink" Target="externalLinks/externalLink124.xml"/><Relationship Id="rId147" Type="http://schemas.openxmlformats.org/officeDocument/2006/relationships/externalLink" Target="externalLinks/externalLink145.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93" Type="http://schemas.openxmlformats.org/officeDocument/2006/relationships/externalLink" Target="externalLinks/externalLink91.xml"/><Relationship Id="rId98" Type="http://schemas.openxmlformats.org/officeDocument/2006/relationships/externalLink" Target="externalLinks/externalLink96.xml"/><Relationship Id="rId121" Type="http://schemas.openxmlformats.org/officeDocument/2006/relationships/externalLink" Target="externalLinks/externalLink119.xml"/><Relationship Id="rId142" Type="http://schemas.openxmlformats.org/officeDocument/2006/relationships/externalLink" Target="externalLinks/externalLink140.xml"/><Relationship Id="rId3" Type="http://schemas.openxmlformats.org/officeDocument/2006/relationships/externalLink" Target="externalLinks/externalLink1.xml"/><Relationship Id="rId25" Type="http://schemas.openxmlformats.org/officeDocument/2006/relationships/externalLink" Target="externalLinks/externalLink23.xml"/><Relationship Id="rId46" Type="http://schemas.openxmlformats.org/officeDocument/2006/relationships/externalLink" Target="externalLinks/externalLink44.xml"/><Relationship Id="rId67" Type="http://schemas.openxmlformats.org/officeDocument/2006/relationships/externalLink" Target="externalLinks/externalLink65.xml"/><Relationship Id="rId116" Type="http://schemas.openxmlformats.org/officeDocument/2006/relationships/externalLink" Target="externalLinks/externalLink114.xml"/><Relationship Id="rId137" Type="http://schemas.openxmlformats.org/officeDocument/2006/relationships/externalLink" Target="externalLinks/externalLink135.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62" Type="http://schemas.openxmlformats.org/officeDocument/2006/relationships/externalLink" Target="externalLinks/externalLink60.xml"/><Relationship Id="rId83" Type="http://schemas.openxmlformats.org/officeDocument/2006/relationships/externalLink" Target="externalLinks/externalLink81.xml"/><Relationship Id="rId88" Type="http://schemas.openxmlformats.org/officeDocument/2006/relationships/externalLink" Target="externalLinks/externalLink86.xml"/><Relationship Id="rId111" Type="http://schemas.openxmlformats.org/officeDocument/2006/relationships/externalLink" Target="externalLinks/externalLink109.xml"/><Relationship Id="rId132" Type="http://schemas.openxmlformats.org/officeDocument/2006/relationships/externalLink" Target="externalLinks/externalLink130.xml"/><Relationship Id="rId153" Type="http://schemas.openxmlformats.org/officeDocument/2006/relationships/externalLink" Target="externalLinks/externalLink151.xml"/><Relationship Id="rId15" Type="http://schemas.openxmlformats.org/officeDocument/2006/relationships/externalLink" Target="externalLinks/externalLink13.xml"/><Relationship Id="rId36" Type="http://schemas.openxmlformats.org/officeDocument/2006/relationships/externalLink" Target="externalLinks/externalLink34.xml"/><Relationship Id="rId57" Type="http://schemas.openxmlformats.org/officeDocument/2006/relationships/externalLink" Target="externalLinks/externalLink55.xml"/><Relationship Id="rId106" Type="http://schemas.openxmlformats.org/officeDocument/2006/relationships/externalLink" Target="externalLinks/externalLink104.xml"/><Relationship Id="rId127" Type="http://schemas.openxmlformats.org/officeDocument/2006/relationships/externalLink" Target="externalLinks/externalLink12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52" Type="http://schemas.openxmlformats.org/officeDocument/2006/relationships/externalLink" Target="externalLinks/externalLink50.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94" Type="http://schemas.openxmlformats.org/officeDocument/2006/relationships/externalLink" Target="externalLinks/externalLink92.xml"/><Relationship Id="rId99" Type="http://schemas.openxmlformats.org/officeDocument/2006/relationships/externalLink" Target="externalLinks/externalLink97.xml"/><Relationship Id="rId101" Type="http://schemas.openxmlformats.org/officeDocument/2006/relationships/externalLink" Target="externalLinks/externalLink99.xml"/><Relationship Id="rId122" Type="http://schemas.openxmlformats.org/officeDocument/2006/relationships/externalLink" Target="externalLinks/externalLink120.xml"/><Relationship Id="rId143" Type="http://schemas.openxmlformats.org/officeDocument/2006/relationships/externalLink" Target="externalLinks/externalLink141.xml"/><Relationship Id="rId148" Type="http://schemas.openxmlformats.org/officeDocument/2006/relationships/externalLink" Target="externalLinks/externalLink146.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26" Type="http://schemas.openxmlformats.org/officeDocument/2006/relationships/externalLink" Target="externalLinks/externalLink24.xml"/><Relationship Id="rId47" Type="http://schemas.openxmlformats.org/officeDocument/2006/relationships/externalLink" Target="externalLinks/externalLink45.xml"/><Relationship Id="rId68" Type="http://schemas.openxmlformats.org/officeDocument/2006/relationships/externalLink" Target="externalLinks/externalLink66.xml"/><Relationship Id="rId89" Type="http://schemas.openxmlformats.org/officeDocument/2006/relationships/externalLink" Target="externalLinks/externalLink87.xml"/><Relationship Id="rId112" Type="http://schemas.openxmlformats.org/officeDocument/2006/relationships/externalLink" Target="externalLinks/externalLink110.xml"/><Relationship Id="rId133" Type="http://schemas.openxmlformats.org/officeDocument/2006/relationships/externalLink" Target="externalLinks/externalLink131.xml"/><Relationship Id="rId154" Type="http://schemas.openxmlformats.org/officeDocument/2006/relationships/theme" Target="theme/theme1.xml"/><Relationship Id="rId16" Type="http://schemas.openxmlformats.org/officeDocument/2006/relationships/externalLink" Target="externalLinks/externalLink14.xml"/><Relationship Id="rId37" Type="http://schemas.openxmlformats.org/officeDocument/2006/relationships/externalLink" Target="externalLinks/externalLink35.xml"/><Relationship Id="rId58" Type="http://schemas.openxmlformats.org/officeDocument/2006/relationships/externalLink" Target="externalLinks/externalLink56.xml"/><Relationship Id="rId79" Type="http://schemas.openxmlformats.org/officeDocument/2006/relationships/externalLink" Target="externalLinks/externalLink77.xml"/><Relationship Id="rId102" Type="http://schemas.openxmlformats.org/officeDocument/2006/relationships/externalLink" Target="externalLinks/externalLink100.xml"/><Relationship Id="rId123" Type="http://schemas.openxmlformats.org/officeDocument/2006/relationships/externalLink" Target="externalLinks/externalLink121.xml"/><Relationship Id="rId144" Type="http://schemas.openxmlformats.org/officeDocument/2006/relationships/externalLink" Target="externalLinks/externalLink142.xml"/><Relationship Id="rId90" Type="http://schemas.openxmlformats.org/officeDocument/2006/relationships/externalLink" Target="externalLinks/externalLink88.xml"/><Relationship Id="rId27" Type="http://schemas.openxmlformats.org/officeDocument/2006/relationships/externalLink" Target="externalLinks/externalLink25.xml"/><Relationship Id="rId48" Type="http://schemas.openxmlformats.org/officeDocument/2006/relationships/externalLink" Target="externalLinks/externalLink46.xml"/><Relationship Id="rId69" Type="http://schemas.openxmlformats.org/officeDocument/2006/relationships/externalLink" Target="externalLinks/externalLink67.xml"/><Relationship Id="rId113" Type="http://schemas.openxmlformats.org/officeDocument/2006/relationships/externalLink" Target="externalLinks/externalLink111.xml"/><Relationship Id="rId134" Type="http://schemas.openxmlformats.org/officeDocument/2006/relationships/externalLink" Target="externalLinks/externalLink13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 val="final abstract"/>
      <sheetName val="Lead"/>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 val="MRATES"/>
      <sheetName val="temp-SDData (2)"/>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SSR 2015-16 Rates"/>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 val="Road Detail Est."/>
      <sheetName val="Suppl-data"/>
      <sheetName val="Data_Base"/>
      <sheetName val="Material"/>
      <sheetName val="Cover"/>
      <sheetName val="pvc_basic"/>
      <sheetName val="maya"/>
      <sheetName val="BTR (2)"/>
      <sheetName val="b asic rate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refreshError="1"/>
      <sheetData sheetId="13" refreshError="1"/>
      <sheetData sheetId="14"/>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sheetData sheetId="86" refreshError="1"/>
      <sheetData sheetId="87"/>
      <sheetData sheetId="88" refreshError="1"/>
      <sheetData sheetId="89" refreshError="1"/>
      <sheetData sheetId="90" refreshError="1"/>
      <sheetData sheetId="91" refreshError="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ow r="52">
          <cell r="B52" t="str">
            <v>Main Panel</v>
          </cell>
        </row>
      </sheetData>
      <sheetData sheetId="197"/>
      <sheetData sheetId="198">
        <row r="52">
          <cell r="B52" t="str">
            <v>Main Panel</v>
          </cell>
        </row>
      </sheetData>
      <sheetData sheetId="199"/>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sheetData sheetId="211">
        <row r="52">
          <cell r="B52" t="str">
            <v>Main Panel</v>
          </cell>
        </row>
      </sheetData>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sheetData sheetId="47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ow r="52">
          <cell r="B52" t="str">
            <v>Main Panel</v>
          </cell>
        </row>
      </sheetData>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ow r="52">
          <cell r="B52" t="str">
            <v>Main Panel</v>
          </cell>
        </row>
      </sheetData>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ow r="52">
          <cell r="B52" t="str">
            <v>Main Panel</v>
          </cell>
        </row>
      </sheetData>
      <sheetData sheetId="967">
        <row r="52">
          <cell r="B52" t="str">
            <v>Main Panel</v>
          </cell>
        </row>
      </sheetData>
      <sheetData sheetId="968">
        <row r="52">
          <cell r="B52" t="str">
            <v>Main Panel</v>
          </cell>
        </row>
      </sheetData>
      <sheetData sheetId="969"/>
      <sheetData sheetId="970"/>
      <sheetData sheetId="971"/>
      <sheetData sheetId="972"/>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ow r="52">
          <cell r="B52" t="str">
            <v>Main Panel</v>
          </cell>
        </row>
      </sheetData>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sheetData sheetId="1463">
        <row r="52">
          <cell r="B52" t="str">
            <v>Main Panel</v>
          </cell>
        </row>
      </sheetData>
      <sheetData sheetId="1464">
        <row r="52">
          <cell r="B52" t="str">
            <v>Main Panel</v>
          </cell>
        </row>
      </sheetData>
      <sheetData sheetId="1465">
        <row r="52">
          <cell r="B52" t="str">
            <v>Main Panel</v>
          </cell>
        </row>
      </sheetData>
      <sheetData sheetId="1466" refreshError="1"/>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ow r="52">
          <cell r="B52" t="str">
            <v>Main Panel</v>
          </cell>
        </row>
      </sheetData>
      <sheetData sheetId="1497">
        <row r="52">
          <cell r="B52" t="str">
            <v>Main Panel</v>
          </cell>
        </row>
      </sheetData>
      <sheetData sheetId="1498">
        <row r="52">
          <cell r="B52" t="str">
            <v>Main Panel</v>
          </cell>
        </row>
      </sheetData>
      <sheetData sheetId="1499">
        <row r="52">
          <cell r="B52" t="str">
            <v>Main Panel</v>
          </cell>
        </row>
      </sheetData>
      <sheetData sheetId="1500">
        <row r="52">
          <cell r="B52" t="str">
            <v>Main Panel</v>
          </cell>
        </row>
      </sheetData>
      <sheetData sheetId="1501"/>
      <sheetData sheetId="1502"/>
      <sheetData sheetId="1503"/>
      <sheetData sheetId="1504"/>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ow r="52">
          <cell r="B52" t="str">
            <v>Main Panel</v>
          </cell>
        </row>
      </sheetData>
      <sheetData sheetId="1574">
        <row r="52">
          <cell r="B52" t="str">
            <v>Main Panel</v>
          </cell>
        </row>
      </sheetData>
      <sheetData sheetId="1575">
        <row r="52">
          <cell r="B52" t="str">
            <v>Main Panel</v>
          </cell>
        </row>
      </sheetData>
      <sheetData sheetId="1576">
        <row r="52">
          <cell r="B52" t="str">
            <v>Main Panel</v>
          </cell>
        </row>
      </sheetData>
      <sheetData sheetId="1577">
        <row r="52">
          <cell r="B52" t="str">
            <v>Main Panel</v>
          </cell>
        </row>
      </sheetData>
      <sheetData sheetId="1578"/>
      <sheetData sheetId="1579"/>
      <sheetData sheetId="1580"/>
      <sheetData sheetId="158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ow r="52">
          <cell r="B52" t="str">
            <v>Main Panel</v>
          </cell>
        </row>
      </sheetData>
      <sheetData sheetId="1651">
        <row r="52">
          <cell r="B52" t="str">
            <v>Main Panel</v>
          </cell>
        </row>
      </sheetData>
      <sheetData sheetId="1652">
        <row r="52">
          <cell r="B52" t="str">
            <v>Main Panel</v>
          </cell>
        </row>
      </sheetData>
      <sheetData sheetId="1653">
        <row r="52">
          <cell r="B52" t="str">
            <v>Main Panel</v>
          </cell>
        </row>
      </sheetData>
      <sheetData sheetId="1654">
        <row r="52">
          <cell r="B52" t="str">
            <v>Main Panel</v>
          </cell>
        </row>
      </sheetData>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ow r="52">
          <cell r="B52" t="str">
            <v>Main Panel</v>
          </cell>
        </row>
      </sheetData>
      <sheetData sheetId="1729">
        <row r="52">
          <cell r="B52" t="str">
            <v>Main Panel</v>
          </cell>
        </row>
      </sheetData>
      <sheetData sheetId="1730">
        <row r="52">
          <cell r="B52" t="str">
            <v>Main Panel</v>
          </cell>
        </row>
      </sheetData>
      <sheetData sheetId="1731">
        <row r="52">
          <cell r="B52" t="str">
            <v>Main Panel</v>
          </cell>
        </row>
      </sheetData>
      <sheetData sheetId="1732">
        <row r="52">
          <cell r="B52" t="str">
            <v>Main Panel</v>
          </cell>
        </row>
      </sheetData>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ow r="52">
          <cell r="B52" t="str">
            <v>Main Panel</v>
          </cell>
        </row>
      </sheetData>
      <sheetData sheetId="2116">
        <row r="52">
          <cell r="B52" t="str">
            <v>Main Panel</v>
          </cell>
        </row>
      </sheetData>
      <sheetData sheetId="2117">
        <row r="52">
          <cell r="B52" t="str">
            <v>Main Panel</v>
          </cell>
        </row>
      </sheetData>
      <sheetData sheetId="2118">
        <row r="52">
          <cell r="B52" t="str">
            <v>Main Panel</v>
          </cell>
        </row>
      </sheetData>
      <sheetData sheetId="2119">
        <row r="52">
          <cell r="B52" t="str">
            <v>Main Panel</v>
          </cell>
        </row>
      </sheetData>
      <sheetData sheetId="2120"/>
      <sheetData sheetId="212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ow r="52">
          <cell r="B52" t="str">
            <v>Main Panel</v>
          </cell>
        </row>
      </sheetData>
      <sheetData sheetId="2194">
        <row r="52">
          <cell r="B52" t="str">
            <v>Main Panel</v>
          </cell>
        </row>
      </sheetData>
      <sheetData sheetId="2195">
        <row r="52">
          <cell r="B52" t="str">
            <v>Main Panel</v>
          </cell>
        </row>
      </sheetData>
      <sheetData sheetId="2196">
        <row r="52">
          <cell r="B52" t="str">
            <v>Main Panel</v>
          </cell>
        </row>
      </sheetData>
      <sheetData sheetId="2197">
        <row r="52">
          <cell r="B52" t="str">
            <v>Main Panel</v>
          </cell>
        </row>
      </sheetData>
      <sheetData sheetId="2198"/>
      <sheetData sheetId="2199"/>
      <sheetData sheetId="2200"/>
      <sheetData sheetId="220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ow r="52">
          <cell r="B52" t="str">
            <v>Main Panel</v>
          </cell>
        </row>
      </sheetData>
      <sheetData sheetId="2469">
        <row r="52">
          <cell r="B52" t="str">
            <v>Main Panel</v>
          </cell>
        </row>
      </sheetData>
      <sheetData sheetId="2470">
        <row r="52">
          <cell r="B52" t="str">
            <v>Main Panel</v>
          </cell>
        </row>
      </sheetData>
      <sheetData sheetId="2471"/>
      <sheetData sheetId="2472"/>
      <sheetData sheetId="2473"/>
      <sheetData sheetId="2474"/>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ow r="52">
          <cell r="B52" t="str">
            <v>Main Panel</v>
          </cell>
        </row>
      </sheetData>
      <sheetData sheetId="2857">
        <row r="52">
          <cell r="B52" t="str">
            <v>Main Panel</v>
          </cell>
        </row>
      </sheetData>
      <sheetData sheetId="2858">
        <row r="52">
          <cell r="B52" t="str">
            <v>Main Panel</v>
          </cell>
        </row>
      </sheetData>
      <sheetData sheetId="2859">
        <row r="52">
          <cell r="B52" t="str">
            <v>Main Panel</v>
          </cell>
        </row>
      </sheetData>
      <sheetData sheetId="2860">
        <row r="52">
          <cell r="B52" t="str">
            <v>Main Panel</v>
          </cell>
        </row>
      </sheetData>
      <sheetData sheetId="2861"/>
      <sheetData sheetId="2862"/>
      <sheetData sheetId="2863"/>
      <sheetData sheetId="2864"/>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row r="52">
          <cell r="B52" t="str">
            <v>Main Panel</v>
          </cell>
        </row>
      </sheetData>
      <sheetData sheetId="3251">
        <row r="52">
          <cell r="B52" t="str">
            <v>Main Panel</v>
          </cell>
        </row>
      </sheetData>
      <sheetData sheetId="3252">
        <row r="52">
          <cell r="B52" t="str">
            <v>Main Panel</v>
          </cell>
        </row>
      </sheetData>
      <sheetData sheetId="3253">
        <row r="52">
          <cell r="B52" t="str">
            <v>Main Panel</v>
          </cell>
        </row>
      </sheetData>
      <sheetData sheetId="3254">
        <row r="52">
          <cell r="B52" t="str">
            <v>Main Panel</v>
          </cell>
        </row>
      </sheetData>
      <sheetData sheetId="3255">
        <row r="52">
          <cell r="B52" t="str">
            <v>Main Panel</v>
          </cell>
        </row>
      </sheetData>
      <sheetData sheetId="3256">
        <row r="52">
          <cell r="B52" t="str">
            <v>Main Panel</v>
          </cell>
        </row>
      </sheetData>
      <sheetData sheetId="3257">
        <row r="52">
          <cell r="B52" t="str">
            <v>Main Panel</v>
          </cell>
        </row>
      </sheetData>
      <sheetData sheetId="3258">
        <row r="52">
          <cell r="B52" t="str">
            <v>Main Panel</v>
          </cell>
        </row>
      </sheetData>
      <sheetData sheetId="3259">
        <row r="52">
          <cell r="B52" t="str">
            <v>Main Panel</v>
          </cell>
        </row>
      </sheetData>
      <sheetData sheetId="3260">
        <row r="52">
          <cell r="B52" t="str">
            <v>Main Panel</v>
          </cell>
        </row>
      </sheetData>
      <sheetData sheetId="3261">
        <row r="52">
          <cell r="B52" t="str">
            <v>Main Panel</v>
          </cell>
        </row>
      </sheetData>
      <sheetData sheetId="3262">
        <row r="52">
          <cell r="B52" t="str">
            <v>Main Panel</v>
          </cell>
        </row>
      </sheetData>
      <sheetData sheetId="3263">
        <row r="52">
          <cell r="B52" t="str">
            <v>Main Panel</v>
          </cell>
        </row>
      </sheetData>
      <sheetData sheetId="3264">
        <row r="52">
          <cell r="B52" t="str">
            <v>Main Panel</v>
          </cell>
        </row>
      </sheetData>
      <sheetData sheetId="3265">
        <row r="52">
          <cell r="B52" t="str">
            <v>Main Panel</v>
          </cell>
        </row>
      </sheetData>
      <sheetData sheetId="3266">
        <row r="52">
          <cell r="B52" t="str">
            <v>Main Panel</v>
          </cell>
        </row>
      </sheetData>
      <sheetData sheetId="3267">
        <row r="52">
          <cell r="B52" t="str">
            <v>Main Panel</v>
          </cell>
        </row>
      </sheetData>
      <sheetData sheetId="3268">
        <row r="52">
          <cell r="B52" t="str">
            <v>Main Panel</v>
          </cell>
        </row>
      </sheetData>
      <sheetData sheetId="3269">
        <row r="52">
          <cell r="B52" t="str">
            <v>Main Panel</v>
          </cell>
        </row>
      </sheetData>
      <sheetData sheetId="3270">
        <row r="52">
          <cell r="B52" t="str">
            <v>Main Panel</v>
          </cell>
        </row>
      </sheetData>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ow r="52">
          <cell r="B52" t="str">
            <v>Main Panel</v>
          </cell>
        </row>
      </sheetData>
      <sheetData sheetId="3301">
        <row r="52">
          <cell r="B52" t="str">
            <v>Main Panel</v>
          </cell>
        </row>
      </sheetData>
      <sheetData sheetId="3302">
        <row r="52">
          <cell r="B52" t="str">
            <v>Main Panel</v>
          </cell>
        </row>
      </sheetData>
      <sheetData sheetId="3303">
        <row r="52">
          <cell r="B52" t="str">
            <v>Main Panel</v>
          </cell>
        </row>
      </sheetData>
      <sheetData sheetId="3304" refreshError="1"/>
      <sheetData sheetId="3305" refreshError="1"/>
      <sheetData sheetId="3306" refreshError="1"/>
      <sheetData sheetId="3307" refreshError="1"/>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ow r="52">
          <cell r="B52" t="str">
            <v>Main Panel</v>
          </cell>
        </row>
      </sheetData>
      <sheetData sheetId="3332">
        <row r="52">
          <cell r="B52" t="str">
            <v>Main Panel</v>
          </cell>
        </row>
      </sheetData>
      <sheetData sheetId="3333">
        <row r="52">
          <cell r="B52" t="str">
            <v>Main Panel</v>
          </cell>
        </row>
      </sheetData>
      <sheetData sheetId="3334">
        <row r="52">
          <cell r="B52" t="str">
            <v>Main Panel</v>
          </cell>
        </row>
      </sheetData>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ow r="52">
          <cell r="B52" t="str">
            <v>Main Panel</v>
          </cell>
        </row>
      </sheetData>
      <sheetData sheetId="3369">
        <row r="52">
          <cell r="B52" t="str">
            <v>Main Panel</v>
          </cell>
        </row>
      </sheetData>
      <sheetData sheetId="3370">
        <row r="52">
          <cell r="B52" t="str">
            <v>Main Panel</v>
          </cell>
        </row>
      </sheetData>
      <sheetData sheetId="3371">
        <row r="52">
          <cell r="B52" t="str">
            <v>Main Panel</v>
          </cell>
        </row>
      </sheetData>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sheetData sheetId="3426"/>
      <sheetData sheetId="3427"/>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sheetData sheetId="3465"/>
      <sheetData sheetId="3466"/>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sheetData sheetId="3569"/>
      <sheetData sheetId="3570"/>
      <sheetData sheetId="3571"/>
      <sheetData sheetId="3572"/>
      <sheetData sheetId="3573"/>
      <sheetData sheetId="3574"/>
      <sheetData sheetId="3575"/>
      <sheetData sheetId="3576"/>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sheetData sheetId="109"/>
      <sheetData sheetId="110"/>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ow r="9">
          <cell r="C9">
            <v>350</v>
          </cell>
        </row>
      </sheetData>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refreshError="1"/>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A2273-1A29-4B21-B5FC-BA7FD2D12BF2}">
  <dimension ref="A1:AG510"/>
  <sheetViews>
    <sheetView tabSelected="1" view="pageBreakPreview" topLeftCell="C1" zoomScale="90" zoomScaleNormal="90" zoomScaleSheetLayoutView="90" workbookViewId="0">
      <pane ySplit="4" topLeftCell="A280" activePane="bottomLeft" state="frozen"/>
      <selection pane="bottomLeft" activeCell="U282" sqref="U282:Z282"/>
    </sheetView>
  </sheetViews>
  <sheetFormatPr defaultRowHeight="14.4"/>
  <cols>
    <col min="1" max="1" width="5.88671875" bestFit="1" customWidth="1"/>
    <col min="2" max="2" width="5.5546875" bestFit="1" customWidth="1"/>
    <col min="3" max="3" width="8.88671875" bestFit="1" customWidth="1"/>
    <col min="4" max="4" width="57.44140625" style="10" customWidth="1"/>
    <col min="5" max="5" width="5.77734375" style="3" bestFit="1" customWidth="1"/>
    <col min="6" max="6" width="14.21875" style="4" customWidth="1"/>
    <col min="7" max="7" width="6.77734375" style="49" customWidth="1"/>
    <col min="8" max="8" width="11.6640625" style="5" hidden="1" customWidth="1"/>
    <col min="9" max="9" width="13.5546875" style="45" bestFit="1" customWidth="1"/>
    <col min="10" max="10" width="8.77734375" style="6" hidden="1" customWidth="1"/>
    <col min="11" max="11" width="13.21875" style="5" hidden="1" customWidth="1"/>
    <col min="12" max="13" width="10.33203125" style="5" hidden="1" customWidth="1"/>
    <col min="14" max="14" width="6.77734375" style="52" customWidth="1"/>
    <col min="15" max="15" width="15.44140625" style="52" bestFit="1" customWidth="1"/>
    <col min="16" max="16" width="6.6640625" style="8" hidden="1" customWidth="1"/>
    <col min="17" max="17" width="13.21875" style="7" hidden="1" customWidth="1"/>
    <col min="18" max="18" width="11.88671875" style="7" hidden="1" customWidth="1"/>
    <col min="19" max="19" width="12.88671875" style="7" hidden="1" customWidth="1"/>
    <col min="20" max="20" width="6.77734375" style="7" customWidth="1"/>
    <col min="21" max="21" width="16.5546875" style="7" bestFit="1" customWidth="1"/>
    <col min="22" max="22" width="8.77734375" style="9" hidden="1" customWidth="1"/>
    <col min="23" max="23" width="14.5546875" style="9" hidden="1" customWidth="1"/>
    <col min="24" max="24" width="12.88671875" style="9" hidden="1" customWidth="1"/>
    <col min="25" max="25" width="10.33203125" style="9" hidden="1" customWidth="1"/>
    <col min="26" max="26" width="9.109375" style="9" bestFit="1" customWidth="1"/>
    <col min="27" max="27" width="16.5546875" style="9" bestFit="1" customWidth="1"/>
    <col min="28" max="28" width="15.33203125" style="9" bestFit="1" customWidth="1"/>
    <col min="29" max="29" width="16" style="9" bestFit="1" customWidth="1"/>
    <col min="30" max="30" width="15.109375" style="32" bestFit="1" customWidth="1"/>
    <col min="31" max="31" width="13.109375" bestFit="1" customWidth="1"/>
  </cols>
  <sheetData>
    <row r="1" spans="1:33" ht="30.6" thickTop="1" thickBot="1">
      <c r="A1" s="220" t="s">
        <v>505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2"/>
      <c r="AD1" s="36"/>
    </row>
    <row r="2" spans="1:33" s="1" customFormat="1" ht="32.4" customHeight="1">
      <c r="A2" s="234" t="s">
        <v>0</v>
      </c>
      <c r="B2" s="223" t="s">
        <v>1</v>
      </c>
      <c r="C2" s="223" t="s">
        <v>2</v>
      </c>
      <c r="D2" s="223" t="s">
        <v>3</v>
      </c>
      <c r="E2" s="67"/>
      <c r="F2" s="68"/>
      <c r="G2" s="223" t="s">
        <v>4</v>
      </c>
      <c r="H2" s="223"/>
      <c r="I2" s="223"/>
      <c r="J2" s="223" t="s">
        <v>5</v>
      </c>
      <c r="K2" s="223"/>
      <c r="L2" s="223" t="s">
        <v>6</v>
      </c>
      <c r="M2" s="223"/>
      <c r="N2" s="223" t="s">
        <v>7</v>
      </c>
      <c r="O2" s="223"/>
      <c r="P2" s="223" t="s">
        <v>8</v>
      </c>
      <c r="Q2" s="223"/>
      <c r="R2" s="223" t="s">
        <v>6</v>
      </c>
      <c r="S2" s="223"/>
      <c r="T2" s="223" t="s">
        <v>525</v>
      </c>
      <c r="U2" s="223"/>
      <c r="V2" s="223" t="s">
        <v>9</v>
      </c>
      <c r="W2" s="223"/>
      <c r="X2" s="223" t="s">
        <v>6</v>
      </c>
      <c r="Y2" s="223"/>
      <c r="Z2" s="223" t="s">
        <v>9</v>
      </c>
      <c r="AA2" s="223"/>
      <c r="AB2" s="223" t="s">
        <v>6</v>
      </c>
      <c r="AC2" s="224"/>
      <c r="AD2" s="37" t="s">
        <v>498</v>
      </c>
      <c r="AE2" s="34"/>
    </row>
    <row r="3" spans="1:33" s="1" customFormat="1" ht="31.8" thickBot="1">
      <c r="A3" s="235"/>
      <c r="B3" s="236"/>
      <c r="C3" s="236"/>
      <c r="D3" s="236"/>
      <c r="E3" s="69" t="s">
        <v>10</v>
      </c>
      <c r="F3" s="70" t="s">
        <v>11</v>
      </c>
      <c r="G3" s="69" t="s">
        <v>12</v>
      </c>
      <c r="H3" s="71"/>
      <c r="I3" s="69" t="s">
        <v>13</v>
      </c>
      <c r="J3" s="72" t="s">
        <v>12</v>
      </c>
      <c r="K3" s="69" t="s">
        <v>13</v>
      </c>
      <c r="L3" s="69" t="s">
        <v>14</v>
      </c>
      <c r="M3" s="69" t="s">
        <v>15</v>
      </c>
      <c r="N3" s="69" t="s">
        <v>12</v>
      </c>
      <c r="O3" s="69" t="s">
        <v>13</v>
      </c>
      <c r="P3" s="72" t="s">
        <v>12</v>
      </c>
      <c r="Q3" s="69" t="s">
        <v>13</v>
      </c>
      <c r="R3" s="69" t="s">
        <v>14</v>
      </c>
      <c r="S3" s="69" t="s">
        <v>15</v>
      </c>
      <c r="T3" s="69" t="s">
        <v>12</v>
      </c>
      <c r="U3" s="69" t="s">
        <v>13</v>
      </c>
      <c r="V3" s="69" t="s">
        <v>12</v>
      </c>
      <c r="W3" s="69" t="s">
        <v>13</v>
      </c>
      <c r="X3" s="69" t="s">
        <v>14</v>
      </c>
      <c r="Y3" s="69" t="s">
        <v>15</v>
      </c>
      <c r="Z3" s="69" t="s">
        <v>12</v>
      </c>
      <c r="AA3" s="69" t="s">
        <v>13</v>
      </c>
      <c r="AB3" s="69" t="s">
        <v>14</v>
      </c>
      <c r="AC3" s="73" t="s">
        <v>15</v>
      </c>
      <c r="AD3" s="62"/>
      <c r="AE3" s="62"/>
    </row>
    <row r="4" spans="1:33" s="2" customFormat="1" ht="24" customHeight="1">
      <c r="A4" s="74">
        <v>1</v>
      </c>
      <c r="B4" s="75">
        <v>2</v>
      </c>
      <c r="C4" s="76">
        <v>3</v>
      </c>
      <c r="D4" s="75">
        <v>4</v>
      </c>
      <c r="E4" s="75">
        <v>5</v>
      </c>
      <c r="F4" s="77">
        <v>6</v>
      </c>
      <c r="G4" s="76">
        <v>7</v>
      </c>
      <c r="H4" s="75">
        <v>8</v>
      </c>
      <c r="I4" s="76">
        <v>9</v>
      </c>
      <c r="J4" s="78">
        <v>10</v>
      </c>
      <c r="K4" s="75">
        <v>11</v>
      </c>
      <c r="L4" s="77">
        <v>12</v>
      </c>
      <c r="M4" s="76">
        <v>13</v>
      </c>
      <c r="N4" s="75">
        <v>14</v>
      </c>
      <c r="O4" s="76">
        <v>15</v>
      </c>
      <c r="P4" s="75">
        <v>16</v>
      </c>
      <c r="Q4" s="75">
        <v>17</v>
      </c>
      <c r="R4" s="77">
        <v>18</v>
      </c>
      <c r="S4" s="76">
        <v>19</v>
      </c>
      <c r="T4" s="75">
        <v>20</v>
      </c>
      <c r="U4" s="76">
        <v>21</v>
      </c>
      <c r="V4" s="75">
        <v>22</v>
      </c>
      <c r="W4" s="75">
        <v>25</v>
      </c>
      <c r="X4" s="79">
        <v>26</v>
      </c>
      <c r="Y4" s="75">
        <v>27</v>
      </c>
      <c r="Z4" s="80"/>
      <c r="AA4" s="80"/>
      <c r="AB4" s="80"/>
      <c r="AC4" s="81"/>
      <c r="AD4" s="63"/>
      <c r="AE4" s="64"/>
    </row>
    <row r="5" spans="1:33" s="2" customFormat="1" ht="31.8" customHeight="1">
      <c r="A5" s="82">
        <v>1</v>
      </c>
      <c r="B5" s="83">
        <v>1</v>
      </c>
      <c r="C5" s="83" t="s">
        <v>16</v>
      </c>
      <c r="D5" s="84" t="s">
        <v>503</v>
      </c>
      <c r="E5" s="85" t="s">
        <v>17</v>
      </c>
      <c r="F5" s="86">
        <v>15010</v>
      </c>
      <c r="G5" s="83">
        <v>400</v>
      </c>
      <c r="H5" s="38">
        <v>12720.338983050848</v>
      </c>
      <c r="I5" s="38">
        <f>F5*G5</f>
        <v>6004000</v>
      </c>
      <c r="J5" s="39">
        <v>294.27999999999997</v>
      </c>
      <c r="K5" s="38">
        <f>J5*F5</f>
        <v>4417142.8</v>
      </c>
      <c r="L5" s="38">
        <f>IF(K5&gt;I5,K5-I5,0)</f>
        <v>0</v>
      </c>
      <c r="M5" s="38">
        <f>IF(I5&gt;K5,I5-K5,0)</f>
        <v>1586857.2000000002</v>
      </c>
      <c r="N5" s="87">
        <v>350</v>
      </c>
      <c r="O5" s="88">
        <f>N5*F5</f>
        <v>5253500</v>
      </c>
      <c r="P5" s="89">
        <v>183.34</v>
      </c>
      <c r="Q5" s="90">
        <f>P5*F5</f>
        <v>2751933.4</v>
      </c>
      <c r="R5" s="90">
        <f>IF(Q5&gt;O5,Q5-O5,0)</f>
        <v>0</v>
      </c>
      <c r="S5" s="90">
        <f>IF(O5&gt;Q5,O5-Q5,0)</f>
        <v>2501566.6</v>
      </c>
      <c r="T5" s="91">
        <f>G5+N5</f>
        <v>750</v>
      </c>
      <c r="U5" s="92">
        <f>T5*F5</f>
        <v>11257500</v>
      </c>
      <c r="V5" s="89">
        <f t="shared" ref="V5:V36" si="0">J5+P5</f>
        <v>477.62</v>
      </c>
      <c r="W5" s="88">
        <f t="shared" ref="W5:W68" si="1">V5*F5</f>
        <v>7169076.2000000002</v>
      </c>
      <c r="X5" s="88">
        <f t="shared" ref="X5:X68" si="2">IF(W5&gt;U5,W5-U5,0)</f>
        <v>0</v>
      </c>
      <c r="Y5" s="93">
        <f t="shared" ref="Y5:Y68" si="3">IF(U5&gt;W5,U5-W5,0)</f>
        <v>4088423.8</v>
      </c>
      <c r="Z5" s="94">
        <f>V5*1.03</f>
        <v>491.9486</v>
      </c>
      <c r="AA5" s="88">
        <f t="shared" ref="AA5:AA68" si="4">Z5*F5</f>
        <v>7384148.4859999996</v>
      </c>
      <c r="AB5" s="88">
        <f t="shared" ref="AB5:AB68" si="5">IF(AA5&gt;U5,AA5-U5,0)</f>
        <v>0</v>
      </c>
      <c r="AC5" s="95">
        <f t="shared" ref="AC5:AC68" si="6">IF(U5&gt;AA5,U5-AA5,0)</f>
        <v>3873351.5140000004</v>
      </c>
      <c r="AD5" s="59"/>
      <c r="AE5" s="60"/>
      <c r="AF5" s="60"/>
      <c r="AG5" s="61"/>
    </row>
    <row r="6" spans="1:33" s="2" customFormat="1" ht="28.8">
      <c r="A6" s="82">
        <v>2</v>
      </c>
      <c r="B6" s="83">
        <v>199</v>
      </c>
      <c r="C6" s="83" t="s">
        <v>18</v>
      </c>
      <c r="D6" s="96" t="s">
        <v>500</v>
      </c>
      <c r="E6" s="85" t="s">
        <v>17</v>
      </c>
      <c r="F6" s="86">
        <v>15010</v>
      </c>
      <c r="G6" s="83">
        <f>200+185</f>
        <v>385</v>
      </c>
      <c r="H6" s="38">
        <v>12720.338983050848</v>
      </c>
      <c r="I6" s="38">
        <f t="shared" ref="I6:I69" si="7">F6*G6</f>
        <v>5778850</v>
      </c>
      <c r="J6" s="39">
        <v>157.13</v>
      </c>
      <c r="K6" s="38">
        <f t="shared" ref="K6:K69" si="8">J6*F6</f>
        <v>2358521.2999999998</v>
      </c>
      <c r="L6" s="38">
        <f t="shared" ref="L6:L69" si="9">IF(K6&gt;I6,K6-I6,0)</f>
        <v>0</v>
      </c>
      <c r="M6" s="38">
        <f t="shared" ref="M6:M69" si="10">IF(I6&gt;K6,I6-K6,0)</f>
        <v>3420328.7</v>
      </c>
      <c r="N6" s="87">
        <v>78</v>
      </c>
      <c r="O6" s="88">
        <f t="shared" ref="O6:O69" si="11">N6*F6</f>
        <v>1170780</v>
      </c>
      <c r="P6" s="89">
        <v>98.37</v>
      </c>
      <c r="Q6" s="90">
        <f t="shared" ref="Q6:Q69" si="12">P6*F6</f>
        <v>1476533.7</v>
      </c>
      <c r="R6" s="90">
        <f t="shared" ref="R6:R69" si="13">IF(Q6&gt;O6,Q6-O6,0)</f>
        <v>305753.69999999995</v>
      </c>
      <c r="S6" s="90">
        <f t="shared" ref="S6:S69" si="14">IF(O6&gt;Q6,O6-Q6,0)</f>
        <v>0</v>
      </c>
      <c r="T6" s="91">
        <f t="shared" ref="T6:T69" si="15">G6+N6</f>
        <v>463</v>
      </c>
      <c r="U6" s="92">
        <f t="shared" ref="U6:U69" si="16">T6*F6</f>
        <v>6949630</v>
      </c>
      <c r="V6" s="89">
        <f t="shared" si="0"/>
        <v>255.5</v>
      </c>
      <c r="W6" s="88">
        <f t="shared" si="1"/>
        <v>3835055</v>
      </c>
      <c r="X6" s="88">
        <f t="shared" si="2"/>
        <v>0</v>
      </c>
      <c r="Y6" s="93">
        <f t="shared" si="3"/>
        <v>3114575</v>
      </c>
      <c r="Z6" s="94">
        <f>V6*1.03</f>
        <v>263.16500000000002</v>
      </c>
      <c r="AA6" s="88">
        <f t="shared" si="4"/>
        <v>3950106.6500000004</v>
      </c>
      <c r="AB6" s="88">
        <f t="shared" si="5"/>
        <v>0</v>
      </c>
      <c r="AC6" s="95">
        <f t="shared" si="6"/>
        <v>2999523.3499999996</v>
      </c>
      <c r="AD6" s="59"/>
      <c r="AE6" s="60"/>
      <c r="AF6" s="60"/>
      <c r="AG6" s="61"/>
    </row>
    <row r="7" spans="1:33" s="2" customFormat="1" ht="19.95" customHeight="1">
      <c r="A7" s="82">
        <v>3</v>
      </c>
      <c r="B7" s="83">
        <v>2</v>
      </c>
      <c r="C7" s="83" t="s">
        <v>19</v>
      </c>
      <c r="D7" s="96" t="s">
        <v>20</v>
      </c>
      <c r="E7" s="85" t="s">
        <v>21</v>
      </c>
      <c r="F7" s="86">
        <v>295000</v>
      </c>
      <c r="G7" s="83">
        <v>2</v>
      </c>
      <c r="H7" s="38">
        <v>250000</v>
      </c>
      <c r="I7" s="38">
        <f t="shared" si="7"/>
        <v>590000</v>
      </c>
      <c r="J7" s="39">
        <v>0</v>
      </c>
      <c r="K7" s="38">
        <f t="shared" si="8"/>
        <v>0</v>
      </c>
      <c r="L7" s="38">
        <f t="shared" si="9"/>
        <v>0</v>
      </c>
      <c r="M7" s="38">
        <f t="shared" si="10"/>
        <v>590000</v>
      </c>
      <c r="N7" s="87">
        <v>1</v>
      </c>
      <c r="O7" s="88">
        <f t="shared" si="11"/>
        <v>295000</v>
      </c>
      <c r="P7" s="89">
        <v>0</v>
      </c>
      <c r="Q7" s="90">
        <f t="shared" si="12"/>
        <v>0</v>
      </c>
      <c r="R7" s="90">
        <f t="shared" si="13"/>
        <v>0</v>
      </c>
      <c r="S7" s="90">
        <f t="shared" si="14"/>
        <v>295000</v>
      </c>
      <c r="T7" s="91">
        <f t="shared" si="15"/>
        <v>3</v>
      </c>
      <c r="U7" s="92">
        <f t="shared" si="16"/>
        <v>885000</v>
      </c>
      <c r="V7" s="89">
        <f t="shared" si="0"/>
        <v>0</v>
      </c>
      <c r="W7" s="88">
        <f t="shared" si="1"/>
        <v>0</v>
      </c>
      <c r="X7" s="88">
        <f t="shared" si="2"/>
        <v>0</v>
      </c>
      <c r="Y7" s="93">
        <f t="shared" si="3"/>
        <v>885000</v>
      </c>
      <c r="Z7" s="94">
        <v>0</v>
      </c>
      <c r="AA7" s="88">
        <f t="shared" si="4"/>
        <v>0</v>
      </c>
      <c r="AB7" s="88">
        <f t="shared" si="5"/>
        <v>0</v>
      </c>
      <c r="AC7" s="95">
        <f t="shared" si="6"/>
        <v>885000</v>
      </c>
      <c r="AD7" s="59"/>
      <c r="AE7" s="60"/>
      <c r="AF7" s="60"/>
      <c r="AG7" s="61"/>
    </row>
    <row r="8" spans="1:33" s="2" customFormat="1" ht="15">
      <c r="A8" s="82">
        <v>4</v>
      </c>
      <c r="B8" s="83">
        <v>3</v>
      </c>
      <c r="C8" s="83" t="s">
        <v>22</v>
      </c>
      <c r="D8" s="96" t="s">
        <v>23</v>
      </c>
      <c r="E8" s="85" t="s">
        <v>17</v>
      </c>
      <c r="F8" s="86">
        <v>4035</v>
      </c>
      <c r="G8" s="83">
        <v>160</v>
      </c>
      <c r="H8" s="38">
        <v>3419.4915254237289</v>
      </c>
      <c r="I8" s="38">
        <f t="shared" si="7"/>
        <v>645600</v>
      </c>
      <c r="J8" s="39">
        <v>139.94</v>
      </c>
      <c r="K8" s="38">
        <f t="shared" si="8"/>
        <v>564657.9</v>
      </c>
      <c r="L8" s="38">
        <f t="shared" si="9"/>
        <v>0</v>
      </c>
      <c r="M8" s="38">
        <f t="shared" si="10"/>
        <v>80942.099999999977</v>
      </c>
      <c r="N8" s="87">
        <v>80</v>
      </c>
      <c r="O8" s="88">
        <f t="shared" si="11"/>
        <v>322800</v>
      </c>
      <c r="P8" s="89">
        <v>73.569999999999993</v>
      </c>
      <c r="Q8" s="90">
        <f t="shared" si="12"/>
        <v>296854.94999999995</v>
      </c>
      <c r="R8" s="90">
        <f t="shared" si="13"/>
        <v>0</v>
      </c>
      <c r="S8" s="90">
        <f t="shared" si="14"/>
        <v>25945.050000000047</v>
      </c>
      <c r="T8" s="91">
        <f t="shared" si="15"/>
        <v>240</v>
      </c>
      <c r="U8" s="92">
        <f t="shared" si="16"/>
        <v>968400</v>
      </c>
      <c r="V8" s="89">
        <f t="shared" si="0"/>
        <v>213.51</v>
      </c>
      <c r="W8" s="88">
        <f t="shared" si="1"/>
        <v>861512.85</v>
      </c>
      <c r="X8" s="88">
        <f t="shared" si="2"/>
        <v>0</v>
      </c>
      <c r="Y8" s="93">
        <f t="shared" si="3"/>
        <v>106887.15000000002</v>
      </c>
      <c r="Z8" s="94">
        <f>V8*1.02</f>
        <v>217.78020000000001</v>
      </c>
      <c r="AA8" s="88">
        <f t="shared" si="4"/>
        <v>878743.10700000008</v>
      </c>
      <c r="AB8" s="88">
        <f t="shared" si="5"/>
        <v>0</v>
      </c>
      <c r="AC8" s="95">
        <f t="shared" si="6"/>
        <v>89656.892999999924</v>
      </c>
      <c r="AD8" s="59"/>
      <c r="AE8" s="60"/>
      <c r="AF8" s="60"/>
      <c r="AG8" s="61"/>
    </row>
    <row r="9" spans="1:33" s="2" customFormat="1" ht="15">
      <c r="A9" s="82">
        <v>5</v>
      </c>
      <c r="B9" s="83">
        <v>4</v>
      </c>
      <c r="C9" s="83" t="s">
        <v>24</v>
      </c>
      <c r="D9" s="96" t="s">
        <v>25</v>
      </c>
      <c r="E9" s="85" t="s">
        <v>17</v>
      </c>
      <c r="F9" s="86">
        <v>3750</v>
      </c>
      <c r="G9" s="83">
        <v>175</v>
      </c>
      <c r="H9" s="38">
        <v>3177.9661016949153</v>
      </c>
      <c r="I9" s="38">
        <f t="shared" si="7"/>
        <v>656250</v>
      </c>
      <c r="J9" s="39">
        <v>44.828000000000003</v>
      </c>
      <c r="K9" s="38">
        <f t="shared" si="8"/>
        <v>168105</v>
      </c>
      <c r="L9" s="38">
        <f t="shared" si="9"/>
        <v>0</v>
      </c>
      <c r="M9" s="38">
        <f t="shared" si="10"/>
        <v>488145</v>
      </c>
      <c r="N9" s="87">
        <v>50</v>
      </c>
      <c r="O9" s="88">
        <f t="shared" si="11"/>
        <v>187500</v>
      </c>
      <c r="P9" s="89">
        <v>39.67</v>
      </c>
      <c r="Q9" s="90">
        <f t="shared" si="12"/>
        <v>148762.5</v>
      </c>
      <c r="R9" s="90">
        <f t="shared" si="13"/>
        <v>0</v>
      </c>
      <c r="S9" s="90">
        <f t="shared" si="14"/>
        <v>38737.5</v>
      </c>
      <c r="T9" s="91">
        <f t="shared" si="15"/>
        <v>225</v>
      </c>
      <c r="U9" s="92">
        <f t="shared" si="16"/>
        <v>843750</v>
      </c>
      <c r="V9" s="89">
        <f t="shared" si="0"/>
        <v>84.498000000000005</v>
      </c>
      <c r="W9" s="88">
        <f t="shared" si="1"/>
        <v>316867.5</v>
      </c>
      <c r="X9" s="88">
        <f t="shared" si="2"/>
        <v>0</v>
      </c>
      <c r="Y9" s="93">
        <f t="shared" si="3"/>
        <v>526882.5</v>
      </c>
      <c r="Z9" s="94">
        <f>V9*1.03</f>
        <v>87.032940000000011</v>
      </c>
      <c r="AA9" s="88">
        <f t="shared" si="4"/>
        <v>326373.52500000002</v>
      </c>
      <c r="AB9" s="88">
        <f t="shared" si="5"/>
        <v>0</v>
      </c>
      <c r="AC9" s="95">
        <f t="shared" si="6"/>
        <v>517376.47499999998</v>
      </c>
      <c r="AD9" s="59"/>
      <c r="AE9" s="60"/>
      <c r="AF9" s="60"/>
      <c r="AG9" s="61"/>
    </row>
    <row r="10" spans="1:33" s="2" customFormat="1" ht="15">
      <c r="A10" s="82">
        <v>6</v>
      </c>
      <c r="B10" s="83">
        <v>5</v>
      </c>
      <c r="C10" s="83" t="s">
        <v>26</v>
      </c>
      <c r="D10" s="96" t="s">
        <v>27</v>
      </c>
      <c r="E10" s="85" t="s">
        <v>21</v>
      </c>
      <c r="F10" s="86">
        <v>465000</v>
      </c>
      <c r="G10" s="83">
        <v>4</v>
      </c>
      <c r="H10" s="38">
        <v>394067.79661016952</v>
      </c>
      <c r="I10" s="38">
        <f t="shared" si="7"/>
        <v>1860000</v>
      </c>
      <c r="J10" s="39">
        <v>4</v>
      </c>
      <c r="K10" s="38">
        <f t="shared" si="8"/>
        <v>1860000</v>
      </c>
      <c r="L10" s="38">
        <f t="shared" si="9"/>
        <v>0</v>
      </c>
      <c r="M10" s="38">
        <f t="shared" si="10"/>
        <v>0</v>
      </c>
      <c r="N10" s="87">
        <v>2</v>
      </c>
      <c r="O10" s="88">
        <f t="shared" si="11"/>
        <v>930000</v>
      </c>
      <c r="P10" s="89">
        <v>2</v>
      </c>
      <c r="Q10" s="90">
        <f t="shared" si="12"/>
        <v>930000</v>
      </c>
      <c r="R10" s="90">
        <f t="shared" si="13"/>
        <v>0</v>
      </c>
      <c r="S10" s="90">
        <f t="shared" si="14"/>
        <v>0</v>
      </c>
      <c r="T10" s="91">
        <f t="shared" si="15"/>
        <v>6</v>
      </c>
      <c r="U10" s="92">
        <f t="shared" si="16"/>
        <v>2790000</v>
      </c>
      <c r="V10" s="89">
        <f t="shared" si="0"/>
        <v>6</v>
      </c>
      <c r="W10" s="88">
        <f t="shared" si="1"/>
        <v>2790000</v>
      </c>
      <c r="X10" s="88">
        <f t="shared" si="2"/>
        <v>0</v>
      </c>
      <c r="Y10" s="93">
        <f t="shared" si="3"/>
        <v>0</v>
      </c>
      <c r="Z10" s="94">
        <v>6</v>
      </c>
      <c r="AA10" s="88">
        <f t="shared" si="4"/>
        <v>2790000</v>
      </c>
      <c r="AB10" s="88">
        <f t="shared" si="5"/>
        <v>0</v>
      </c>
      <c r="AC10" s="95">
        <f t="shared" si="6"/>
        <v>0</v>
      </c>
      <c r="AD10" s="59"/>
      <c r="AE10" s="60"/>
      <c r="AF10" s="60"/>
      <c r="AG10" s="61"/>
    </row>
    <row r="11" spans="1:33" s="2" customFormat="1" ht="15">
      <c r="A11" s="82">
        <v>7</v>
      </c>
      <c r="B11" s="83">
        <v>6</v>
      </c>
      <c r="C11" s="83" t="s">
        <v>28</v>
      </c>
      <c r="D11" s="96" t="s">
        <v>29</v>
      </c>
      <c r="E11" s="85" t="s">
        <v>21</v>
      </c>
      <c r="F11" s="86">
        <v>1495000</v>
      </c>
      <c r="G11" s="83">
        <v>4</v>
      </c>
      <c r="H11" s="40">
        <v>1266949.1525423729</v>
      </c>
      <c r="I11" s="38">
        <f t="shared" si="7"/>
        <v>5980000</v>
      </c>
      <c r="J11" s="39">
        <v>4</v>
      </c>
      <c r="K11" s="38">
        <f t="shared" si="8"/>
        <v>5980000</v>
      </c>
      <c r="L11" s="38">
        <f t="shared" si="9"/>
        <v>0</v>
      </c>
      <c r="M11" s="38">
        <f t="shared" si="10"/>
        <v>0</v>
      </c>
      <c r="N11" s="87">
        <v>2</v>
      </c>
      <c r="O11" s="88">
        <f t="shared" si="11"/>
        <v>2990000</v>
      </c>
      <c r="P11" s="89">
        <v>2</v>
      </c>
      <c r="Q11" s="90">
        <f t="shared" si="12"/>
        <v>2990000</v>
      </c>
      <c r="R11" s="90">
        <f t="shared" si="13"/>
        <v>0</v>
      </c>
      <c r="S11" s="90">
        <f t="shared" si="14"/>
        <v>0</v>
      </c>
      <c r="T11" s="91">
        <f t="shared" si="15"/>
        <v>6</v>
      </c>
      <c r="U11" s="92">
        <f t="shared" si="16"/>
        <v>8970000</v>
      </c>
      <c r="V11" s="89">
        <f t="shared" si="0"/>
        <v>6</v>
      </c>
      <c r="W11" s="88">
        <f t="shared" si="1"/>
        <v>8970000</v>
      </c>
      <c r="X11" s="88">
        <f t="shared" si="2"/>
        <v>0</v>
      </c>
      <c r="Y11" s="93">
        <f t="shared" si="3"/>
        <v>0</v>
      </c>
      <c r="Z11" s="94">
        <v>6</v>
      </c>
      <c r="AA11" s="88">
        <f t="shared" si="4"/>
        <v>8970000</v>
      </c>
      <c r="AB11" s="88">
        <f t="shared" si="5"/>
        <v>0</v>
      </c>
      <c r="AC11" s="95">
        <f t="shared" si="6"/>
        <v>0</v>
      </c>
      <c r="AD11" s="59"/>
      <c r="AE11" s="60"/>
      <c r="AF11" s="60"/>
      <c r="AG11" s="61"/>
    </row>
    <row r="12" spans="1:33" s="2" customFormat="1" ht="15">
      <c r="A12" s="82">
        <v>8</v>
      </c>
      <c r="B12" s="83">
        <v>7</v>
      </c>
      <c r="C12" s="83" t="s">
        <v>30</v>
      </c>
      <c r="D12" s="96" t="s">
        <v>31</v>
      </c>
      <c r="E12" s="85" t="s">
        <v>21</v>
      </c>
      <c r="F12" s="86">
        <v>345000</v>
      </c>
      <c r="G12" s="83">
        <v>4</v>
      </c>
      <c r="H12" s="40">
        <v>292372.88135593222</v>
      </c>
      <c r="I12" s="38">
        <f t="shared" si="7"/>
        <v>1380000</v>
      </c>
      <c r="J12" s="39">
        <v>4</v>
      </c>
      <c r="K12" s="38">
        <f t="shared" si="8"/>
        <v>1380000</v>
      </c>
      <c r="L12" s="38">
        <f t="shared" si="9"/>
        <v>0</v>
      </c>
      <c r="M12" s="38">
        <f t="shared" si="10"/>
        <v>0</v>
      </c>
      <c r="N12" s="87">
        <v>2</v>
      </c>
      <c r="O12" s="88">
        <f t="shared" si="11"/>
        <v>690000</v>
      </c>
      <c r="P12" s="89">
        <v>2</v>
      </c>
      <c r="Q12" s="90">
        <f t="shared" si="12"/>
        <v>690000</v>
      </c>
      <c r="R12" s="90">
        <f t="shared" si="13"/>
        <v>0</v>
      </c>
      <c r="S12" s="90">
        <f t="shared" si="14"/>
        <v>0</v>
      </c>
      <c r="T12" s="91">
        <f t="shared" si="15"/>
        <v>6</v>
      </c>
      <c r="U12" s="92">
        <f t="shared" si="16"/>
        <v>2070000</v>
      </c>
      <c r="V12" s="89">
        <f t="shared" si="0"/>
        <v>6</v>
      </c>
      <c r="W12" s="88">
        <f t="shared" si="1"/>
        <v>2070000</v>
      </c>
      <c r="X12" s="88">
        <f t="shared" si="2"/>
        <v>0</v>
      </c>
      <c r="Y12" s="93">
        <f t="shared" si="3"/>
        <v>0</v>
      </c>
      <c r="Z12" s="94">
        <v>10</v>
      </c>
      <c r="AA12" s="88">
        <f t="shared" si="4"/>
        <v>3450000</v>
      </c>
      <c r="AB12" s="88">
        <f t="shared" si="5"/>
        <v>1380000</v>
      </c>
      <c r="AC12" s="95">
        <f t="shared" si="6"/>
        <v>0</v>
      </c>
      <c r="AD12" s="59"/>
      <c r="AE12" s="60"/>
      <c r="AF12" s="60"/>
      <c r="AG12" s="61"/>
    </row>
    <row r="13" spans="1:33" s="2" customFormat="1" ht="15">
      <c r="A13" s="82">
        <v>9</v>
      </c>
      <c r="B13" s="83">
        <v>8</v>
      </c>
      <c r="C13" s="83" t="s">
        <v>32</v>
      </c>
      <c r="D13" s="96" t="s">
        <v>33</v>
      </c>
      <c r="E13" s="85" t="s">
        <v>21</v>
      </c>
      <c r="F13" s="86">
        <v>22500</v>
      </c>
      <c r="G13" s="83">
        <v>4</v>
      </c>
      <c r="H13" s="40">
        <v>19067.796610169491</v>
      </c>
      <c r="I13" s="38">
        <f t="shared" si="7"/>
        <v>90000</v>
      </c>
      <c r="J13" s="39">
        <v>4</v>
      </c>
      <c r="K13" s="38">
        <f t="shared" si="8"/>
        <v>90000</v>
      </c>
      <c r="L13" s="38">
        <f t="shared" si="9"/>
        <v>0</v>
      </c>
      <c r="M13" s="38">
        <f t="shared" si="10"/>
        <v>0</v>
      </c>
      <c r="N13" s="87">
        <v>2</v>
      </c>
      <c r="O13" s="88">
        <f t="shared" si="11"/>
        <v>45000</v>
      </c>
      <c r="P13" s="89">
        <v>2</v>
      </c>
      <c r="Q13" s="90">
        <f t="shared" si="12"/>
        <v>45000</v>
      </c>
      <c r="R13" s="90">
        <f t="shared" si="13"/>
        <v>0</v>
      </c>
      <c r="S13" s="90">
        <f t="shared" si="14"/>
        <v>0</v>
      </c>
      <c r="T13" s="91">
        <f t="shared" si="15"/>
        <v>6</v>
      </c>
      <c r="U13" s="92">
        <f t="shared" si="16"/>
        <v>135000</v>
      </c>
      <c r="V13" s="89">
        <f t="shared" si="0"/>
        <v>6</v>
      </c>
      <c r="W13" s="88">
        <f t="shared" si="1"/>
        <v>135000</v>
      </c>
      <c r="X13" s="88">
        <f t="shared" si="2"/>
        <v>0</v>
      </c>
      <c r="Y13" s="93">
        <f t="shared" si="3"/>
        <v>0</v>
      </c>
      <c r="Z13" s="94">
        <v>6</v>
      </c>
      <c r="AA13" s="88">
        <f t="shared" si="4"/>
        <v>135000</v>
      </c>
      <c r="AB13" s="88">
        <f t="shared" si="5"/>
        <v>0</v>
      </c>
      <c r="AC13" s="95">
        <f t="shared" si="6"/>
        <v>0</v>
      </c>
      <c r="AD13" s="59"/>
      <c r="AE13" s="60"/>
      <c r="AF13" s="60"/>
      <c r="AG13" s="61"/>
    </row>
    <row r="14" spans="1:33" s="2" customFormat="1" ht="15">
      <c r="A14" s="82">
        <v>10</v>
      </c>
      <c r="B14" s="83">
        <v>9</v>
      </c>
      <c r="C14" s="83" t="s">
        <v>34</v>
      </c>
      <c r="D14" s="96" t="s">
        <v>35</v>
      </c>
      <c r="E14" s="85" t="s">
        <v>21</v>
      </c>
      <c r="F14" s="86">
        <v>1195000</v>
      </c>
      <c r="G14" s="83">
        <v>4</v>
      </c>
      <c r="H14" s="40">
        <v>1012711.8644067798</v>
      </c>
      <c r="I14" s="38">
        <f t="shared" si="7"/>
        <v>4780000</v>
      </c>
      <c r="J14" s="39">
        <v>4</v>
      </c>
      <c r="K14" s="38">
        <f t="shared" si="8"/>
        <v>4780000</v>
      </c>
      <c r="L14" s="38">
        <f t="shared" si="9"/>
        <v>0</v>
      </c>
      <c r="M14" s="38">
        <f t="shared" si="10"/>
        <v>0</v>
      </c>
      <c r="N14" s="87">
        <v>2</v>
      </c>
      <c r="O14" s="88">
        <f t="shared" si="11"/>
        <v>2390000</v>
      </c>
      <c r="P14" s="89">
        <v>2</v>
      </c>
      <c r="Q14" s="90">
        <f t="shared" si="12"/>
        <v>2390000</v>
      </c>
      <c r="R14" s="90">
        <f t="shared" si="13"/>
        <v>0</v>
      </c>
      <c r="S14" s="90">
        <f t="shared" si="14"/>
        <v>0</v>
      </c>
      <c r="T14" s="91">
        <f t="shared" si="15"/>
        <v>6</v>
      </c>
      <c r="U14" s="92">
        <f t="shared" si="16"/>
        <v>7170000</v>
      </c>
      <c r="V14" s="89">
        <f t="shared" si="0"/>
        <v>6</v>
      </c>
      <c r="W14" s="88">
        <f t="shared" si="1"/>
        <v>7170000</v>
      </c>
      <c r="X14" s="88">
        <f t="shared" si="2"/>
        <v>0</v>
      </c>
      <c r="Y14" s="93">
        <f t="shared" si="3"/>
        <v>0</v>
      </c>
      <c r="Z14" s="94">
        <v>6</v>
      </c>
      <c r="AA14" s="88">
        <f t="shared" si="4"/>
        <v>7170000</v>
      </c>
      <c r="AB14" s="88">
        <f t="shared" si="5"/>
        <v>0</v>
      </c>
      <c r="AC14" s="95">
        <f t="shared" si="6"/>
        <v>0</v>
      </c>
      <c r="AD14" s="59"/>
      <c r="AE14" s="60"/>
      <c r="AF14" s="60"/>
      <c r="AG14" s="61"/>
    </row>
    <row r="15" spans="1:33" s="2" customFormat="1" ht="15">
      <c r="A15" s="82">
        <v>11</v>
      </c>
      <c r="B15" s="83">
        <v>10</v>
      </c>
      <c r="C15" s="83" t="s">
        <v>36</v>
      </c>
      <c r="D15" s="96" t="s">
        <v>37</v>
      </c>
      <c r="E15" s="85" t="s">
        <v>21</v>
      </c>
      <c r="F15" s="86">
        <v>4750000</v>
      </c>
      <c r="G15" s="83">
        <v>2</v>
      </c>
      <c r="H15" s="40">
        <v>4025423.7288135597</v>
      </c>
      <c r="I15" s="38">
        <f t="shared" si="7"/>
        <v>9500000</v>
      </c>
      <c r="J15" s="39">
        <v>2</v>
      </c>
      <c r="K15" s="38">
        <f t="shared" si="8"/>
        <v>9500000</v>
      </c>
      <c r="L15" s="38">
        <f t="shared" si="9"/>
        <v>0</v>
      </c>
      <c r="M15" s="38">
        <f t="shared" si="10"/>
        <v>0</v>
      </c>
      <c r="N15" s="87"/>
      <c r="O15" s="88">
        <f t="shared" si="11"/>
        <v>0</v>
      </c>
      <c r="P15" s="89">
        <v>0</v>
      </c>
      <c r="Q15" s="90">
        <f t="shared" si="12"/>
        <v>0</v>
      </c>
      <c r="R15" s="90">
        <f t="shared" si="13"/>
        <v>0</v>
      </c>
      <c r="S15" s="90">
        <f t="shared" si="14"/>
        <v>0</v>
      </c>
      <c r="T15" s="91">
        <f t="shared" si="15"/>
        <v>2</v>
      </c>
      <c r="U15" s="92">
        <f t="shared" si="16"/>
        <v>9500000</v>
      </c>
      <c r="V15" s="89">
        <f t="shared" si="0"/>
        <v>2</v>
      </c>
      <c r="W15" s="88">
        <f t="shared" si="1"/>
        <v>9500000</v>
      </c>
      <c r="X15" s="88">
        <f t="shared" si="2"/>
        <v>0</v>
      </c>
      <c r="Y15" s="93">
        <f t="shared" si="3"/>
        <v>0</v>
      </c>
      <c r="Z15" s="94">
        <v>2</v>
      </c>
      <c r="AA15" s="88">
        <f t="shared" si="4"/>
        <v>9500000</v>
      </c>
      <c r="AB15" s="88">
        <f t="shared" si="5"/>
        <v>0</v>
      </c>
      <c r="AC15" s="95">
        <f t="shared" si="6"/>
        <v>0</v>
      </c>
      <c r="AD15" s="59"/>
      <c r="AE15" s="60"/>
      <c r="AF15" s="60"/>
      <c r="AG15" s="61"/>
    </row>
    <row r="16" spans="1:33" s="2" customFormat="1" ht="15">
      <c r="A16" s="82">
        <v>12</v>
      </c>
      <c r="B16" s="83">
        <v>11</v>
      </c>
      <c r="C16" s="83" t="s">
        <v>38</v>
      </c>
      <c r="D16" s="96" t="s">
        <v>39</v>
      </c>
      <c r="E16" s="85" t="s">
        <v>21</v>
      </c>
      <c r="F16" s="86">
        <v>3550000</v>
      </c>
      <c r="G16" s="83">
        <v>2</v>
      </c>
      <c r="H16" s="40">
        <v>3008474.5762711866</v>
      </c>
      <c r="I16" s="38">
        <f t="shared" si="7"/>
        <v>7100000</v>
      </c>
      <c r="J16" s="39">
        <v>2</v>
      </c>
      <c r="K16" s="38">
        <f t="shared" si="8"/>
        <v>7100000</v>
      </c>
      <c r="L16" s="38">
        <f t="shared" si="9"/>
        <v>0</v>
      </c>
      <c r="M16" s="38">
        <f t="shared" si="10"/>
        <v>0</v>
      </c>
      <c r="N16" s="87">
        <v>2</v>
      </c>
      <c r="O16" s="88">
        <f t="shared" si="11"/>
        <v>7100000</v>
      </c>
      <c r="P16" s="89">
        <v>2</v>
      </c>
      <c r="Q16" s="90">
        <f t="shared" si="12"/>
        <v>7100000</v>
      </c>
      <c r="R16" s="90">
        <f t="shared" si="13"/>
        <v>0</v>
      </c>
      <c r="S16" s="90">
        <f t="shared" si="14"/>
        <v>0</v>
      </c>
      <c r="T16" s="91">
        <f t="shared" si="15"/>
        <v>4</v>
      </c>
      <c r="U16" s="92">
        <f t="shared" si="16"/>
        <v>14200000</v>
      </c>
      <c r="V16" s="89">
        <f t="shared" si="0"/>
        <v>4</v>
      </c>
      <c r="W16" s="88">
        <f t="shared" si="1"/>
        <v>14200000</v>
      </c>
      <c r="X16" s="88">
        <f t="shared" si="2"/>
        <v>0</v>
      </c>
      <c r="Y16" s="93">
        <f t="shared" si="3"/>
        <v>0</v>
      </c>
      <c r="Z16" s="94">
        <v>4</v>
      </c>
      <c r="AA16" s="88">
        <f t="shared" si="4"/>
        <v>14200000</v>
      </c>
      <c r="AB16" s="88">
        <f t="shared" si="5"/>
        <v>0</v>
      </c>
      <c r="AC16" s="95">
        <f t="shared" si="6"/>
        <v>0</v>
      </c>
      <c r="AD16" s="59"/>
      <c r="AE16" s="60"/>
      <c r="AF16" s="60"/>
      <c r="AG16" s="61"/>
    </row>
    <row r="17" spans="1:33" s="2" customFormat="1" ht="31.2" customHeight="1">
      <c r="A17" s="82">
        <v>13</v>
      </c>
      <c r="B17" s="83">
        <v>12</v>
      </c>
      <c r="C17" s="83" t="s">
        <v>40</v>
      </c>
      <c r="D17" s="106" t="s">
        <v>41</v>
      </c>
      <c r="E17" s="85" t="s">
        <v>21</v>
      </c>
      <c r="F17" s="86">
        <v>995000</v>
      </c>
      <c r="G17" s="83">
        <v>2</v>
      </c>
      <c r="H17" s="38">
        <v>843220.3389830509</v>
      </c>
      <c r="I17" s="38">
        <f t="shared" si="7"/>
        <v>1990000</v>
      </c>
      <c r="J17" s="39">
        <v>2</v>
      </c>
      <c r="K17" s="38">
        <f t="shared" si="8"/>
        <v>1990000</v>
      </c>
      <c r="L17" s="38">
        <f t="shared" si="9"/>
        <v>0</v>
      </c>
      <c r="M17" s="38">
        <f t="shared" si="10"/>
        <v>0</v>
      </c>
      <c r="N17" s="87">
        <v>1</v>
      </c>
      <c r="O17" s="88">
        <f t="shared" si="11"/>
        <v>995000</v>
      </c>
      <c r="P17" s="89">
        <v>0</v>
      </c>
      <c r="Q17" s="90">
        <f t="shared" si="12"/>
        <v>0</v>
      </c>
      <c r="R17" s="90">
        <f t="shared" si="13"/>
        <v>0</v>
      </c>
      <c r="S17" s="90">
        <f t="shared" si="14"/>
        <v>995000</v>
      </c>
      <c r="T17" s="91">
        <f t="shared" si="15"/>
        <v>3</v>
      </c>
      <c r="U17" s="92">
        <f t="shared" si="16"/>
        <v>2985000</v>
      </c>
      <c r="V17" s="89">
        <f t="shared" si="0"/>
        <v>2</v>
      </c>
      <c r="W17" s="88">
        <f t="shared" si="1"/>
        <v>1990000</v>
      </c>
      <c r="X17" s="88">
        <f t="shared" si="2"/>
        <v>0</v>
      </c>
      <c r="Y17" s="93">
        <f t="shared" si="3"/>
        <v>995000</v>
      </c>
      <c r="Z17" s="94">
        <v>2</v>
      </c>
      <c r="AA17" s="88">
        <f t="shared" si="4"/>
        <v>1990000</v>
      </c>
      <c r="AB17" s="88">
        <f t="shared" si="5"/>
        <v>0</v>
      </c>
      <c r="AC17" s="95">
        <f t="shared" si="6"/>
        <v>995000</v>
      </c>
      <c r="AD17" s="59"/>
      <c r="AE17" s="60"/>
      <c r="AF17" s="60"/>
      <c r="AG17" s="61"/>
    </row>
    <row r="18" spans="1:33" s="2" customFormat="1" ht="15">
      <c r="A18" s="82">
        <v>14</v>
      </c>
      <c r="B18" s="83">
        <v>13</v>
      </c>
      <c r="C18" s="83" t="s">
        <v>42</v>
      </c>
      <c r="D18" s="96" t="s">
        <v>43</v>
      </c>
      <c r="E18" s="85" t="s">
        <v>21</v>
      </c>
      <c r="F18" s="86">
        <v>22500</v>
      </c>
      <c r="G18" s="83">
        <v>4</v>
      </c>
      <c r="H18" s="38">
        <v>19067.796610169491</v>
      </c>
      <c r="I18" s="38">
        <f t="shared" si="7"/>
        <v>90000</v>
      </c>
      <c r="J18" s="39">
        <v>4</v>
      </c>
      <c r="K18" s="38">
        <f t="shared" si="8"/>
        <v>90000</v>
      </c>
      <c r="L18" s="38">
        <f t="shared" si="9"/>
        <v>0</v>
      </c>
      <c r="M18" s="38">
        <f t="shared" si="10"/>
        <v>0</v>
      </c>
      <c r="N18" s="87">
        <v>2</v>
      </c>
      <c r="O18" s="88">
        <f t="shared" si="11"/>
        <v>45000</v>
      </c>
      <c r="P18" s="89">
        <v>2</v>
      </c>
      <c r="Q18" s="90">
        <f t="shared" si="12"/>
        <v>45000</v>
      </c>
      <c r="R18" s="90">
        <f t="shared" si="13"/>
        <v>0</v>
      </c>
      <c r="S18" s="90">
        <f t="shared" si="14"/>
        <v>0</v>
      </c>
      <c r="T18" s="91">
        <f t="shared" si="15"/>
        <v>6</v>
      </c>
      <c r="U18" s="92">
        <f t="shared" si="16"/>
        <v>135000</v>
      </c>
      <c r="V18" s="89">
        <f t="shared" si="0"/>
        <v>6</v>
      </c>
      <c r="W18" s="88">
        <f t="shared" si="1"/>
        <v>135000</v>
      </c>
      <c r="X18" s="88">
        <f t="shared" si="2"/>
        <v>0</v>
      </c>
      <c r="Y18" s="93">
        <f t="shared" si="3"/>
        <v>0</v>
      </c>
      <c r="Z18" s="94">
        <v>6</v>
      </c>
      <c r="AA18" s="88">
        <f t="shared" si="4"/>
        <v>135000</v>
      </c>
      <c r="AB18" s="88">
        <f t="shared" si="5"/>
        <v>0</v>
      </c>
      <c r="AC18" s="95">
        <f t="shared" si="6"/>
        <v>0</v>
      </c>
      <c r="AD18" s="59"/>
      <c r="AE18" s="60"/>
      <c r="AF18" s="60"/>
      <c r="AG18" s="61"/>
    </row>
    <row r="19" spans="1:33" s="2" customFormat="1" ht="15">
      <c r="A19" s="82">
        <v>15</v>
      </c>
      <c r="B19" s="83">
        <v>14</v>
      </c>
      <c r="C19" s="83" t="s">
        <v>44</v>
      </c>
      <c r="D19" s="96" t="s">
        <v>45</v>
      </c>
      <c r="E19" s="85" t="s">
        <v>21</v>
      </c>
      <c r="F19" s="86">
        <v>18750</v>
      </c>
      <c r="G19" s="83">
        <v>62</v>
      </c>
      <c r="H19" s="38">
        <v>15889.830508474577</v>
      </c>
      <c r="I19" s="38">
        <f t="shared" si="7"/>
        <v>1162500</v>
      </c>
      <c r="J19" s="39">
        <v>62</v>
      </c>
      <c r="K19" s="38">
        <f t="shared" si="8"/>
        <v>1162500</v>
      </c>
      <c r="L19" s="38">
        <f t="shared" si="9"/>
        <v>0</v>
      </c>
      <c r="M19" s="38">
        <f t="shared" si="10"/>
        <v>0</v>
      </c>
      <c r="N19" s="87">
        <v>40</v>
      </c>
      <c r="O19" s="88">
        <f t="shared" si="11"/>
        <v>750000</v>
      </c>
      <c r="P19" s="89">
        <v>40</v>
      </c>
      <c r="Q19" s="90">
        <f t="shared" si="12"/>
        <v>750000</v>
      </c>
      <c r="R19" s="90">
        <f t="shared" si="13"/>
        <v>0</v>
      </c>
      <c r="S19" s="90">
        <f t="shared" si="14"/>
        <v>0</v>
      </c>
      <c r="T19" s="91">
        <f t="shared" si="15"/>
        <v>102</v>
      </c>
      <c r="U19" s="92">
        <f t="shared" si="16"/>
        <v>1912500</v>
      </c>
      <c r="V19" s="89">
        <f t="shared" si="0"/>
        <v>102</v>
      </c>
      <c r="W19" s="88">
        <f t="shared" si="1"/>
        <v>1912500</v>
      </c>
      <c r="X19" s="88">
        <f t="shared" si="2"/>
        <v>0</v>
      </c>
      <c r="Y19" s="93">
        <f t="shared" si="3"/>
        <v>0</v>
      </c>
      <c r="Z19" s="94">
        <v>107</v>
      </c>
      <c r="AA19" s="88">
        <f t="shared" si="4"/>
        <v>2006250</v>
      </c>
      <c r="AB19" s="88">
        <f t="shared" si="5"/>
        <v>93750</v>
      </c>
      <c r="AC19" s="95">
        <f t="shared" si="6"/>
        <v>0</v>
      </c>
      <c r="AD19" s="59"/>
      <c r="AE19" s="60"/>
      <c r="AF19" s="60"/>
      <c r="AG19" s="61"/>
    </row>
    <row r="20" spans="1:33" s="2" customFormat="1" ht="31.2" customHeight="1">
      <c r="A20" s="82">
        <v>16</v>
      </c>
      <c r="B20" s="83">
        <v>239</v>
      </c>
      <c r="C20" s="83" t="s">
        <v>46</v>
      </c>
      <c r="D20" s="96" t="s">
        <v>47</v>
      </c>
      <c r="E20" s="85" t="s">
        <v>21</v>
      </c>
      <c r="F20" s="86">
        <v>115000</v>
      </c>
      <c r="G20" s="83">
        <v>7</v>
      </c>
      <c r="H20" s="38">
        <v>97457.627118644072</v>
      </c>
      <c r="I20" s="38">
        <f t="shared" si="7"/>
        <v>805000</v>
      </c>
      <c r="J20" s="39">
        <v>10</v>
      </c>
      <c r="K20" s="38">
        <f t="shared" si="8"/>
        <v>1150000</v>
      </c>
      <c r="L20" s="38">
        <f t="shared" si="9"/>
        <v>345000</v>
      </c>
      <c r="M20" s="38">
        <f t="shared" si="10"/>
        <v>0</v>
      </c>
      <c r="N20" s="87">
        <v>2</v>
      </c>
      <c r="O20" s="88">
        <f t="shared" si="11"/>
        <v>230000</v>
      </c>
      <c r="P20" s="89">
        <v>4</v>
      </c>
      <c r="Q20" s="90">
        <f t="shared" si="12"/>
        <v>460000</v>
      </c>
      <c r="R20" s="90">
        <f t="shared" si="13"/>
        <v>230000</v>
      </c>
      <c r="S20" s="90">
        <f t="shared" si="14"/>
        <v>0</v>
      </c>
      <c r="T20" s="91">
        <f t="shared" si="15"/>
        <v>9</v>
      </c>
      <c r="U20" s="92">
        <f t="shared" si="16"/>
        <v>1035000</v>
      </c>
      <c r="V20" s="89">
        <f t="shared" si="0"/>
        <v>14</v>
      </c>
      <c r="W20" s="88">
        <f t="shared" si="1"/>
        <v>1610000</v>
      </c>
      <c r="X20" s="88">
        <f t="shared" si="2"/>
        <v>575000</v>
      </c>
      <c r="Y20" s="93">
        <f t="shared" si="3"/>
        <v>0</v>
      </c>
      <c r="Z20" s="94">
        <v>14</v>
      </c>
      <c r="AA20" s="88">
        <f t="shared" si="4"/>
        <v>1610000</v>
      </c>
      <c r="AB20" s="88">
        <f t="shared" si="5"/>
        <v>575000</v>
      </c>
      <c r="AC20" s="95">
        <f t="shared" si="6"/>
        <v>0</v>
      </c>
      <c r="AD20" s="59"/>
      <c r="AE20" s="60"/>
      <c r="AF20" s="60"/>
      <c r="AG20" s="61"/>
    </row>
    <row r="21" spans="1:33" s="2" customFormat="1" ht="15">
      <c r="A21" s="82">
        <v>17</v>
      </c>
      <c r="B21" s="83">
        <v>15</v>
      </c>
      <c r="C21" s="83" t="s">
        <v>48</v>
      </c>
      <c r="D21" s="96" t="s">
        <v>49</v>
      </c>
      <c r="E21" s="85" t="s">
        <v>21</v>
      </c>
      <c r="F21" s="86">
        <v>115000</v>
      </c>
      <c r="G21" s="83">
        <v>4</v>
      </c>
      <c r="H21" s="38">
        <v>97457.627118644072</v>
      </c>
      <c r="I21" s="38">
        <f t="shared" si="7"/>
        <v>460000</v>
      </c>
      <c r="J21" s="39">
        <v>4</v>
      </c>
      <c r="K21" s="38">
        <f t="shared" si="8"/>
        <v>460000</v>
      </c>
      <c r="L21" s="38">
        <f t="shared" si="9"/>
        <v>0</v>
      </c>
      <c r="M21" s="38">
        <f t="shared" si="10"/>
        <v>0</v>
      </c>
      <c r="N21" s="87">
        <v>2</v>
      </c>
      <c r="O21" s="88">
        <f t="shared" si="11"/>
        <v>230000</v>
      </c>
      <c r="P21" s="89">
        <v>2</v>
      </c>
      <c r="Q21" s="90">
        <f t="shared" si="12"/>
        <v>230000</v>
      </c>
      <c r="R21" s="90">
        <f t="shared" si="13"/>
        <v>0</v>
      </c>
      <c r="S21" s="90">
        <f t="shared" si="14"/>
        <v>0</v>
      </c>
      <c r="T21" s="91">
        <f t="shared" si="15"/>
        <v>6</v>
      </c>
      <c r="U21" s="92">
        <f t="shared" si="16"/>
        <v>690000</v>
      </c>
      <c r="V21" s="89">
        <f t="shared" si="0"/>
        <v>6</v>
      </c>
      <c r="W21" s="88">
        <f t="shared" si="1"/>
        <v>690000</v>
      </c>
      <c r="X21" s="88">
        <f t="shared" si="2"/>
        <v>0</v>
      </c>
      <c r="Y21" s="93">
        <f t="shared" si="3"/>
        <v>0</v>
      </c>
      <c r="Z21" s="94">
        <v>7</v>
      </c>
      <c r="AA21" s="88">
        <f t="shared" si="4"/>
        <v>805000</v>
      </c>
      <c r="AB21" s="88">
        <f t="shared" si="5"/>
        <v>115000</v>
      </c>
      <c r="AC21" s="95">
        <f t="shared" si="6"/>
        <v>0</v>
      </c>
      <c r="AD21" s="59"/>
      <c r="AE21" s="60"/>
      <c r="AF21" s="60"/>
      <c r="AG21" s="61"/>
    </row>
    <row r="22" spans="1:33" s="2" customFormat="1" ht="28.8">
      <c r="A22" s="82">
        <v>18</v>
      </c>
      <c r="B22" s="83">
        <v>240</v>
      </c>
      <c r="C22" s="83" t="s">
        <v>50</v>
      </c>
      <c r="D22" s="96" t="s">
        <v>51</v>
      </c>
      <c r="E22" s="85" t="s">
        <v>21</v>
      </c>
      <c r="F22" s="86">
        <v>525000</v>
      </c>
      <c r="G22" s="83">
        <v>2</v>
      </c>
      <c r="H22" s="38">
        <v>444915.25423728814</v>
      </c>
      <c r="I22" s="38">
        <f t="shared" si="7"/>
        <v>1050000</v>
      </c>
      <c r="J22" s="39">
        <v>2</v>
      </c>
      <c r="K22" s="38">
        <f t="shared" si="8"/>
        <v>1050000</v>
      </c>
      <c r="L22" s="38">
        <f t="shared" si="9"/>
        <v>0</v>
      </c>
      <c r="M22" s="38">
        <f t="shared" si="10"/>
        <v>0</v>
      </c>
      <c r="N22" s="87"/>
      <c r="O22" s="88">
        <f t="shared" si="11"/>
        <v>0</v>
      </c>
      <c r="P22" s="89">
        <v>0</v>
      </c>
      <c r="Q22" s="90">
        <f t="shared" si="12"/>
        <v>0</v>
      </c>
      <c r="R22" s="90">
        <f t="shared" si="13"/>
        <v>0</v>
      </c>
      <c r="S22" s="90">
        <f t="shared" si="14"/>
        <v>0</v>
      </c>
      <c r="T22" s="91">
        <f t="shared" si="15"/>
        <v>2</v>
      </c>
      <c r="U22" s="92">
        <f t="shared" si="16"/>
        <v>1050000</v>
      </c>
      <c r="V22" s="89">
        <f t="shared" si="0"/>
        <v>2</v>
      </c>
      <c r="W22" s="88">
        <f t="shared" si="1"/>
        <v>1050000</v>
      </c>
      <c r="X22" s="88">
        <f t="shared" si="2"/>
        <v>0</v>
      </c>
      <c r="Y22" s="93">
        <f t="shared" si="3"/>
        <v>0</v>
      </c>
      <c r="Z22" s="94">
        <v>2</v>
      </c>
      <c r="AA22" s="88">
        <f t="shared" si="4"/>
        <v>1050000</v>
      </c>
      <c r="AB22" s="88">
        <f t="shared" si="5"/>
        <v>0</v>
      </c>
      <c r="AC22" s="95">
        <f t="shared" si="6"/>
        <v>0</v>
      </c>
      <c r="AD22" s="59"/>
      <c r="AE22" s="60"/>
      <c r="AF22" s="60"/>
      <c r="AG22" s="61"/>
    </row>
    <row r="23" spans="1:33" s="2" customFormat="1" ht="15">
      <c r="A23" s="82">
        <v>19</v>
      </c>
      <c r="B23" s="83">
        <v>16</v>
      </c>
      <c r="C23" s="83" t="s">
        <v>52</v>
      </c>
      <c r="D23" s="96" t="s">
        <v>53</v>
      </c>
      <c r="E23" s="85" t="s">
        <v>21</v>
      </c>
      <c r="F23" s="86">
        <v>75000</v>
      </c>
      <c r="G23" s="83">
        <v>4</v>
      </c>
      <c r="H23" s="38">
        <v>63559.322033898308</v>
      </c>
      <c r="I23" s="38">
        <f t="shared" si="7"/>
        <v>300000</v>
      </c>
      <c r="J23" s="39">
        <v>4</v>
      </c>
      <c r="K23" s="38">
        <f t="shared" si="8"/>
        <v>300000</v>
      </c>
      <c r="L23" s="38">
        <f t="shared" si="9"/>
        <v>0</v>
      </c>
      <c r="M23" s="38">
        <f t="shared" si="10"/>
        <v>0</v>
      </c>
      <c r="N23" s="87">
        <v>2</v>
      </c>
      <c r="O23" s="88">
        <f t="shared" si="11"/>
        <v>150000</v>
      </c>
      <c r="P23" s="89">
        <v>2</v>
      </c>
      <c r="Q23" s="90">
        <f t="shared" si="12"/>
        <v>150000</v>
      </c>
      <c r="R23" s="90">
        <f t="shared" si="13"/>
        <v>0</v>
      </c>
      <c r="S23" s="90">
        <f t="shared" si="14"/>
        <v>0</v>
      </c>
      <c r="T23" s="91">
        <f t="shared" si="15"/>
        <v>6</v>
      </c>
      <c r="U23" s="92">
        <f t="shared" si="16"/>
        <v>450000</v>
      </c>
      <c r="V23" s="89">
        <f t="shared" si="0"/>
        <v>6</v>
      </c>
      <c r="W23" s="88">
        <f t="shared" si="1"/>
        <v>450000</v>
      </c>
      <c r="X23" s="88">
        <f t="shared" si="2"/>
        <v>0</v>
      </c>
      <c r="Y23" s="93">
        <f t="shared" si="3"/>
        <v>0</v>
      </c>
      <c r="Z23" s="94">
        <v>6</v>
      </c>
      <c r="AA23" s="88">
        <f t="shared" si="4"/>
        <v>450000</v>
      </c>
      <c r="AB23" s="88">
        <f t="shared" si="5"/>
        <v>0</v>
      </c>
      <c r="AC23" s="95">
        <f t="shared" si="6"/>
        <v>0</v>
      </c>
      <c r="AD23" s="59"/>
      <c r="AE23" s="60"/>
      <c r="AF23" s="60"/>
      <c r="AG23" s="61"/>
    </row>
    <row r="24" spans="1:33" s="2" customFormat="1" ht="15">
      <c r="A24" s="82">
        <v>20</v>
      </c>
      <c r="B24" s="83">
        <v>17</v>
      </c>
      <c r="C24" s="83" t="s">
        <v>54</v>
      </c>
      <c r="D24" s="96" t="s">
        <v>55</v>
      </c>
      <c r="E24" s="85" t="s">
        <v>21</v>
      </c>
      <c r="F24" s="86">
        <v>18750</v>
      </c>
      <c r="G24" s="83">
        <v>4</v>
      </c>
      <c r="H24" s="38">
        <v>15889.830508474577</v>
      </c>
      <c r="I24" s="38">
        <f t="shared" si="7"/>
        <v>75000</v>
      </c>
      <c r="J24" s="39">
        <v>4</v>
      </c>
      <c r="K24" s="38">
        <f t="shared" si="8"/>
        <v>75000</v>
      </c>
      <c r="L24" s="38">
        <f t="shared" si="9"/>
        <v>0</v>
      </c>
      <c r="M24" s="38">
        <f t="shared" si="10"/>
        <v>0</v>
      </c>
      <c r="N24" s="87">
        <v>2</v>
      </c>
      <c r="O24" s="88">
        <f t="shared" si="11"/>
        <v>37500</v>
      </c>
      <c r="P24" s="89">
        <v>2</v>
      </c>
      <c r="Q24" s="90">
        <f t="shared" si="12"/>
        <v>37500</v>
      </c>
      <c r="R24" s="90">
        <f t="shared" si="13"/>
        <v>0</v>
      </c>
      <c r="S24" s="90">
        <f t="shared" si="14"/>
        <v>0</v>
      </c>
      <c r="T24" s="91">
        <f t="shared" si="15"/>
        <v>6</v>
      </c>
      <c r="U24" s="92">
        <f t="shared" si="16"/>
        <v>112500</v>
      </c>
      <c r="V24" s="89">
        <f t="shared" si="0"/>
        <v>6</v>
      </c>
      <c r="W24" s="88">
        <f t="shared" si="1"/>
        <v>112500</v>
      </c>
      <c r="X24" s="88">
        <f t="shared" si="2"/>
        <v>0</v>
      </c>
      <c r="Y24" s="93">
        <f t="shared" si="3"/>
        <v>0</v>
      </c>
      <c r="Z24" s="94">
        <v>6</v>
      </c>
      <c r="AA24" s="88">
        <f t="shared" si="4"/>
        <v>112500</v>
      </c>
      <c r="AB24" s="88">
        <f t="shared" si="5"/>
        <v>0</v>
      </c>
      <c r="AC24" s="95">
        <f t="shared" si="6"/>
        <v>0</v>
      </c>
      <c r="AD24" s="59"/>
      <c r="AE24" s="60"/>
      <c r="AF24" s="60"/>
      <c r="AG24" s="61"/>
    </row>
    <row r="25" spans="1:33" s="2" customFormat="1" ht="15">
      <c r="A25" s="82">
        <v>21</v>
      </c>
      <c r="B25" s="83">
        <v>18</v>
      </c>
      <c r="C25" s="83" t="s">
        <v>56</v>
      </c>
      <c r="D25" s="96" t="s">
        <v>57</v>
      </c>
      <c r="E25" s="85" t="s">
        <v>21</v>
      </c>
      <c r="F25" s="86">
        <v>37500</v>
      </c>
      <c r="G25" s="83">
        <v>4</v>
      </c>
      <c r="H25" s="38">
        <v>31779.661016949154</v>
      </c>
      <c r="I25" s="38">
        <f t="shared" si="7"/>
        <v>150000</v>
      </c>
      <c r="J25" s="39">
        <v>4</v>
      </c>
      <c r="K25" s="38">
        <f t="shared" si="8"/>
        <v>150000</v>
      </c>
      <c r="L25" s="38">
        <f t="shared" si="9"/>
        <v>0</v>
      </c>
      <c r="M25" s="38">
        <f t="shared" si="10"/>
        <v>0</v>
      </c>
      <c r="N25" s="87">
        <v>2</v>
      </c>
      <c r="O25" s="88">
        <f t="shared" si="11"/>
        <v>75000</v>
      </c>
      <c r="P25" s="89">
        <v>2</v>
      </c>
      <c r="Q25" s="90">
        <f t="shared" si="12"/>
        <v>75000</v>
      </c>
      <c r="R25" s="90">
        <f t="shared" si="13"/>
        <v>0</v>
      </c>
      <c r="S25" s="90">
        <f t="shared" si="14"/>
        <v>0</v>
      </c>
      <c r="T25" s="91">
        <f t="shared" si="15"/>
        <v>6</v>
      </c>
      <c r="U25" s="92">
        <f t="shared" si="16"/>
        <v>225000</v>
      </c>
      <c r="V25" s="89">
        <f t="shared" si="0"/>
        <v>6</v>
      </c>
      <c r="W25" s="88">
        <f t="shared" si="1"/>
        <v>225000</v>
      </c>
      <c r="X25" s="88">
        <f t="shared" si="2"/>
        <v>0</v>
      </c>
      <c r="Y25" s="93">
        <f t="shared" si="3"/>
        <v>0</v>
      </c>
      <c r="Z25" s="94">
        <v>6</v>
      </c>
      <c r="AA25" s="88">
        <f t="shared" si="4"/>
        <v>225000</v>
      </c>
      <c r="AB25" s="88">
        <f t="shared" si="5"/>
        <v>0</v>
      </c>
      <c r="AC25" s="95">
        <f t="shared" si="6"/>
        <v>0</v>
      </c>
      <c r="AD25" s="59"/>
      <c r="AE25" s="60"/>
      <c r="AF25" s="60"/>
      <c r="AG25" s="61"/>
    </row>
    <row r="26" spans="1:33" s="2" customFormat="1" ht="15">
      <c r="A26" s="82">
        <v>22</v>
      </c>
      <c r="B26" s="83">
        <v>19</v>
      </c>
      <c r="C26" s="83" t="s">
        <v>58</v>
      </c>
      <c r="D26" s="96" t="s">
        <v>59</v>
      </c>
      <c r="E26" s="85" t="s">
        <v>21</v>
      </c>
      <c r="F26" s="86">
        <v>385000</v>
      </c>
      <c r="G26" s="83">
        <v>4</v>
      </c>
      <c r="H26" s="38">
        <v>326271.18644067796</v>
      </c>
      <c r="I26" s="38">
        <f t="shared" si="7"/>
        <v>1540000</v>
      </c>
      <c r="J26" s="39">
        <v>4</v>
      </c>
      <c r="K26" s="38">
        <f t="shared" si="8"/>
        <v>1540000</v>
      </c>
      <c r="L26" s="38">
        <f t="shared" si="9"/>
        <v>0</v>
      </c>
      <c r="M26" s="38">
        <f t="shared" si="10"/>
        <v>0</v>
      </c>
      <c r="N26" s="87">
        <v>2</v>
      </c>
      <c r="O26" s="88">
        <f t="shared" si="11"/>
        <v>770000</v>
      </c>
      <c r="P26" s="89">
        <v>2</v>
      </c>
      <c r="Q26" s="90">
        <f t="shared" si="12"/>
        <v>770000</v>
      </c>
      <c r="R26" s="90">
        <f t="shared" si="13"/>
        <v>0</v>
      </c>
      <c r="S26" s="90">
        <f t="shared" si="14"/>
        <v>0</v>
      </c>
      <c r="T26" s="91">
        <f t="shared" si="15"/>
        <v>6</v>
      </c>
      <c r="U26" s="92">
        <f t="shared" si="16"/>
        <v>2310000</v>
      </c>
      <c r="V26" s="89">
        <f t="shared" si="0"/>
        <v>6</v>
      </c>
      <c r="W26" s="88">
        <f t="shared" si="1"/>
        <v>2310000</v>
      </c>
      <c r="X26" s="88">
        <f t="shared" si="2"/>
        <v>0</v>
      </c>
      <c r="Y26" s="93">
        <f t="shared" si="3"/>
        <v>0</v>
      </c>
      <c r="Z26" s="94">
        <v>9</v>
      </c>
      <c r="AA26" s="88">
        <f t="shared" si="4"/>
        <v>3465000</v>
      </c>
      <c r="AB26" s="88">
        <f t="shared" si="5"/>
        <v>1155000</v>
      </c>
      <c r="AC26" s="95">
        <f t="shared" si="6"/>
        <v>0</v>
      </c>
      <c r="AD26" s="59"/>
      <c r="AE26" s="60"/>
      <c r="AF26" s="60"/>
      <c r="AG26" s="61"/>
    </row>
    <row r="27" spans="1:33" s="2" customFormat="1" ht="15">
      <c r="A27" s="82">
        <v>23</v>
      </c>
      <c r="B27" s="83">
        <v>20</v>
      </c>
      <c r="C27" s="83" t="s">
        <v>60</v>
      </c>
      <c r="D27" s="96" t="s">
        <v>61</v>
      </c>
      <c r="E27" s="85" t="s">
        <v>21</v>
      </c>
      <c r="F27" s="86">
        <v>368750</v>
      </c>
      <c r="G27" s="83">
        <v>2</v>
      </c>
      <c r="H27" s="38">
        <v>312500</v>
      </c>
      <c r="I27" s="38">
        <f t="shared" si="7"/>
        <v>737500</v>
      </c>
      <c r="J27" s="39">
        <v>3</v>
      </c>
      <c r="K27" s="38">
        <f t="shared" si="8"/>
        <v>1106250</v>
      </c>
      <c r="L27" s="38">
        <f t="shared" si="9"/>
        <v>368750</v>
      </c>
      <c r="M27" s="38">
        <f t="shared" si="10"/>
        <v>0</v>
      </c>
      <c r="N27" s="87"/>
      <c r="O27" s="88">
        <f t="shared" si="11"/>
        <v>0</v>
      </c>
      <c r="P27" s="89">
        <v>0</v>
      </c>
      <c r="Q27" s="90">
        <f t="shared" si="12"/>
        <v>0</v>
      </c>
      <c r="R27" s="90">
        <f t="shared" si="13"/>
        <v>0</v>
      </c>
      <c r="S27" s="90">
        <f t="shared" si="14"/>
        <v>0</v>
      </c>
      <c r="T27" s="91">
        <f t="shared" si="15"/>
        <v>2</v>
      </c>
      <c r="U27" s="92">
        <f t="shared" si="16"/>
        <v>737500</v>
      </c>
      <c r="V27" s="89">
        <f t="shared" si="0"/>
        <v>3</v>
      </c>
      <c r="W27" s="88">
        <f t="shared" si="1"/>
        <v>1106250</v>
      </c>
      <c r="X27" s="88">
        <f t="shared" si="2"/>
        <v>368750</v>
      </c>
      <c r="Y27" s="93">
        <f t="shared" si="3"/>
        <v>0</v>
      </c>
      <c r="Z27" s="94">
        <v>3</v>
      </c>
      <c r="AA27" s="88">
        <f t="shared" si="4"/>
        <v>1106250</v>
      </c>
      <c r="AB27" s="88">
        <f t="shared" si="5"/>
        <v>368750</v>
      </c>
      <c r="AC27" s="95">
        <f t="shared" si="6"/>
        <v>0</v>
      </c>
      <c r="AD27" s="59"/>
      <c r="AE27" s="60"/>
      <c r="AF27" s="60"/>
      <c r="AG27" s="61"/>
    </row>
    <row r="28" spans="1:33" s="2" customFormat="1" ht="15">
      <c r="A28" s="82">
        <v>24</v>
      </c>
      <c r="B28" s="83">
        <v>21</v>
      </c>
      <c r="C28" s="83" t="s">
        <v>62</v>
      </c>
      <c r="D28" s="96" t="s">
        <v>63</v>
      </c>
      <c r="E28" s="85" t="s">
        <v>21</v>
      </c>
      <c r="F28" s="86">
        <v>8000000</v>
      </c>
      <c r="G28" s="83">
        <v>1</v>
      </c>
      <c r="H28" s="38">
        <v>6779661.0169491526</v>
      </c>
      <c r="I28" s="38">
        <f t="shared" si="7"/>
        <v>8000000</v>
      </c>
      <c r="J28" s="39">
        <v>1</v>
      </c>
      <c r="K28" s="38">
        <f t="shared" si="8"/>
        <v>8000000</v>
      </c>
      <c r="L28" s="38">
        <f t="shared" si="9"/>
        <v>0</v>
      </c>
      <c r="M28" s="38">
        <f t="shared" si="10"/>
        <v>0</v>
      </c>
      <c r="N28" s="87"/>
      <c r="O28" s="88">
        <f t="shared" si="11"/>
        <v>0</v>
      </c>
      <c r="P28" s="89"/>
      <c r="Q28" s="90">
        <f t="shared" si="12"/>
        <v>0</v>
      </c>
      <c r="R28" s="90">
        <f t="shared" si="13"/>
        <v>0</v>
      </c>
      <c r="S28" s="90">
        <f t="shared" si="14"/>
        <v>0</v>
      </c>
      <c r="T28" s="91">
        <f t="shared" si="15"/>
        <v>1</v>
      </c>
      <c r="U28" s="92">
        <f t="shared" si="16"/>
        <v>8000000</v>
      </c>
      <c r="V28" s="89">
        <f t="shared" si="0"/>
        <v>1</v>
      </c>
      <c r="W28" s="88">
        <f t="shared" si="1"/>
        <v>8000000</v>
      </c>
      <c r="X28" s="88">
        <f t="shared" si="2"/>
        <v>0</v>
      </c>
      <c r="Y28" s="93">
        <f t="shared" si="3"/>
        <v>0</v>
      </c>
      <c r="Z28" s="94">
        <v>1</v>
      </c>
      <c r="AA28" s="88">
        <f t="shared" si="4"/>
        <v>8000000</v>
      </c>
      <c r="AB28" s="88">
        <f t="shared" si="5"/>
        <v>0</v>
      </c>
      <c r="AC28" s="95">
        <f t="shared" si="6"/>
        <v>0</v>
      </c>
      <c r="AD28" s="59"/>
      <c r="AE28" s="60"/>
      <c r="AF28" s="60"/>
      <c r="AG28" s="61"/>
    </row>
    <row r="29" spans="1:33" s="2" customFormat="1" ht="15">
      <c r="A29" s="82">
        <v>25</v>
      </c>
      <c r="B29" s="83">
        <v>22</v>
      </c>
      <c r="C29" s="83" t="s">
        <v>64</v>
      </c>
      <c r="D29" s="96" t="s">
        <v>65</v>
      </c>
      <c r="E29" s="85" t="s">
        <v>21</v>
      </c>
      <c r="F29" s="86">
        <v>1295000</v>
      </c>
      <c r="G29" s="83">
        <v>4</v>
      </c>
      <c r="H29" s="38">
        <v>1097457.6271186441</v>
      </c>
      <c r="I29" s="38">
        <f t="shared" si="7"/>
        <v>5180000</v>
      </c>
      <c r="J29" s="39">
        <v>4</v>
      </c>
      <c r="K29" s="38">
        <f t="shared" si="8"/>
        <v>5180000</v>
      </c>
      <c r="L29" s="38">
        <f t="shared" si="9"/>
        <v>0</v>
      </c>
      <c r="M29" s="38">
        <f t="shared" si="10"/>
        <v>0</v>
      </c>
      <c r="N29" s="87">
        <v>2</v>
      </c>
      <c r="O29" s="88">
        <f t="shared" si="11"/>
        <v>2590000</v>
      </c>
      <c r="P29" s="89">
        <v>2</v>
      </c>
      <c r="Q29" s="90">
        <f t="shared" si="12"/>
        <v>2590000</v>
      </c>
      <c r="R29" s="90">
        <f t="shared" si="13"/>
        <v>0</v>
      </c>
      <c r="S29" s="90">
        <f t="shared" si="14"/>
        <v>0</v>
      </c>
      <c r="T29" s="91">
        <f t="shared" si="15"/>
        <v>6</v>
      </c>
      <c r="U29" s="92">
        <f t="shared" si="16"/>
        <v>7770000</v>
      </c>
      <c r="V29" s="89">
        <f t="shared" si="0"/>
        <v>6</v>
      </c>
      <c r="W29" s="88">
        <f t="shared" si="1"/>
        <v>7770000</v>
      </c>
      <c r="X29" s="88">
        <f t="shared" si="2"/>
        <v>0</v>
      </c>
      <c r="Y29" s="93">
        <f t="shared" si="3"/>
        <v>0</v>
      </c>
      <c r="Z29" s="94">
        <v>6</v>
      </c>
      <c r="AA29" s="88">
        <f t="shared" si="4"/>
        <v>7770000</v>
      </c>
      <c r="AB29" s="88">
        <f t="shared" si="5"/>
        <v>0</v>
      </c>
      <c r="AC29" s="95">
        <f t="shared" si="6"/>
        <v>0</v>
      </c>
      <c r="AD29" s="59"/>
      <c r="AE29" s="60"/>
      <c r="AF29" s="60"/>
      <c r="AG29" s="61"/>
    </row>
    <row r="30" spans="1:33" s="2" customFormat="1" ht="15">
      <c r="A30" s="82">
        <v>26</v>
      </c>
      <c r="B30" s="83">
        <v>23</v>
      </c>
      <c r="C30" s="83" t="s">
        <v>66</v>
      </c>
      <c r="D30" s="96" t="s">
        <v>67</v>
      </c>
      <c r="E30" s="85" t="s">
        <v>21</v>
      </c>
      <c r="F30" s="86">
        <v>495000.00000000006</v>
      </c>
      <c r="G30" s="83">
        <v>2</v>
      </c>
      <c r="H30" s="38">
        <v>419491.52542372886</v>
      </c>
      <c r="I30" s="38">
        <f t="shared" si="7"/>
        <v>990000.00000000012</v>
      </c>
      <c r="J30" s="39">
        <v>2</v>
      </c>
      <c r="K30" s="38">
        <f t="shared" si="8"/>
        <v>990000.00000000012</v>
      </c>
      <c r="L30" s="38">
        <f t="shared" si="9"/>
        <v>0</v>
      </c>
      <c r="M30" s="38">
        <f t="shared" si="10"/>
        <v>0</v>
      </c>
      <c r="N30" s="87"/>
      <c r="O30" s="88">
        <f t="shared" si="11"/>
        <v>0</v>
      </c>
      <c r="P30" s="89"/>
      <c r="Q30" s="90">
        <f t="shared" si="12"/>
        <v>0</v>
      </c>
      <c r="R30" s="90">
        <f t="shared" si="13"/>
        <v>0</v>
      </c>
      <c r="S30" s="90">
        <f t="shared" si="14"/>
        <v>0</v>
      </c>
      <c r="T30" s="91">
        <f t="shared" si="15"/>
        <v>2</v>
      </c>
      <c r="U30" s="92">
        <f t="shared" si="16"/>
        <v>990000.00000000012</v>
      </c>
      <c r="V30" s="89">
        <f t="shared" si="0"/>
        <v>2</v>
      </c>
      <c r="W30" s="88">
        <f t="shared" si="1"/>
        <v>990000.00000000012</v>
      </c>
      <c r="X30" s="88">
        <f t="shared" si="2"/>
        <v>0</v>
      </c>
      <c r="Y30" s="93">
        <f t="shared" si="3"/>
        <v>0</v>
      </c>
      <c r="Z30" s="94">
        <v>2</v>
      </c>
      <c r="AA30" s="88">
        <f t="shared" si="4"/>
        <v>990000.00000000012</v>
      </c>
      <c r="AB30" s="88">
        <f t="shared" si="5"/>
        <v>0</v>
      </c>
      <c r="AC30" s="95">
        <f t="shared" si="6"/>
        <v>0</v>
      </c>
      <c r="AD30" s="59"/>
      <c r="AE30" s="60"/>
      <c r="AF30" s="60"/>
      <c r="AG30" s="61"/>
    </row>
    <row r="31" spans="1:33" s="2" customFormat="1" ht="28.8">
      <c r="A31" s="82">
        <v>27</v>
      </c>
      <c r="B31" s="83">
        <v>24</v>
      </c>
      <c r="C31" s="83" t="s">
        <v>68</v>
      </c>
      <c r="D31" s="96" t="s">
        <v>69</v>
      </c>
      <c r="E31" s="85" t="s">
        <v>70</v>
      </c>
      <c r="F31" s="86">
        <v>997500</v>
      </c>
      <c r="G31" s="83">
        <v>4</v>
      </c>
      <c r="H31" s="38">
        <v>845338.98305084754</v>
      </c>
      <c r="I31" s="38">
        <f t="shared" si="7"/>
        <v>3990000</v>
      </c>
      <c r="J31" s="39">
        <v>4</v>
      </c>
      <c r="K31" s="38">
        <f t="shared" si="8"/>
        <v>3990000</v>
      </c>
      <c r="L31" s="38">
        <f t="shared" si="9"/>
        <v>0</v>
      </c>
      <c r="M31" s="38">
        <f t="shared" si="10"/>
        <v>0</v>
      </c>
      <c r="N31" s="87">
        <v>2</v>
      </c>
      <c r="O31" s="88">
        <f t="shared" si="11"/>
        <v>1995000</v>
      </c>
      <c r="P31" s="89">
        <v>2</v>
      </c>
      <c r="Q31" s="90">
        <f t="shared" si="12"/>
        <v>1995000</v>
      </c>
      <c r="R31" s="90">
        <f t="shared" si="13"/>
        <v>0</v>
      </c>
      <c r="S31" s="90">
        <f t="shared" si="14"/>
        <v>0</v>
      </c>
      <c r="T31" s="91">
        <f t="shared" si="15"/>
        <v>6</v>
      </c>
      <c r="U31" s="92">
        <f t="shared" si="16"/>
        <v>5985000</v>
      </c>
      <c r="V31" s="89">
        <f t="shared" si="0"/>
        <v>6</v>
      </c>
      <c r="W31" s="88">
        <f t="shared" si="1"/>
        <v>5985000</v>
      </c>
      <c r="X31" s="88">
        <f t="shared" si="2"/>
        <v>0</v>
      </c>
      <c r="Y31" s="93">
        <f t="shared" si="3"/>
        <v>0</v>
      </c>
      <c r="Z31" s="94">
        <v>6</v>
      </c>
      <c r="AA31" s="88">
        <f t="shared" si="4"/>
        <v>5985000</v>
      </c>
      <c r="AB31" s="88">
        <f t="shared" si="5"/>
        <v>0</v>
      </c>
      <c r="AC31" s="95">
        <f t="shared" si="6"/>
        <v>0</v>
      </c>
      <c r="AD31" s="59"/>
      <c r="AE31" s="60"/>
      <c r="AF31" s="60"/>
      <c r="AG31" s="61"/>
    </row>
    <row r="32" spans="1:33" s="2" customFormat="1" ht="15">
      <c r="A32" s="82">
        <v>28</v>
      </c>
      <c r="B32" s="83">
        <v>25</v>
      </c>
      <c r="C32" s="83" t="s">
        <v>71</v>
      </c>
      <c r="D32" s="96" t="s">
        <v>72</v>
      </c>
      <c r="E32" s="85" t="s">
        <v>21</v>
      </c>
      <c r="F32" s="86">
        <v>255000</v>
      </c>
      <c r="G32" s="83">
        <v>1</v>
      </c>
      <c r="H32" s="38">
        <v>216101.69491525425</v>
      </c>
      <c r="I32" s="38">
        <f t="shared" si="7"/>
        <v>255000</v>
      </c>
      <c r="J32" s="39">
        <v>1</v>
      </c>
      <c r="K32" s="38">
        <f t="shared" si="8"/>
        <v>255000</v>
      </c>
      <c r="L32" s="38">
        <f t="shared" si="9"/>
        <v>0</v>
      </c>
      <c r="M32" s="38">
        <f t="shared" si="10"/>
        <v>0</v>
      </c>
      <c r="N32" s="87"/>
      <c r="O32" s="88">
        <f t="shared" si="11"/>
        <v>0</v>
      </c>
      <c r="P32" s="89"/>
      <c r="Q32" s="90">
        <f t="shared" si="12"/>
        <v>0</v>
      </c>
      <c r="R32" s="90">
        <f t="shared" si="13"/>
        <v>0</v>
      </c>
      <c r="S32" s="90">
        <f t="shared" si="14"/>
        <v>0</v>
      </c>
      <c r="T32" s="91">
        <f t="shared" si="15"/>
        <v>1</v>
      </c>
      <c r="U32" s="92">
        <f t="shared" si="16"/>
        <v>255000</v>
      </c>
      <c r="V32" s="89">
        <f t="shared" si="0"/>
        <v>1</v>
      </c>
      <c r="W32" s="88">
        <f t="shared" si="1"/>
        <v>255000</v>
      </c>
      <c r="X32" s="88">
        <f t="shared" si="2"/>
        <v>0</v>
      </c>
      <c r="Y32" s="93">
        <f t="shared" si="3"/>
        <v>0</v>
      </c>
      <c r="Z32" s="94">
        <v>1</v>
      </c>
      <c r="AA32" s="88">
        <f t="shared" si="4"/>
        <v>255000</v>
      </c>
      <c r="AB32" s="88">
        <f t="shared" si="5"/>
        <v>0</v>
      </c>
      <c r="AC32" s="95">
        <f t="shared" si="6"/>
        <v>0</v>
      </c>
      <c r="AD32" s="59"/>
      <c r="AE32" s="60"/>
      <c r="AF32" s="60"/>
      <c r="AG32" s="61"/>
    </row>
    <row r="33" spans="1:33" s="2" customFormat="1" ht="15">
      <c r="A33" s="82">
        <v>29</v>
      </c>
      <c r="B33" s="83">
        <v>26</v>
      </c>
      <c r="C33" s="83" t="s">
        <v>73</v>
      </c>
      <c r="D33" s="96" t="s">
        <v>74</v>
      </c>
      <c r="E33" s="85" t="s">
        <v>21</v>
      </c>
      <c r="F33" s="86">
        <v>245000</v>
      </c>
      <c r="G33" s="83">
        <v>1</v>
      </c>
      <c r="H33" s="38">
        <v>207627.11864406781</v>
      </c>
      <c r="I33" s="38">
        <f t="shared" si="7"/>
        <v>245000</v>
      </c>
      <c r="J33" s="39">
        <v>1</v>
      </c>
      <c r="K33" s="38">
        <f t="shared" si="8"/>
        <v>245000</v>
      </c>
      <c r="L33" s="38">
        <f t="shared" si="9"/>
        <v>0</v>
      </c>
      <c r="M33" s="38">
        <f t="shared" si="10"/>
        <v>0</v>
      </c>
      <c r="N33" s="87"/>
      <c r="O33" s="88">
        <f t="shared" si="11"/>
        <v>0</v>
      </c>
      <c r="P33" s="89"/>
      <c r="Q33" s="90">
        <f t="shared" si="12"/>
        <v>0</v>
      </c>
      <c r="R33" s="90">
        <f t="shared" si="13"/>
        <v>0</v>
      </c>
      <c r="S33" s="90">
        <f t="shared" si="14"/>
        <v>0</v>
      </c>
      <c r="T33" s="91">
        <f t="shared" si="15"/>
        <v>1</v>
      </c>
      <c r="U33" s="92">
        <f t="shared" si="16"/>
        <v>245000</v>
      </c>
      <c r="V33" s="89">
        <f t="shared" si="0"/>
        <v>1</v>
      </c>
      <c r="W33" s="88">
        <f t="shared" si="1"/>
        <v>245000</v>
      </c>
      <c r="X33" s="88">
        <f t="shared" si="2"/>
        <v>0</v>
      </c>
      <c r="Y33" s="93">
        <f t="shared" si="3"/>
        <v>0</v>
      </c>
      <c r="Z33" s="94">
        <v>1</v>
      </c>
      <c r="AA33" s="88">
        <f t="shared" si="4"/>
        <v>245000</v>
      </c>
      <c r="AB33" s="88">
        <f t="shared" si="5"/>
        <v>0</v>
      </c>
      <c r="AC33" s="95">
        <f t="shared" si="6"/>
        <v>0</v>
      </c>
      <c r="AD33" s="59"/>
      <c r="AE33" s="60"/>
      <c r="AF33" s="60"/>
      <c r="AG33" s="61"/>
    </row>
    <row r="34" spans="1:33" s="2" customFormat="1" ht="15">
      <c r="A34" s="82">
        <v>30</v>
      </c>
      <c r="B34" s="83">
        <v>27</v>
      </c>
      <c r="C34" s="83" t="s">
        <v>75</v>
      </c>
      <c r="D34" s="96" t="s">
        <v>76</v>
      </c>
      <c r="E34" s="85" t="s">
        <v>21</v>
      </c>
      <c r="F34" s="86">
        <v>15000</v>
      </c>
      <c r="G34" s="83">
        <v>4</v>
      </c>
      <c r="H34" s="38">
        <v>12711.864406779661</v>
      </c>
      <c r="I34" s="38">
        <f t="shared" si="7"/>
        <v>60000</v>
      </c>
      <c r="J34" s="39">
        <v>4</v>
      </c>
      <c r="K34" s="38">
        <f t="shared" si="8"/>
        <v>60000</v>
      </c>
      <c r="L34" s="38">
        <f t="shared" si="9"/>
        <v>0</v>
      </c>
      <c r="M34" s="38">
        <f t="shared" si="10"/>
        <v>0</v>
      </c>
      <c r="N34" s="87">
        <v>2</v>
      </c>
      <c r="O34" s="88">
        <f t="shared" si="11"/>
        <v>30000</v>
      </c>
      <c r="P34" s="89">
        <v>2</v>
      </c>
      <c r="Q34" s="90">
        <f t="shared" si="12"/>
        <v>30000</v>
      </c>
      <c r="R34" s="90">
        <f t="shared" si="13"/>
        <v>0</v>
      </c>
      <c r="S34" s="90">
        <f t="shared" si="14"/>
        <v>0</v>
      </c>
      <c r="T34" s="91">
        <f t="shared" si="15"/>
        <v>6</v>
      </c>
      <c r="U34" s="92">
        <f t="shared" si="16"/>
        <v>90000</v>
      </c>
      <c r="V34" s="89">
        <f t="shared" si="0"/>
        <v>6</v>
      </c>
      <c r="W34" s="88">
        <f t="shared" si="1"/>
        <v>90000</v>
      </c>
      <c r="X34" s="88">
        <f t="shared" si="2"/>
        <v>0</v>
      </c>
      <c r="Y34" s="93">
        <f t="shared" si="3"/>
        <v>0</v>
      </c>
      <c r="Z34" s="94">
        <v>6</v>
      </c>
      <c r="AA34" s="88">
        <f t="shared" si="4"/>
        <v>90000</v>
      </c>
      <c r="AB34" s="88">
        <f t="shared" si="5"/>
        <v>0</v>
      </c>
      <c r="AC34" s="95">
        <f t="shared" si="6"/>
        <v>0</v>
      </c>
      <c r="AD34" s="59"/>
      <c r="AE34" s="60"/>
      <c r="AF34" s="60"/>
      <c r="AG34" s="61"/>
    </row>
    <row r="35" spans="1:33" s="2" customFormat="1" ht="15">
      <c r="A35" s="82">
        <v>31</v>
      </c>
      <c r="B35" s="83">
        <v>28</v>
      </c>
      <c r="C35" s="83" t="s">
        <v>77</v>
      </c>
      <c r="D35" s="96" t="s">
        <v>78</v>
      </c>
      <c r="E35" s="85" t="s">
        <v>21</v>
      </c>
      <c r="F35" s="86">
        <v>1195000</v>
      </c>
      <c r="G35" s="83">
        <v>1</v>
      </c>
      <c r="H35" s="38">
        <v>1012711.8644067798</v>
      </c>
      <c r="I35" s="38">
        <f t="shared" si="7"/>
        <v>1195000</v>
      </c>
      <c r="J35" s="39">
        <v>1</v>
      </c>
      <c r="K35" s="38">
        <f t="shared" si="8"/>
        <v>1195000</v>
      </c>
      <c r="L35" s="38">
        <f t="shared" si="9"/>
        <v>0</v>
      </c>
      <c r="M35" s="38">
        <f t="shared" si="10"/>
        <v>0</v>
      </c>
      <c r="N35" s="87"/>
      <c r="O35" s="88">
        <f t="shared" si="11"/>
        <v>0</v>
      </c>
      <c r="P35" s="89"/>
      <c r="Q35" s="90">
        <f t="shared" si="12"/>
        <v>0</v>
      </c>
      <c r="R35" s="90">
        <f t="shared" si="13"/>
        <v>0</v>
      </c>
      <c r="S35" s="90">
        <f t="shared" si="14"/>
        <v>0</v>
      </c>
      <c r="T35" s="91">
        <f t="shared" si="15"/>
        <v>1</v>
      </c>
      <c r="U35" s="92">
        <f t="shared" si="16"/>
        <v>1195000</v>
      </c>
      <c r="V35" s="89">
        <f t="shared" si="0"/>
        <v>1</v>
      </c>
      <c r="W35" s="88">
        <f t="shared" si="1"/>
        <v>1195000</v>
      </c>
      <c r="X35" s="88">
        <f t="shared" si="2"/>
        <v>0</v>
      </c>
      <c r="Y35" s="93">
        <f t="shared" si="3"/>
        <v>0</v>
      </c>
      <c r="Z35" s="94">
        <v>1</v>
      </c>
      <c r="AA35" s="88">
        <f t="shared" si="4"/>
        <v>1195000</v>
      </c>
      <c r="AB35" s="88">
        <f t="shared" si="5"/>
        <v>0</v>
      </c>
      <c r="AC35" s="95">
        <f t="shared" si="6"/>
        <v>0</v>
      </c>
      <c r="AD35" s="59"/>
      <c r="AE35" s="60"/>
      <c r="AF35" s="60"/>
      <c r="AG35" s="61"/>
    </row>
    <row r="36" spans="1:33" s="2" customFormat="1" ht="15">
      <c r="A36" s="82">
        <v>32</v>
      </c>
      <c r="B36" s="83">
        <v>29</v>
      </c>
      <c r="C36" s="83" t="s">
        <v>79</v>
      </c>
      <c r="D36" s="96" t="s">
        <v>80</v>
      </c>
      <c r="E36" s="85" t="s">
        <v>21</v>
      </c>
      <c r="F36" s="86">
        <v>145000</v>
      </c>
      <c r="G36" s="83">
        <v>1</v>
      </c>
      <c r="H36" s="38">
        <v>122881.3559322034</v>
      </c>
      <c r="I36" s="38">
        <f t="shared" si="7"/>
        <v>145000</v>
      </c>
      <c r="J36" s="39">
        <v>1</v>
      </c>
      <c r="K36" s="38">
        <f t="shared" si="8"/>
        <v>145000</v>
      </c>
      <c r="L36" s="38">
        <f t="shared" si="9"/>
        <v>0</v>
      </c>
      <c r="M36" s="38">
        <f t="shared" si="10"/>
        <v>0</v>
      </c>
      <c r="N36" s="87"/>
      <c r="O36" s="88">
        <f t="shared" si="11"/>
        <v>0</v>
      </c>
      <c r="P36" s="89"/>
      <c r="Q36" s="90">
        <f t="shared" si="12"/>
        <v>0</v>
      </c>
      <c r="R36" s="90">
        <f t="shared" si="13"/>
        <v>0</v>
      </c>
      <c r="S36" s="90">
        <f t="shared" si="14"/>
        <v>0</v>
      </c>
      <c r="T36" s="91">
        <f t="shared" si="15"/>
        <v>1</v>
      </c>
      <c r="U36" s="92">
        <f t="shared" si="16"/>
        <v>145000</v>
      </c>
      <c r="V36" s="89">
        <f t="shared" si="0"/>
        <v>1</v>
      </c>
      <c r="W36" s="88">
        <f t="shared" si="1"/>
        <v>145000</v>
      </c>
      <c r="X36" s="88">
        <f t="shared" si="2"/>
        <v>0</v>
      </c>
      <c r="Y36" s="93">
        <f t="shared" si="3"/>
        <v>0</v>
      </c>
      <c r="Z36" s="94">
        <v>1</v>
      </c>
      <c r="AA36" s="88">
        <f t="shared" si="4"/>
        <v>145000</v>
      </c>
      <c r="AB36" s="88">
        <f t="shared" si="5"/>
        <v>0</v>
      </c>
      <c r="AC36" s="95">
        <f t="shared" si="6"/>
        <v>0</v>
      </c>
      <c r="AD36" s="59"/>
      <c r="AE36" s="60"/>
      <c r="AF36" s="60"/>
      <c r="AG36" s="61"/>
    </row>
    <row r="37" spans="1:33" s="2" customFormat="1" ht="15">
      <c r="A37" s="82">
        <v>33</v>
      </c>
      <c r="B37" s="83">
        <v>30</v>
      </c>
      <c r="C37" s="83" t="s">
        <v>81</v>
      </c>
      <c r="D37" s="96" t="s">
        <v>82</v>
      </c>
      <c r="E37" s="85" t="s">
        <v>21</v>
      </c>
      <c r="F37" s="86">
        <v>245000</v>
      </c>
      <c r="G37" s="83">
        <v>1</v>
      </c>
      <c r="H37" s="38">
        <v>207627.11864406781</v>
      </c>
      <c r="I37" s="38">
        <f t="shared" si="7"/>
        <v>245000</v>
      </c>
      <c r="J37" s="39">
        <v>1</v>
      </c>
      <c r="K37" s="38">
        <f t="shared" si="8"/>
        <v>245000</v>
      </c>
      <c r="L37" s="38">
        <f t="shared" si="9"/>
        <v>0</v>
      </c>
      <c r="M37" s="38">
        <f t="shared" si="10"/>
        <v>0</v>
      </c>
      <c r="N37" s="87"/>
      <c r="O37" s="88">
        <f t="shared" si="11"/>
        <v>0</v>
      </c>
      <c r="P37" s="89"/>
      <c r="Q37" s="90">
        <f t="shared" si="12"/>
        <v>0</v>
      </c>
      <c r="R37" s="90">
        <f t="shared" si="13"/>
        <v>0</v>
      </c>
      <c r="S37" s="90">
        <f t="shared" si="14"/>
        <v>0</v>
      </c>
      <c r="T37" s="91">
        <f t="shared" si="15"/>
        <v>1</v>
      </c>
      <c r="U37" s="92">
        <f t="shared" si="16"/>
        <v>245000</v>
      </c>
      <c r="V37" s="89">
        <f t="shared" ref="V37:V68" si="17">J37+P37</f>
        <v>1</v>
      </c>
      <c r="W37" s="88">
        <f t="shared" si="1"/>
        <v>245000</v>
      </c>
      <c r="X37" s="88">
        <f t="shared" si="2"/>
        <v>0</v>
      </c>
      <c r="Y37" s="93">
        <f t="shared" si="3"/>
        <v>0</v>
      </c>
      <c r="Z37" s="94">
        <v>1</v>
      </c>
      <c r="AA37" s="88">
        <f t="shared" si="4"/>
        <v>245000</v>
      </c>
      <c r="AB37" s="88">
        <f t="shared" si="5"/>
        <v>0</v>
      </c>
      <c r="AC37" s="95">
        <f t="shared" si="6"/>
        <v>0</v>
      </c>
      <c r="AD37" s="59"/>
      <c r="AE37" s="60"/>
      <c r="AF37" s="60"/>
      <c r="AG37" s="61"/>
    </row>
    <row r="38" spans="1:33" s="2" customFormat="1" ht="15">
      <c r="A38" s="82">
        <v>34</v>
      </c>
      <c r="B38" s="83">
        <v>31</v>
      </c>
      <c r="C38" s="83" t="s">
        <v>83</v>
      </c>
      <c r="D38" s="96" t="s">
        <v>84</v>
      </c>
      <c r="E38" s="85" t="s">
        <v>21</v>
      </c>
      <c r="F38" s="86">
        <v>50000</v>
      </c>
      <c r="G38" s="83">
        <v>1</v>
      </c>
      <c r="H38" s="38">
        <v>42372.881355932208</v>
      </c>
      <c r="I38" s="38">
        <f t="shared" si="7"/>
        <v>50000</v>
      </c>
      <c r="J38" s="39">
        <v>1</v>
      </c>
      <c r="K38" s="38">
        <f t="shared" si="8"/>
        <v>50000</v>
      </c>
      <c r="L38" s="38">
        <f t="shared" si="9"/>
        <v>0</v>
      </c>
      <c r="M38" s="38">
        <f t="shared" si="10"/>
        <v>0</v>
      </c>
      <c r="N38" s="87"/>
      <c r="O38" s="88">
        <f t="shared" si="11"/>
        <v>0</v>
      </c>
      <c r="P38" s="89"/>
      <c r="Q38" s="90">
        <f t="shared" si="12"/>
        <v>0</v>
      </c>
      <c r="R38" s="90">
        <f t="shared" si="13"/>
        <v>0</v>
      </c>
      <c r="S38" s="90">
        <f t="shared" si="14"/>
        <v>0</v>
      </c>
      <c r="T38" s="91">
        <f t="shared" si="15"/>
        <v>1</v>
      </c>
      <c r="U38" s="92">
        <f t="shared" si="16"/>
        <v>50000</v>
      </c>
      <c r="V38" s="89">
        <f t="shared" si="17"/>
        <v>1</v>
      </c>
      <c r="W38" s="88">
        <f t="shared" si="1"/>
        <v>50000</v>
      </c>
      <c r="X38" s="88">
        <f t="shared" si="2"/>
        <v>0</v>
      </c>
      <c r="Y38" s="93">
        <f t="shared" si="3"/>
        <v>0</v>
      </c>
      <c r="Z38" s="94">
        <v>1</v>
      </c>
      <c r="AA38" s="88">
        <f t="shared" si="4"/>
        <v>50000</v>
      </c>
      <c r="AB38" s="88">
        <f t="shared" si="5"/>
        <v>0</v>
      </c>
      <c r="AC38" s="95">
        <f t="shared" si="6"/>
        <v>0</v>
      </c>
      <c r="AD38" s="59"/>
      <c r="AE38" s="60"/>
      <c r="AF38" s="60"/>
      <c r="AG38" s="61"/>
    </row>
    <row r="39" spans="1:33" s="2" customFormat="1" ht="15">
      <c r="A39" s="82">
        <v>35</v>
      </c>
      <c r="B39" s="83">
        <v>32</v>
      </c>
      <c r="C39" s="83" t="s">
        <v>85</v>
      </c>
      <c r="D39" s="96" t="s">
        <v>86</v>
      </c>
      <c r="E39" s="85" t="s">
        <v>21</v>
      </c>
      <c r="F39" s="86">
        <v>1495000</v>
      </c>
      <c r="G39" s="83">
        <v>1</v>
      </c>
      <c r="H39" s="38">
        <v>1266949.1525423729</v>
      </c>
      <c r="I39" s="38">
        <f t="shared" si="7"/>
        <v>1495000</v>
      </c>
      <c r="J39" s="39">
        <v>1</v>
      </c>
      <c r="K39" s="38">
        <f t="shared" si="8"/>
        <v>1495000</v>
      </c>
      <c r="L39" s="38">
        <f t="shared" si="9"/>
        <v>0</v>
      </c>
      <c r="M39" s="38">
        <f t="shared" si="10"/>
        <v>0</v>
      </c>
      <c r="N39" s="87"/>
      <c r="O39" s="88">
        <f t="shared" si="11"/>
        <v>0</v>
      </c>
      <c r="P39" s="89"/>
      <c r="Q39" s="90">
        <f t="shared" si="12"/>
        <v>0</v>
      </c>
      <c r="R39" s="90">
        <f t="shared" si="13"/>
        <v>0</v>
      </c>
      <c r="S39" s="90">
        <f t="shared" si="14"/>
        <v>0</v>
      </c>
      <c r="T39" s="91">
        <f t="shared" si="15"/>
        <v>1</v>
      </c>
      <c r="U39" s="92">
        <f t="shared" si="16"/>
        <v>1495000</v>
      </c>
      <c r="V39" s="89">
        <f t="shared" si="17"/>
        <v>1</v>
      </c>
      <c r="W39" s="88">
        <f t="shared" si="1"/>
        <v>1495000</v>
      </c>
      <c r="X39" s="88">
        <f t="shared" si="2"/>
        <v>0</v>
      </c>
      <c r="Y39" s="93">
        <f t="shared" si="3"/>
        <v>0</v>
      </c>
      <c r="Z39" s="94">
        <v>1</v>
      </c>
      <c r="AA39" s="88">
        <f t="shared" si="4"/>
        <v>1495000</v>
      </c>
      <c r="AB39" s="88">
        <f t="shared" si="5"/>
        <v>0</v>
      </c>
      <c r="AC39" s="95">
        <f t="shared" si="6"/>
        <v>0</v>
      </c>
      <c r="AD39" s="59"/>
      <c r="AE39" s="60"/>
      <c r="AF39" s="60"/>
      <c r="AG39" s="61"/>
    </row>
    <row r="40" spans="1:33" s="2" customFormat="1" ht="15">
      <c r="A40" s="82">
        <v>36</v>
      </c>
      <c r="B40" s="83">
        <v>200</v>
      </c>
      <c r="C40" s="83" t="s">
        <v>87</v>
      </c>
      <c r="D40" s="96" t="s">
        <v>88</v>
      </c>
      <c r="E40" s="85" t="s">
        <v>21</v>
      </c>
      <c r="F40" s="86">
        <v>40000</v>
      </c>
      <c r="G40" s="83">
        <v>1</v>
      </c>
      <c r="H40" s="38">
        <v>33898.305084745763</v>
      </c>
      <c r="I40" s="38">
        <f t="shared" si="7"/>
        <v>40000</v>
      </c>
      <c r="J40" s="39">
        <v>1</v>
      </c>
      <c r="K40" s="38">
        <f t="shared" si="8"/>
        <v>40000</v>
      </c>
      <c r="L40" s="38">
        <f t="shared" si="9"/>
        <v>0</v>
      </c>
      <c r="M40" s="38">
        <f t="shared" si="10"/>
        <v>0</v>
      </c>
      <c r="N40" s="87"/>
      <c r="O40" s="88">
        <f t="shared" si="11"/>
        <v>0</v>
      </c>
      <c r="P40" s="89"/>
      <c r="Q40" s="90">
        <f t="shared" si="12"/>
        <v>0</v>
      </c>
      <c r="R40" s="90">
        <f t="shared" si="13"/>
        <v>0</v>
      </c>
      <c r="S40" s="90">
        <f t="shared" si="14"/>
        <v>0</v>
      </c>
      <c r="T40" s="91">
        <f t="shared" si="15"/>
        <v>1</v>
      </c>
      <c r="U40" s="92">
        <f t="shared" si="16"/>
        <v>40000</v>
      </c>
      <c r="V40" s="89">
        <f t="shared" si="17"/>
        <v>1</v>
      </c>
      <c r="W40" s="88">
        <f t="shared" si="1"/>
        <v>40000</v>
      </c>
      <c r="X40" s="88">
        <f t="shared" si="2"/>
        <v>0</v>
      </c>
      <c r="Y40" s="93">
        <f t="shared" si="3"/>
        <v>0</v>
      </c>
      <c r="Z40" s="94">
        <v>1</v>
      </c>
      <c r="AA40" s="88">
        <f t="shared" si="4"/>
        <v>40000</v>
      </c>
      <c r="AB40" s="88">
        <f t="shared" si="5"/>
        <v>0</v>
      </c>
      <c r="AC40" s="95">
        <f t="shared" si="6"/>
        <v>0</v>
      </c>
      <c r="AD40" s="59"/>
      <c r="AE40" s="60"/>
      <c r="AF40" s="60"/>
      <c r="AG40" s="61"/>
    </row>
    <row r="41" spans="1:33" s="2" customFormat="1" ht="15">
      <c r="A41" s="82">
        <v>37</v>
      </c>
      <c r="B41" s="83">
        <v>33</v>
      </c>
      <c r="C41" s="83" t="s">
        <v>89</v>
      </c>
      <c r="D41" s="96" t="s">
        <v>90</v>
      </c>
      <c r="E41" s="85" t="s">
        <v>21</v>
      </c>
      <c r="F41" s="86">
        <v>245000</v>
      </c>
      <c r="G41" s="83">
        <v>1</v>
      </c>
      <c r="H41" s="38">
        <v>207627.11864406781</v>
      </c>
      <c r="I41" s="38">
        <f t="shared" si="7"/>
        <v>245000</v>
      </c>
      <c r="J41" s="39">
        <v>1</v>
      </c>
      <c r="K41" s="38">
        <f t="shared" si="8"/>
        <v>245000</v>
      </c>
      <c r="L41" s="38">
        <f t="shared" si="9"/>
        <v>0</v>
      </c>
      <c r="M41" s="38">
        <f t="shared" si="10"/>
        <v>0</v>
      </c>
      <c r="N41" s="87"/>
      <c r="O41" s="88">
        <f t="shared" si="11"/>
        <v>0</v>
      </c>
      <c r="P41" s="89"/>
      <c r="Q41" s="90">
        <f t="shared" si="12"/>
        <v>0</v>
      </c>
      <c r="R41" s="90">
        <f t="shared" si="13"/>
        <v>0</v>
      </c>
      <c r="S41" s="90">
        <f t="shared" si="14"/>
        <v>0</v>
      </c>
      <c r="T41" s="91">
        <f t="shared" si="15"/>
        <v>1</v>
      </c>
      <c r="U41" s="92">
        <f t="shared" si="16"/>
        <v>245000</v>
      </c>
      <c r="V41" s="89">
        <f t="shared" si="17"/>
        <v>1</v>
      </c>
      <c r="W41" s="88">
        <f t="shared" si="1"/>
        <v>245000</v>
      </c>
      <c r="X41" s="88">
        <f t="shared" si="2"/>
        <v>0</v>
      </c>
      <c r="Y41" s="93">
        <f t="shared" si="3"/>
        <v>0</v>
      </c>
      <c r="Z41" s="94">
        <v>1</v>
      </c>
      <c r="AA41" s="88">
        <f t="shared" si="4"/>
        <v>245000</v>
      </c>
      <c r="AB41" s="88">
        <f t="shared" si="5"/>
        <v>0</v>
      </c>
      <c r="AC41" s="95">
        <f t="shared" si="6"/>
        <v>0</v>
      </c>
      <c r="AD41" s="59"/>
      <c r="AE41" s="60"/>
      <c r="AF41" s="60"/>
      <c r="AG41" s="61"/>
    </row>
    <row r="42" spans="1:33" s="2" customFormat="1" ht="15">
      <c r="A42" s="82">
        <v>38</v>
      </c>
      <c r="B42" s="83">
        <v>201</v>
      </c>
      <c r="C42" s="83" t="s">
        <v>91</v>
      </c>
      <c r="D42" s="96" t="s">
        <v>92</v>
      </c>
      <c r="E42" s="85" t="s">
        <v>70</v>
      </c>
      <c r="F42" s="86">
        <v>195000</v>
      </c>
      <c r="G42" s="83">
        <v>7</v>
      </c>
      <c r="H42" s="38">
        <v>165254.2372881356</v>
      </c>
      <c r="I42" s="38">
        <f t="shared" si="7"/>
        <v>1365000</v>
      </c>
      <c r="J42" s="39">
        <v>7</v>
      </c>
      <c r="K42" s="38">
        <f t="shared" si="8"/>
        <v>1365000</v>
      </c>
      <c r="L42" s="38">
        <f t="shared" si="9"/>
        <v>0</v>
      </c>
      <c r="M42" s="38">
        <f t="shared" si="10"/>
        <v>0</v>
      </c>
      <c r="N42" s="87">
        <v>2</v>
      </c>
      <c r="O42" s="88">
        <f t="shared" si="11"/>
        <v>390000</v>
      </c>
      <c r="P42" s="89">
        <v>2</v>
      </c>
      <c r="Q42" s="90">
        <f t="shared" si="12"/>
        <v>390000</v>
      </c>
      <c r="R42" s="90">
        <f t="shared" si="13"/>
        <v>0</v>
      </c>
      <c r="S42" s="90">
        <f t="shared" si="14"/>
        <v>0</v>
      </c>
      <c r="T42" s="91">
        <f t="shared" si="15"/>
        <v>9</v>
      </c>
      <c r="U42" s="92">
        <f t="shared" si="16"/>
        <v>1755000</v>
      </c>
      <c r="V42" s="89">
        <f t="shared" si="17"/>
        <v>9</v>
      </c>
      <c r="W42" s="88">
        <f t="shared" si="1"/>
        <v>1755000</v>
      </c>
      <c r="X42" s="88">
        <f t="shared" si="2"/>
        <v>0</v>
      </c>
      <c r="Y42" s="93">
        <f t="shared" si="3"/>
        <v>0</v>
      </c>
      <c r="Z42" s="94">
        <v>9</v>
      </c>
      <c r="AA42" s="88">
        <f t="shared" si="4"/>
        <v>1755000</v>
      </c>
      <c r="AB42" s="88">
        <f t="shared" si="5"/>
        <v>0</v>
      </c>
      <c r="AC42" s="95">
        <f t="shared" si="6"/>
        <v>0</v>
      </c>
      <c r="AD42" s="59"/>
      <c r="AE42" s="60"/>
      <c r="AF42" s="60"/>
      <c r="AG42" s="61"/>
    </row>
    <row r="43" spans="1:33" s="2" customFormat="1" ht="15">
      <c r="A43" s="82">
        <v>39</v>
      </c>
      <c r="B43" s="83">
        <v>34</v>
      </c>
      <c r="C43" s="83" t="s">
        <v>93</v>
      </c>
      <c r="D43" s="96" t="s">
        <v>501</v>
      </c>
      <c r="E43" s="85" t="s">
        <v>17</v>
      </c>
      <c r="F43" s="86">
        <v>15010</v>
      </c>
      <c r="G43" s="83">
        <v>202</v>
      </c>
      <c r="H43" s="38">
        <v>12720.338983050848</v>
      </c>
      <c r="I43" s="38">
        <f t="shared" si="7"/>
        <v>3032020</v>
      </c>
      <c r="J43" s="39">
        <v>329.06</v>
      </c>
      <c r="K43" s="38">
        <f t="shared" si="8"/>
        <v>4939190.5999999996</v>
      </c>
      <c r="L43" s="38">
        <f t="shared" si="9"/>
        <v>1907170.5999999996</v>
      </c>
      <c r="M43" s="38">
        <f t="shared" si="10"/>
        <v>0</v>
      </c>
      <c r="N43" s="87">
        <v>0</v>
      </c>
      <c r="O43" s="88">
        <f t="shared" si="11"/>
        <v>0</v>
      </c>
      <c r="P43" s="89">
        <v>0</v>
      </c>
      <c r="Q43" s="90">
        <f t="shared" si="12"/>
        <v>0</v>
      </c>
      <c r="R43" s="90">
        <f t="shared" si="13"/>
        <v>0</v>
      </c>
      <c r="S43" s="90">
        <f t="shared" si="14"/>
        <v>0</v>
      </c>
      <c r="T43" s="91">
        <f t="shared" si="15"/>
        <v>202</v>
      </c>
      <c r="U43" s="92">
        <f t="shared" si="16"/>
        <v>3032020</v>
      </c>
      <c r="V43" s="89">
        <f t="shared" si="17"/>
        <v>329.06</v>
      </c>
      <c r="W43" s="88">
        <f t="shared" si="1"/>
        <v>4939190.5999999996</v>
      </c>
      <c r="X43" s="88">
        <f t="shared" si="2"/>
        <v>1907170.5999999996</v>
      </c>
      <c r="Y43" s="93">
        <f t="shared" si="3"/>
        <v>0</v>
      </c>
      <c r="Z43" s="94">
        <f>V43*1.03</f>
        <v>338.93180000000001</v>
      </c>
      <c r="AA43" s="88">
        <f t="shared" si="4"/>
        <v>5087366.318</v>
      </c>
      <c r="AB43" s="88">
        <f t="shared" si="5"/>
        <v>2055346.318</v>
      </c>
      <c r="AC43" s="95">
        <f t="shared" si="6"/>
        <v>0</v>
      </c>
      <c r="AD43" s="59"/>
      <c r="AE43" s="60"/>
      <c r="AF43" s="60"/>
      <c r="AG43" s="61"/>
    </row>
    <row r="44" spans="1:33" s="2" customFormat="1" ht="14.4" customHeight="1">
      <c r="A44" s="82">
        <v>40</v>
      </c>
      <c r="B44" s="83">
        <v>35</v>
      </c>
      <c r="C44" s="83" t="s">
        <v>94</v>
      </c>
      <c r="D44" s="96" t="s">
        <v>502</v>
      </c>
      <c r="E44" s="85" t="s">
        <v>17</v>
      </c>
      <c r="F44" s="86">
        <v>15010</v>
      </c>
      <c r="G44" s="83">
        <f>85+61</f>
        <v>146</v>
      </c>
      <c r="H44" s="38">
        <v>12720.338983050848</v>
      </c>
      <c r="I44" s="38">
        <f t="shared" si="7"/>
        <v>2191460</v>
      </c>
      <c r="J44" s="39">
        <v>174</v>
      </c>
      <c r="K44" s="38">
        <f t="shared" si="8"/>
        <v>2611740</v>
      </c>
      <c r="L44" s="38">
        <f t="shared" si="9"/>
        <v>420280</v>
      </c>
      <c r="M44" s="38">
        <f t="shared" si="10"/>
        <v>0</v>
      </c>
      <c r="N44" s="87">
        <v>0</v>
      </c>
      <c r="O44" s="88">
        <f t="shared" si="11"/>
        <v>0</v>
      </c>
      <c r="P44" s="89">
        <v>0</v>
      </c>
      <c r="Q44" s="90">
        <f t="shared" si="12"/>
        <v>0</v>
      </c>
      <c r="R44" s="90">
        <f t="shared" si="13"/>
        <v>0</v>
      </c>
      <c r="S44" s="90">
        <f t="shared" si="14"/>
        <v>0</v>
      </c>
      <c r="T44" s="91">
        <f t="shared" si="15"/>
        <v>146</v>
      </c>
      <c r="U44" s="92">
        <f t="shared" si="16"/>
        <v>2191460</v>
      </c>
      <c r="V44" s="89">
        <f t="shared" si="17"/>
        <v>174</v>
      </c>
      <c r="W44" s="88">
        <f t="shared" si="1"/>
        <v>2611740</v>
      </c>
      <c r="X44" s="88">
        <f t="shared" si="2"/>
        <v>420280</v>
      </c>
      <c r="Y44" s="93">
        <f t="shared" si="3"/>
        <v>0</v>
      </c>
      <c r="Z44" s="94">
        <f>V44*1.03</f>
        <v>179.22</v>
      </c>
      <c r="AA44" s="88">
        <f t="shared" si="4"/>
        <v>2690092.2</v>
      </c>
      <c r="AB44" s="88">
        <f t="shared" si="5"/>
        <v>498632.20000000019</v>
      </c>
      <c r="AC44" s="95">
        <f t="shared" si="6"/>
        <v>0</v>
      </c>
      <c r="AD44" s="59"/>
      <c r="AE44" s="60"/>
      <c r="AF44" s="60"/>
      <c r="AG44" s="61"/>
    </row>
    <row r="45" spans="1:33" s="2" customFormat="1" ht="15">
      <c r="A45" s="82">
        <v>41</v>
      </c>
      <c r="B45" s="83">
        <v>202</v>
      </c>
      <c r="C45" s="83" t="s">
        <v>95</v>
      </c>
      <c r="D45" s="96" t="s">
        <v>96</v>
      </c>
      <c r="E45" s="85" t="s">
        <v>17</v>
      </c>
      <c r="F45" s="86">
        <v>4035</v>
      </c>
      <c r="G45" s="83">
        <v>146</v>
      </c>
      <c r="H45" s="38">
        <v>3419.4915254237289</v>
      </c>
      <c r="I45" s="38">
        <f t="shared" si="7"/>
        <v>589110</v>
      </c>
      <c r="J45" s="39">
        <v>72.22</v>
      </c>
      <c r="K45" s="38">
        <f t="shared" si="8"/>
        <v>291407.7</v>
      </c>
      <c r="L45" s="38">
        <f t="shared" si="9"/>
        <v>0</v>
      </c>
      <c r="M45" s="38">
        <f t="shared" si="10"/>
        <v>297702.3</v>
      </c>
      <c r="N45" s="87"/>
      <c r="O45" s="88">
        <f t="shared" si="11"/>
        <v>0</v>
      </c>
      <c r="P45" s="89"/>
      <c r="Q45" s="90">
        <f t="shared" si="12"/>
        <v>0</v>
      </c>
      <c r="R45" s="90">
        <f t="shared" si="13"/>
        <v>0</v>
      </c>
      <c r="S45" s="90">
        <f t="shared" si="14"/>
        <v>0</v>
      </c>
      <c r="T45" s="91">
        <f t="shared" si="15"/>
        <v>146</v>
      </c>
      <c r="U45" s="92">
        <f t="shared" si="16"/>
        <v>589110</v>
      </c>
      <c r="V45" s="89">
        <f t="shared" si="17"/>
        <v>72.22</v>
      </c>
      <c r="W45" s="88">
        <f t="shared" si="1"/>
        <v>291407.7</v>
      </c>
      <c r="X45" s="88">
        <f t="shared" si="2"/>
        <v>0</v>
      </c>
      <c r="Y45" s="93">
        <f t="shared" si="3"/>
        <v>297702.3</v>
      </c>
      <c r="Z45" s="94">
        <f>V45*1.02</f>
        <v>73.664400000000001</v>
      </c>
      <c r="AA45" s="88">
        <f t="shared" si="4"/>
        <v>297235.85399999999</v>
      </c>
      <c r="AB45" s="88">
        <f t="shared" si="5"/>
        <v>0</v>
      </c>
      <c r="AC45" s="95">
        <f t="shared" si="6"/>
        <v>291874.14600000001</v>
      </c>
      <c r="AD45" s="59"/>
      <c r="AE45" s="60"/>
      <c r="AF45" s="60"/>
      <c r="AG45" s="61"/>
    </row>
    <row r="46" spans="1:33" s="2" customFormat="1" ht="15">
      <c r="A46" s="82">
        <v>42</v>
      </c>
      <c r="B46" s="83">
        <v>36</v>
      </c>
      <c r="C46" s="83" t="s">
        <v>97</v>
      </c>
      <c r="D46" s="96" t="s">
        <v>98</v>
      </c>
      <c r="E46" s="85" t="s">
        <v>17</v>
      </c>
      <c r="F46" s="86">
        <v>3750</v>
      </c>
      <c r="G46" s="83">
        <v>61</v>
      </c>
      <c r="H46" s="38">
        <v>3177.9661016949153</v>
      </c>
      <c r="I46" s="38">
        <f t="shared" si="7"/>
        <v>228750</v>
      </c>
      <c r="J46" s="39">
        <v>127.58</v>
      </c>
      <c r="K46" s="38">
        <f t="shared" si="8"/>
        <v>478425</v>
      </c>
      <c r="L46" s="38">
        <f t="shared" si="9"/>
        <v>249675</v>
      </c>
      <c r="M46" s="38">
        <f t="shared" si="10"/>
        <v>0</v>
      </c>
      <c r="N46" s="87"/>
      <c r="O46" s="88">
        <f t="shared" si="11"/>
        <v>0</v>
      </c>
      <c r="P46" s="89"/>
      <c r="Q46" s="90">
        <f t="shared" si="12"/>
        <v>0</v>
      </c>
      <c r="R46" s="90">
        <f t="shared" si="13"/>
        <v>0</v>
      </c>
      <c r="S46" s="90">
        <f t="shared" si="14"/>
        <v>0</v>
      </c>
      <c r="T46" s="91">
        <f t="shared" si="15"/>
        <v>61</v>
      </c>
      <c r="U46" s="92">
        <f t="shared" si="16"/>
        <v>228750</v>
      </c>
      <c r="V46" s="89">
        <f t="shared" si="17"/>
        <v>127.58</v>
      </c>
      <c r="W46" s="88">
        <f t="shared" si="1"/>
        <v>478425</v>
      </c>
      <c r="X46" s="88">
        <f t="shared" si="2"/>
        <v>249675</v>
      </c>
      <c r="Y46" s="93">
        <f t="shared" si="3"/>
        <v>0</v>
      </c>
      <c r="Z46" s="94">
        <f>V46*1.03</f>
        <v>131.4074</v>
      </c>
      <c r="AA46" s="88">
        <f t="shared" si="4"/>
        <v>492777.75</v>
      </c>
      <c r="AB46" s="88">
        <f t="shared" si="5"/>
        <v>264027.75</v>
      </c>
      <c r="AC46" s="95">
        <f t="shared" si="6"/>
        <v>0</v>
      </c>
      <c r="AD46" s="59"/>
      <c r="AE46" s="60"/>
      <c r="AF46" s="60"/>
      <c r="AG46" s="61"/>
    </row>
    <row r="47" spans="1:33" s="2" customFormat="1" ht="15">
      <c r="A47" s="82">
        <v>43</v>
      </c>
      <c r="B47" s="83">
        <v>37</v>
      </c>
      <c r="C47" s="83" t="s">
        <v>99</v>
      </c>
      <c r="D47" s="96" t="s">
        <v>27</v>
      </c>
      <c r="E47" s="85" t="s">
        <v>21</v>
      </c>
      <c r="F47" s="86">
        <v>395000</v>
      </c>
      <c r="G47" s="83">
        <v>3</v>
      </c>
      <c r="H47" s="38">
        <v>334745.76271186443</v>
      </c>
      <c r="I47" s="38">
        <f t="shared" si="7"/>
        <v>1185000</v>
      </c>
      <c r="J47" s="39">
        <v>3</v>
      </c>
      <c r="K47" s="38">
        <f t="shared" si="8"/>
        <v>1185000</v>
      </c>
      <c r="L47" s="38">
        <f t="shared" si="9"/>
        <v>0</v>
      </c>
      <c r="M47" s="38">
        <f t="shared" si="10"/>
        <v>0</v>
      </c>
      <c r="N47" s="87"/>
      <c r="O47" s="88">
        <f t="shared" si="11"/>
        <v>0</v>
      </c>
      <c r="P47" s="89"/>
      <c r="Q47" s="90">
        <f t="shared" si="12"/>
        <v>0</v>
      </c>
      <c r="R47" s="90">
        <f t="shared" si="13"/>
        <v>0</v>
      </c>
      <c r="S47" s="90">
        <f t="shared" si="14"/>
        <v>0</v>
      </c>
      <c r="T47" s="91">
        <f t="shared" si="15"/>
        <v>3</v>
      </c>
      <c r="U47" s="92">
        <f t="shared" si="16"/>
        <v>1185000</v>
      </c>
      <c r="V47" s="89">
        <f t="shared" si="17"/>
        <v>3</v>
      </c>
      <c r="W47" s="88">
        <f t="shared" si="1"/>
        <v>1185000</v>
      </c>
      <c r="X47" s="88">
        <f t="shared" si="2"/>
        <v>0</v>
      </c>
      <c r="Y47" s="93">
        <f t="shared" si="3"/>
        <v>0</v>
      </c>
      <c r="Z47" s="94">
        <v>3</v>
      </c>
      <c r="AA47" s="88">
        <f t="shared" si="4"/>
        <v>1185000</v>
      </c>
      <c r="AB47" s="88">
        <f t="shared" si="5"/>
        <v>0</v>
      </c>
      <c r="AC47" s="95">
        <f t="shared" si="6"/>
        <v>0</v>
      </c>
      <c r="AD47" s="59"/>
      <c r="AE47" s="60"/>
      <c r="AF47" s="60"/>
      <c r="AG47" s="61"/>
    </row>
    <row r="48" spans="1:33" s="2" customFormat="1" ht="15">
      <c r="A48" s="82">
        <v>44</v>
      </c>
      <c r="B48" s="83">
        <v>38</v>
      </c>
      <c r="C48" s="83" t="s">
        <v>100</v>
      </c>
      <c r="D48" s="96" t="s">
        <v>29</v>
      </c>
      <c r="E48" s="85" t="s">
        <v>21</v>
      </c>
      <c r="F48" s="86">
        <v>1495000</v>
      </c>
      <c r="G48" s="83">
        <v>2</v>
      </c>
      <c r="H48" s="38">
        <v>1266949.1525423729</v>
      </c>
      <c r="I48" s="38">
        <f t="shared" si="7"/>
        <v>2990000</v>
      </c>
      <c r="J48" s="39">
        <v>2</v>
      </c>
      <c r="K48" s="38">
        <f t="shared" si="8"/>
        <v>2990000</v>
      </c>
      <c r="L48" s="38">
        <f t="shared" si="9"/>
        <v>0</v>
      </c>
      <c r="M48" s="38">
        <f t="shared" si="10"/>
        <v>0</v>
      </c>
      <c r="N48" s="87"/>
      <c r="O48" s="88">
        <f t="shared" si="11"/>
        <v>0</v>
      </c>
      <c r="P48" s="89"/>
      <c r="Q48" s="90">
        <f t="shared" si="12"/>
        <v>0</v>
      </c>
      <c r="R48" s="90">
        <f t="shared" si="13"/>
        <v>0</v>
      </c>
      <c r="S48" s="90">
        <f t="shared" si="14"/>
        <v>0</v>
      </c>
      <c r="T48" s="91">
        <f t="shared" si="15"/>
        <v>2</v>
      </c>
      <c r="U48" s="92">
        <f t="shared" si="16"/>
        <v>2990000</v>
      </c>
      <c r="V48" s="89">
        <f t="shared" si="17"/>
        <v>2</v>
      </c>
      <c r="W48" s="88">
        <f t="shared" si="1"/>
        <v>2990000</v>
      </c>
      <c r="X48" s="88">
        <f t="shared" si="2"/>
        <v>0</v>
      </c>
      <c r="Y48" s="93">
        <f t="shared" si="3"/>
        <v>0</v>
      </c>
      <c r="Z48" s="94">
        <v>2</v>
      </c>
      <c r="AA48" s="88">
        <f t="shared" si="4"/>
        <v>2990000</v>
      </c>
      <c r="AB48" s="88">
        <f t="shared" si="5"/>
        <v>0</v>
      </c>
      <c r="AC48" s="95">
        <f t="shared" si="6"/>
        <v>0</v>
      </c>
      <c r="AD48" s="59"/>
      <c r="AE48" s="60"/>
      <c r="AF48" s="60"/>
      <c r="AG48" s="61"/>
    </row>
    <row r="49" spans="1:33" s="2" customFormat="1" ht="15">
      <c r="A49" s="82">
        <v>45</v>
      </c>
      <c r="B49" s="83">
        <v>39</v>
      </c>
      <c r="C49" s="83" t="s">
        <v>101</v>
      </c>
      <c r="D49" s="96" t="s">
        <v>102</v>
      </c>
      <c r="E49" s="85" t="s">
        <v>21</v>
      </c>
      <c r="F49" s="86">
        <v>1195000</v>
      </c>
      <c r="G49" s="83">
        <v>1</v>
      </c>
      <c r="H49" s="38">
        <v>1012711.8644067798</v>
      </c>
      <c r="I49" s="38">
        <f t="shared" si="7"/>
        <v>1195000</v>
      </c>
      <c r="J49" s="39">
        <v>1</v>
      </c>
      <c r="K49" s="38">
        <f t="shared" si="8"/>
        <v>1195000</v>
      </c>
      <c r="L49" s="38">
        <f t="shared" si="9"/>
        <v>0</v>
      </c>
      <c r="M49" s="38">
        <f t="shared" si="10"/>
        <v>0</v>
      </c>
      <c r="N49" s="87"/>
      <c r="O49" s="88">
        <f t="shared" si="11"/>
        <v>0</v>
      </c>
      <c r="P49" s="89"/>
      <c r="Q49" s="90">
        <f t="shared" si="12"/>
        <v>0</v>
      </c>
      <c r="R49" s="90">
        <f t="shared" si="13"/>
        <v>0</v>
      </c>
      <c r="S49" s="90">
        <f t="shared" si="14"/>
        <v>0</v>
      </c>
      <c r="T49" s="91">
        <f t="shared" si="15"/>
        <v>1</v>
      </c>
      <c r="U49" s="92">
        <f t="shared" si="16"/>
        <v>1195000</v>
      </c>
      <c r="V49" s="89">
        <f t="shared" si="17"/>
        <v>1</v>
      </c>
      <c r="W49" s="88">
        <f t="shared" si="1"/>
        <v>1195000</v>
      </c>
      <c r="X49" s="88">
        <f t="shared" si="2"/>
        <v>0</v>
      </c>
      <c r="Y49" s="93">
        <f t="shared" si="3"/>
        <v>0</v>
      </c>
      <c r="Z49" s="94">
        <v>1</v>
      </c>
      <c r="AA49" s="88">
        <f t="shared" si="4"/>
        <v>1195000</v>
      </c>
      <c r="AB49" s="88">
        <f t="shared" si="5"/>
        <v>0</v>
      </c>
      <c r="AC49" s="95">
        <f t="shared" si="6"/>
        <v>0</v>
      </c>
      <c r="AD49" s="59"/>
      <c r="AE49" s="60"/>
      <c r="AF49" s="60"/>
      <c r="AG49" s="61"/>
    </row>
    <row r="50" spans="1:33" s="2" customFormat="1" ht="15">
      <c r="A50" s="82">
        <v>46</v>
      </c>
      <c r="B50" s="83">
        <v>40</v>
      </c>
      <c r="C50" s="83" t="s">
        <v>103</v>
      </c>
      <c r="D50" s="96" t="s">
        <v>31</v>
      </c>
      <c r="E50" s="85" t="s">
        <v>21</v>
      </c>
      <c r="F50" s="86">
        <v>345000</v>
      </c>
      <c r="G50" s="83">
        <v>3</v>
      </c>
      <c r="H50" s="38">
        <v>292372.88135593222</v>
      </c>
      <c r="I50" s="38">
        <f t="shared" si="7"/>
        <v>1035000</v>
      </c>
      <c r="J50" s="39">
        <v>3</v>
      </c>
      <c r="K50" s="38">
        <f t="shared" si="8"/>
        <v>1035000</v>
      </c>
      <c r="L50" s="38">
        <f t="shared" si="9"/>
        <v>0</v>
      </c>
      <c r="M50" s="38">
        <f t="shared" si="10"/>
        <v>0</v>
      </c>
      <c r="N50" s="87"/>
      <c r="O50" s="88">
        <f t="shared" si="11"/>
        <v>0</v>
      </c>
      <c r="P50" s="89"/>
      <c r="Q50" s="90">
        <f t="shared" si="12"/>
        <v>0</v>
      </c>
      <c r="R50" s="90">
        <f t="shared" si="13"/>
        <v>0</v>
      </c>
      <c r="S50" s="90">
        <f t="shared" si="14"/>
        <v>0</v>
      </c>
      <c r="T50" s="91">
        <f t="shared" si="15"/>
        <v>3</v>
      </c>
      <c r="U50" s="92">
        <f t="shared" si="16"/>
        <v>1035000</v>
      </c>
      <c r="V50" s="89">
        <f t="shared" si="17"/>
        <v>3</v>
      </c>
      <c r="W50" s="88">
        <f t="shared" si="1"/>
        <v>1035000</v>
      </c>
      <c r="X50" s="88">
        <f t="shared" si="2"/>
        <v>0</v>
      </c>
      <c r="Y50" s="93">
        <f t="shared" si="3"/>
        <v>0</v>
      </c>
      <c r="Z50" s="94">
        <v>6</v>
      </c>
      <c r="AA50" s="88">
        <f t="shared" si="4"/>
        <v>2070000</v>
      </c>
      <c r="AB50" s="88">
        <f t="shared" si="5"/>
        <v>1035000</v>
      </c>
      <c r="AC50" s="95">
        <f t="shared" si="6"/>
        <v>0</v>
      </c>
      <c r="AD50" s="59"/>
      <c r="AE50" s="60"/>
      <c r="AF50" s="60"/>
      <c r="AG50" s="61"/>
    </row>
    <row r="51" spans="1:33" s="2" customFormat="1" ht="15">
      <c r="A51" s="82">
        <v>47</v>
      </c>
      <c r="B51" s="83">
        <v>41</v>
      </c>
      <c r="C51" s="83" t="s">
        <v>104</v>
      </c>
      <c r="D51" s="96" t="s">
        <v>33</v>
      </c>
      <c r="E51" s="85" t="s">
        <v>21</v>
      </c>
      <c r="F51" s="86">
        <v>22500</v>
      </c>
      <c r="G51" s="83">
        <v>3</v>
      </c>
      <c r="H51" s="38">
        <v>19067.796610169491</v>
      </c>
      <c r="I51" s="38">
        <f t="shared" si="7"/>
        <v>67500</v>
      </c>
      <c r="J51" s="39">
        <v>3</v>
      </c>
      <c r="K51" s="38">
        <f t="shared" si="8"/>
        <v>67500</v>
      </c>
      <c r="L51" s="38">
        <f t="shared" si="9"/>
        <v>0</v>
      </c>
      <c r="M51" s="38">
        <f t="shared" si="10"/>
        <v>0</v>
      </c>
      <c r="N51" s="87"/>
      <c r="O51" s="88">
        <f t="shared" si="11"/>
        <v>0</v>
      </c>
      <c r="P51" s="89"/>
      <c r="Q51" s="90">
        <f t="shared" si="12"/>
        <v>0</v>
      </c>
      <c r="R51" s="90">
        <f t="shared" si="13"/>
        <v>0</v>
      </c>
      <c r="S51" s="90">
        <f t="shared" si="14"/>
        <v>0</v>
      </c>
      <c r="T51" s="91">
        <f t="shared" si="15"/>
        <v>3</v>
      </c>
      <c r="U51" s="92">
        <f t="shared" si="16"/>
        <v>67500</v>
      </c>
      <c r="V51" s="89">
        <f t="shared" si="17"/>
        <v>3</v>
      </c>
      <c r="W51" s="88">
        <f t="shared" si="1"/>
        <v>67500</v>
      </c>
      <c r="X51" s="88">
        <f t="shared" si="2"/>
        <v>0</v>
      </c>
      <c r="Y51" s="93">
        <f t="shared" si="3"/>
        <v>0</v>
      </c>
      <c r="Z51" s="94">
        <v>3</v>
      </c>
      <c r="AA51" s="88">
        <f t="shared" si="4"/>
        <v>67500</v>
      </c>
      <c r="AB51" s="88">
        <f t="shared" si="5"/>
        <v>0</v>
      </c>
      <c r="AC51" s="95">
        <f t="shared" si="6"/>
        <v>0</v>
      </c>
      <c r="AD51" s="59"/>
      <c r="AE51" s="60"/>
      <c r="AF51" s="60"/>
      <c r="AG51" s="61"/>
    </row>
    <row r="52" spans="1:33" s="2" customFormat="1" ht="15">
      <c r="A52" s="82">
        <v>48</v>
      </c>
      <c r="B52" s="83">
        <v>42</v>
      </c>
      <c r="C52" s="83" t="s">
        <v>105</v>
      </c>
      <c r="D52" s="96" t="s">
        <v>49</v>
      </c>
      <c r="E52" s="85" t="s">
        <v>21</v>
      </c>
      <c r="F52" s="86">
        <v>525000</v>
      </c>
      <c r="G52" s="83">
        <v>3</v>
      </c>
      <c r="H52" s="38">
        <v>444915.25423728814</v>
      </c>
      <c r="I52" s="38">
        <f t="shared" si="7"/>
        <v>1575000</v>
      </c>
      <c r="J52" s="39">
        <v>3</v>
      </c>
      <c r="K52" s="38">
        <f t="shared" si="8"/>
        <v>1575000</v>
      </c>
      <c r="L52" s="38">
        <f t="shared" si="9"/>
        <v>0</v>
      </c>
      <c r="M52" s="38">
        <f t="shared" si="10"/>
        <v>0</v>
      </c>
      <c r="N52" s="87"/>
      <c r="O52" s="88">
        <f t="shared" si="11"/>
        <v>0</v>
      </c>
      <c r="P52" s="89"/>
      <c r="Q52" s="90">
        <f t="shared" si="12"/>
        <v>0</v>
      </c>
      <c r="R52" s="90">
        <f t="shared" si="13"/>
        <v>0</v>
      </c>
      <c r="S52" s="90">
        <f t="shared" si="14"/>
        <v>0</v>
      </c>
      <c r="T52" s="91">
        <f t="shared" si="15"/>
        <v>3</v>
      </c>
      <c r="U52" s="92">
        <f t="shared" si="16"/>
        <v>1575000</v>
      </c>
      <c r="V52" s="89">
        <f t="shared" si="17"/>
        <v>3</v>
      </c>
      <c r="W52" s="88">
        <f t="shared" si="1"/>
        <v>1575000</v>
      </c>
      <c r="X52" s="88">
        <f t="shared" si="2"/>
        <v>0</v>
      </c>
      <c r="Y52" s="93">
        <f t="shared" si="3"/>
        <v>0</v>
      </c>
      <c r="Z52" s="94">
        <v>3</v>
      </c>
      <c r="AA52" s="88">
        <f t="shared" si="4"/>
        <v>1575000</v>
      </c>
      <c r="AB52" s="88">
        <f t="shared" si="5"/>
        <v>0</v>
      </c>
      <c r="AC52" s="95">
        <f t="shared" si="6"/>
        <v>0</v>
      </c>
      <c r="AD52" s="59"/>
      <c r="AE52" s="60"/>
      <c r="AF52" s="60"/>
      <c r="AG52" s="61"/>
    </row>
    <row r="53" spans="1:33" s="2" customFormat="1" ht="15">
      <c r="A53" s="82">
        <v>49</v>
      </c>
      <c r="B53" s="83">
        <v>43</v>
      </c>
      <c r="C53" s="83" t="s">
        <v>106</v>
      </c>
      <c r="D53" s="96" t="s">
        <v>107</v>
      </c>
      <c r="E53" s="85" t="s">
        <v>17</v>
      </c>
      <c r="F53" s="86">
        <v>650.00000000000011</v>
      </c>
      <c r="G53" s="83">
        <v>40</v>
      </c>
      <c r="H53" s="38">
        <v>550.84745762711873</v>
      </c>
      <c r="I53" s="38">
        <f t="shared" si="7"/>
        <v>26000.000000000004</v>
      </c>
      <c r="J53" s="39">
        <v>40</v>
      </c>
      <c r="K53" s="38">
        <f t="shared" si="8"/>
        <v>26000.000000000004</v>
      </c>
      <c r="L53" s="38">
        <f t="shared" si="9"/>
        <v>0</v>
      </c>
      <c r="M53" s="38">
        <f t="shared" si="10"/>
        <v>0</v>
      </c>
      <c r="N53" s="87"/>
      <c r="O53" s="88">
        <f t="shared" si="11"/>
        <v>0</v>
      </c>
      <c r="P53" s="89"/>
      <c r="Q53" s="90">
        <f t="shared" si="12"/>
        <v>0</v>
      </c>
      <c r="R53" s="90">
        <f t="shared" si="13"/>
        <v>0</v>
      </c>
      <c r="S53" s="90">
        <f t="shared" si="14"/>
        <v>0</v>
      </c>
      <c r="T53" s="91">
        <f t="shared" si="15"/>
        <v>40</v>
      </c>
      <c r="U53" s="92">
        <f t="shared" si="16"/>
        <v>26000.000000000004</v>
      </c>
      <c r="V53" s="89">
        <f t="shared" si="17"/>
        <v>40</v>
      </c>
      <c r="W53" s="88">
        <f t="shared" si="1"/>
        <v>26000.000000000004</v>
      </c>
      <c r="X53" s="88">
        <f t="shared" si="2"/>
        <v>0</v>
      </c>
      <c r="Y53" s="93">
        <f t="shared" si="3"/>
        <v>0</v>
      </c>
      <c r="Z53" s="94">
        <v>40</v>
      </c>
      <c r="AA53" s="88">
        <f t="shared" si="4"/>
        <v>26000.000000000004</v>
      </c>
      <c r="AB53" s="88">
        <f t="shared" si="5"/>
        <v>0</v>
      </c>
      <c r="AC53" s="95">
        <f t="shared" si="6"/>
        <v>0</v>
      </c>
      <c r="AD53" s="59"/>
      <c r="AE53" s="60"/>
      <c r="AF53" s="60"/>
      <c r="AG53" s="61"/>
    </row>
    <row r="54" spans="1:33" s="2" customFormat="1" ht="15">
      <c r="A54" s="82">
        <v>50</v>
      </c>
      <c r="B54" s="83">
        <v>44</v>
      </c>
      <c r="C54" s="83" t="s">
        <v>108</v>
      </c>
      <c r="D54" s="96" t="s">
        <v>109</v>
      </c>
      <c r="E54" s="85" t="s">
        <v>21</v>
      </c>
      <c r="F54" s="86">
        <v>165000</v>
      </c>
      <c r="G54" s="83">
        <v>3</v>
      </c>
      <c r="H54" s="38">
        <v>139830.50847457629</v>
      </c>
      <c r="I54" s="38">
        <f t="shared" si="7"/>
        <v>495000</v>
      </c>
      <c r="J54" s="39">
        <v>3</v>
      </c>
      <c r="K54" s="38">
        <f t="shared" si="8"/>
        <v>495000</v>
      </c>
      <c r="L54" s="38">
        <f t="shared" si="9"/>
        <v>0</v>
      </c>
      <c r="M54" s="38">
        <f t="shared" si="10"/>
        <v>0</v>
      </c>
      <c r="N54" s="87"/>
      <c r="O54" s="88">
        <f t="shared" si="11"/>
        <v>0</v>
      </c>
      <c r="P54" s="89"/>
      <c r="Q54" s="90">
        <f t="shared" si="12"/>
        <v>0</v>
      </c>
      <c r="R54" s="90">
        <f t="shared" si="13"/>
        <v>0</v>
      </c>
      <c r="S54" s="90">
        <f t="shared" si="14"/>
        <v>0</v>
      </c>
      <c r="T54" s="91">
        <f t="shared" si="15"/>
        <v>3</v>
      </c>
      <c r="U54" s="92">
        <f t="shared" si="16"/>
        <v>495000</v>
      </c>
      <c r="V54" s="89">
        <f t="shared" si="17"/>
        <v>3</v>
      </c>
      <c r="W54" s="88">
        <f t="shared" si="1"/>
        <v>495000</v>
      </c>
      <c r="X54" s="88">
        <f t="shared" si="2"/>
        <v>0</v>
      </c>
      <c r="Y54" s="93">
        <f t="shared" si="3"/>
        <v>0</v>
      </c>
      <c r="Z54" s="94">
        <v>3</v>
      </c>
      <c r="AA54" s="88">
        <f t="shared" si="4"/>
        <v>495000</v>
      </c>
      <c r="AB54" s="88">
        <f t="shared" si="5"/>
        <v>0</v>
      </c>
      <c r="AC54" s="95">
        <f t="shared" si="6"/>
        <v>0</v>
      </c>
      <c r="AD54" s="59"/>
      <c r="AE54" s="60"/>
      <c r="AF54" s="60"/>
      <c r="AG54" s="61"/>
    </row>
    <row r="55" spans="1:33" s="2" customFormat="1" ht="15">
      <c r="A55" s="82">
        <v>51</v>
      </c>
      <c r="B55" s="83">
        <v>45</v>
      </c>
      <c r="C55" s="83" t="s">
        <v>110</v>
      </c>
      <c r="D55" s="96" t="s">
        <v>43</v>
      </c>
      <c r="E55" s="85" t="s">
        <v>21</v>
      </c>
      <c r="F55" s="86">
        <v>12000</v>
      </c>
      <c r="G55" s="83">
        <v>3</v>
      </c>
      <c r="H55" s="38">
        <v>10169.491525423729</v>
      </c>
      <c r="I55" s="38">
        <f t="shared" si="7"/>
        <v>36000</v>
      </c>
      <c r="J55" s="39">
        <v>3</v>
      </c>
      <c r="K55" s="38">
        <f t="shared" si="8"/>
        <v>36000</v>
      </c>
      <c r="L55" s="38">
        <f t="shared" si="9"/>
        <v>0</v>
      </c>
      <c r="M55" s="38">
        <f t="shared" si="10"/>
        <v>0</v>
      </c>
      <c r="N55" s="87"/>
      <c r="O55" s="88">
        <f t="shared" si="11"/>
        <v>0</v>
      </c>
      <c r="P55" s="89"/>
      <c r="Q55" s="90">
        <f t="shared" si="12"/>
        <v>0</v>
      </c>
      <c r="R55" s="90">
        <f t="shared" si="13"/>
        <v>0</v>
      </c>
      <c r="S55" s="90">
        <f t="shared" si="14"/>
        <v>0</v>
      </c>
      <c r="T55" s="91">
        <f t="shared" si="15"/>
        <v>3</v>
      </c>
      <c r="U55" s="92">
        <f t="shared" si="16"/>
        <v>36000</v>
      </c>
      <c r="V55" s="89">
        <f t="shared" si="17"/>
        <v>3</v>
      </c>
      <c r="W55" s="88">
        <f t="shared" si="1"/>
        <v>36000</v>
      </c>
      <c r="X55" s="88">
        <f t="shared" si="2"/>
        <v>0</v>
      </c>
      <c r="Y55" s="93">
        <f t="shared" si="3"/>
        <v>0</v>
      </c>
      <c r="Z55" s="94">
        <v>3</v>
      </c>
      <c r="AA55" s="88">
        <f t="shared" si="4"/>
        <v>36000</v>
      </c>
      <c r="AB55" s="88">
        <f t="shared" si="5"/>
        <v>0</v>
      </c>
      <c r="AC55" s="95">
        <f t="shared" si="6"/>
        <v>0</v>
      </c>
      <c r="AD55" s="59"/>
      <c r="AE55" s="60"/>
      <c r="AF55" s="60"/>
      <c r="AG55" s="61"/>
    </row>
    <row r="56" spans="1:33" s="2" customFormat="1" ht="28.8">
      <c r="A56" s="82">
        <v>52</v>
      </c>
      <c r="B56" s="83">
        <v>46</v>
      </c>
      <c r="C56" s="83" t="s">
        <v>111</v>
      </c>
      <c r="D56" s="96" t="s">
        <v>112</v>
      </c>
      <c r="E56" s="85" t="s">
        <v>21</v>
      </c>
      <c r="F56" s="86">
        <v>49500</v>
      </c>
      <c r="G56" s="83">
        <v>3</v>
      </c>
      <c r="H56" s="38">
        <v>41949.152542372882</v>
      </c>
      <c r="I56" s="38">
        <f t="shared" si="7"/>
        <v>148500</v>
      </c>
      <c r="J56" s="39">
        <v>6</v>
      </c>
      <c r="K56" s="38">
        <f t="shared" si="8"/>
        <v>297000</v>
      </c>
      <c r="L56" s="38">
        <f t="shared" si="9"/>
        <v>148500</v>
      </c>
      <c r="M56" s="38">
        <f t="shared" si="10"/>
        <v>0</v>
      </c>
      <c r="N56" s="87"/>
      <c r="O56" s="88">
        <f t="shared" si="11"/>
        <v>0</v>
      </c>
      <c r="P56" s="89"/>
      <c r="Q56" s="90">
        <f t="shared" si="12"/>
        <v>0</v>
      </c>
      <c r="R56" s="90">
        <f t="shared" si="13"/>
        <v>0</v>
      </c>
      <c r="S56" s="90">
        <f t="shared" si="14"/>
        <v>0</v>
      </c>
      <c r="T56" s="91">
        <f t="shared" si="15"/>
        <v>3</v>
      </c>
      <c r="U56" s="92">
        <f t="shared" si="16"/>
        <v>148500</v>
      </c>
      <c r="V56" s="89">
        <f t="shared" si="17"/>
        <v>6</v>
      </c>
      <c r="W56" s="88">
        <f t="shared" si="1"/>
        <v>297000</v>
      </c>
      <c r="X56" s="88">
        <f t="shared" si="2"/>
        <v>148500</v>
      </c>
      <c r="Y56" s="93">
        <f t="shared" si="3"/>
        <v>0</v>
      </c>
      <c r="Z56" s="94">
        <v>3</v>
      </c>
      <c r="AA56" s="88">
        <f t="shared" si="4"/>
        <v>148500</v>
      </c>
      <c r="AB56" s="88">
        <f t="shared" si="5"/>
        <v>0</v>
      </c>
      <c r="AC56" s="95">
        <f t="shared" si="6"/>
        <v>0</v>
      </c>
      <c r="AD56" s="59"/>
      <c r="AE56" s="60"/>
      <c r="AF56" s="60"/>
      <c r="AG56" s="61"/>
    </row>
    <row r="57" spans="1:33" s="2" customFormat="1" ht="28.8">
      <c r="A57" s="82">
        <v>5</v>
      </c>
      <c r="B57" s="83">
        <v>47</v>
      </c>
      <c r="C57" s="83" t="s">
        <v>113</v>
      </c>
      <c r="D57" s="96" t="s">
        <v>114</v>
      </c>
      <c r="E57" s="85" t="s">
        <v>21</v>
      </c>
      <c r="F57" s="86">
        <v>37500</v>
      </c>
      <c r="G57" s="83">
        <v>5</v>
      </c>
      <c r="H57" s="38">
        <v>31779.661016949154</v>
      </c>
      <c r="I57" s="38">
        <f t="shared" si="7"/>
        <v>187500</v>
      </c>
      <c r="J57" s="39">
        <v>5</v>
      </c>
      <c r="K57" s="38">
        <f t="shared" si="8"/>
        <v>187500</v>
      </c>
      <c r="L57" s="38">
        <f t="shared" si="9"/>
        <v>0</v>
      </c>
      <c r="M57" s="38">
        <f t="shared" si="10"/>
        <v>0</v>
      </c>
      <c r="N57" s="87"/>
      <c r="O57" s="88">
        <f t="shared" si="11"/>
        <v>0</v>
      </c>
      <c r="P57" s="89"/>
      <c r="Q57" s="90">
        <f t="shared" si="12"/>
        <v>0</v>
      </c>
      <c r="R57" s="90">
        <f t="shared" si="13"/>
        <v>0</v>
      </c>
      <c r="S57" s="90">
        <f t="shared" si="14"/>
        <v>0</v>
      </c>
      <c r="T57" s="91">
        <f t="shared" si="15"/>
        <v>5</v>
      </c>
      <c r="U57" s="92">
        <f t="shared" si="16"/>
        <v>187500</v>
      </c>
      <c r="V57" s="89">
        <f t="shared" si="17"/>
        <v>5</v>
      </c>
      <c r="W57" s="88">
        <f t="shared" si="1"/>
        <v>187500</v>
      </c>
      <c r="X57" s="88">
        <f t="shared" si="2"/>
        <v>0</v>
      </c>
      <c r="Y57" s="93">
        <f t="shared" si="3"/>
        <v>0</v>
      </c>
      <c r="Z57" s="94">
        <v>6</v>
      </c>
      <c r="AA57" s="88">
        <f t="shared" si="4"/>
        <v>225000</v>
      </c>
      <c r="AB57" s="88">
        <f t="shared" si="5"/>
        <v>37500</v>
      </c>
      <c r="AC57" s="95">
        <f t="shared" si="6"/>
        <v>0</v>
      </c>
      <c r="AD57" s="59"/>
      <c r="AE57" s="60"/>
      <c r="AF57" s="60"/>
      <c r="AG57" s="61"/>
    </row>
    <row r="58" spans="1:33" s="2" customFormat="1" ht="15">
      <c r="A58" s="82">
        <v>54</v>
      </c>
      <c r="B58" s="83">
        <v>48</v>
      </c>
      <c r="C58" s="83" t="s">
        <v>115</v>
      </c>
      <c r="D58" s="96" t="s">
        <v>116</v>
      </c>
      <c r="E58" s="85" t="s">
        <v>21</v>
      </c>
      <c r="F58" s="86">
        <v>18750</v>
      </c>
      <c r="G58" s="83">
        <v>5</v>
      </c>
      <c r="H58" s="38">
        <v>15889.830508474577</v>
      </c>
      <c r="I58" s="38">
        <f t="shared" si="7"/>
        <v>93750</v>
      </c>
      <c r="J58" s="39">
        <v>5</v>
      </c>
      <c r="K58" s="38">
        <f t="shared" si="8"/>
        <v>93750</v>
      </c>
      <c r="L58" s="38">
        <f t="shared" si="9"/>
        <v>0</v>
      </c>
      <c r="M58" s="38">
        <f t="shared" si="10"/>
        <v>0</v>
      </c>
      <c r="N58" s="87"/>
      <c r="O58" s="88">
        <f t="shared" si="11"/>
        <v>0</v>
      </c>
      <c r="P58" s="89"/>
      <c r="Q58" s="90">
        <f t="shared" si="12"/>
        <v>0</v>
      </c>
      <c r="R58" s="90">
        <f t="shared" si="13"/>
        <v>0</v>
      </c>
      <c r="S58" s="90">
        <f t="shared" si="14"/>
        <v>0</v>
      </c>
      <c r="T58" s="91">
        <f t="shared" si="15"/>
        <v>5</v>
      </c>
      <c r="U58" s="92">
        <f t="shared" si="16"/>
        <v>93750</v>
      </c>
      <c r="V58" s="89">
        <f t="shared" si="17"/>
        <v>5</v>
      </c>
      <c r="W58" s="88">
        <f t="shared" si="1"/>
        <v>93750</v>
      </c>
      <c r="X58" s="88">
        <f t="shared" si="2"/>
        <v>0</v>
      </c>
      <c r="Y58" s="93">
        <f t="shared" si="3"/>
        <v>0</v>
      </c>
      <c r="Z58" s="94">
        <v>6</v>
      </c>
      <c r="AA58" s="88">
        <f t="shared" si="4"/>
        <v>112500</v>
      </c>
      <c r="AB58" s="88">
        <f t="shared" si="5"/>
        <v>18750</v>
      </c>
      <c r="AC58" s="95">
        <f t="shared" si="6"/>
        <v>0</v>
      </c>
      <c r="AD58" s="59"/>
      <c r="AE58" s="60"/>
      <c r="AF58" s="60"/>
      <c r="AG58" s="61"/>
    </row>
    <row r="59" spans="1:33" s="2" customFormat="1" ht="15">
      <c r="A59" s="82">
        <v>55</v>
      </c>
      <c r="B59" s="83">
        <v>49</v>
      </c>
      <c r="C59" s="83" t="s">
        <v>117</v>
      </c>
      <c r="D59" s="96" t="s">
        <v>118</v>
      </c>
      <c r="E59" s="85" t="s">
        <v>21</v>
      </c>
      <c r="F59" s="86">
        <v>9500</v>
      </c>
      <c r="G59" s="83">
        <v>10</v>
      </c>
      <c r="H59" s="38">
        <v>8050.8474576271192</v>
      </c>
      <c r="I59" s="38">
        <f t="shared" si="7"/>
        <v>95000</v>
      </c>
      <c r="J59" s="39">
        <v>10</v>
      </c>
      <c r="K59" s="38">
        <f t="shared" si="8"/>
        <v>95000</v>
      </c>
      <c r="L59" s="38">
        <f t="shared" si="9"/>
        <v>0</v>
      </c>
      <c r="M59" s="38">
        <f t="shared" si="10"/>
        <v>0</v>
      </c>
      <c r="N59" s="87"/>
      <c r="O59" s="88">
        <f t="shared" si="11"/>
        <v>0</v>
      </c>
      <c r="P59" s="89"/>
      <c r="Q59" s="90">
        <f t="shared" si="12"/>
        <v>0</v>
      </c>
      <c r="R59" s="90">
        <f t="shared" si="13"/>
        <v>0</v>
      </c>
      <c r="S59" s="90">
        <f t="shared" si="14"/>
        <v>0</v>
      </c>
      <c r="T59" s="91">
        <f t="shared" si="15"/>
        <v>10</v>
      </c>
      <c r="U59" s="92">
        <f t="shared" si="16"/>
        <v>95000</v>
      </c>
      <c r="V59" s="89">
        <f t="shared" si="17"/>
        <v>10</v>
      </c>
      <c r="W59" s="88">
        <f t="shared" si="1"/>
        <v>95000</v>
      </c>
      <c r="X59" s="88">
        <f t="shared" si="2"/>
        <v>0</v>
      </c>
      <c r="Y59" s="93">
        <f t="shared" si="3"/>
        <v>0</v>
      </c>
      <c r="Z59" s="94">
        <v>10</v>
      </c>
      <c r="AA59" s="88">
        <f t="shared" si="4"/>
        <v>95000</v>
      </c>
      <c r="AB59" s="88">
        <f t="shared" si="5"/>
        <v>0</v>
      </c>
      <c r="AC59" s="95">
        <f t="shared" si="6"/>
        <v>0</v>
      </c>
      <c r="AD59" s="59"/>
      <c r="AE59" s="60"/>
      <c r="AF59" s="60"/>
      <c r="AG59" s="61"/>
    </row>
    <row r="60" spans="1:33" s="2" customFormat="1" ht="15">
      <c r="A60" s="82">
        <v>56</v>
      </c>
      <c r="B60" s="83">
        <v>50</v>
      </c>
      <c r="C60" s="83" t="s">
        <v>119</v>
      </c>
      <c r="D60" s="97" t="s">
        <v>120</v>
      </c>
      <c r="E60" s="98" t="s">
        <v>121</v>
      </c>
      <c r="F60" s="99">
        <v>110</v>
      </c>
      <c r="G60" s="100">
        <v>10000</v>
      </c>
      <c r="H60" s="41">
        <v>93.220338983050851</v>
      </c>
      <c r="I60" s="38">
        <f t="shared" si="7"/>
        <v>1100000</v>
      </c>
      <c r="J60" s="39">
        <f>G60</f>
        <v>10000</v>
      </c>
      <c r="K60" s="38">
        <f t="shared" si="8"/>
        <v>1100000</v>
      </c>
      <c r="L60" s="38">
        <f t="shared" si="9"/>
        <v>0</v>
      </c>
      <c r="M60" s="38">
        <f t="shared" si="10"/>
        <v>0</v>
      </c>
      <c r="N60" s="87"/>
      <c r="O60" s="88">
        <f t="shared" si="11"/>
        <v>0</v>
      </c>
      <c r="P60" s="89"/>
      <c r="Q60" s="90">
        <f t="shared" si="12"/>
        <v>0</v>
      </c>
      <c r="R60" s="90">
        <f t="shared" si="13"/>
        <v>0</v>
      </c>
      <c r="S60" s="90">
        <f t="shared" si="14"/>
        <v>0</v>
      </c>
      <c r="T60" s="91">
        <f t="shared" si="15"/>
        <v>10000</v>
      </c>
      <c r="U60" s="92">
        <f t="shared" si="16"/>
        <v>1100000</v>
      </c>
      <c r="V60" s="89">
        <f t="shared" si="17"/>
        <v>10000</v>
      </c>
      <c r="W60" s="88">
        <f t="shared" si="1"/>
        <v>1100000</v>
      </c>
      <c r="X60" s="88">
        <f t="shared" si="2"/>
        <v>0</v>
      </c>
      <c r="Y60" s="93">
        <f t="shared" si="3"/>
        <v>0</v>
      </c>
      <c r="Z60" s="94">
        <f t="shared" ref="Z60:Z91" si="18">V60</f>
        <v>10000</v>
      </c>
      <c r="AA60" s="88">
        <f t="shared" si="4"/>
        <v>1100000</v>
      </c>
      <c r="AB60" s="88">
        <f t="shared" si="5"/>
        <v>0</v>
      </c>
      <c r="AC60" s="95">
        <f t="shared" si="6"/>
        <v>0</v>
      </c>
      <c r="AD60" s="59"/>
      <c r="AE60" s="60"/>
      <c r="AF60" s="60"/>
      <c r="AG60" s="61"/>
    </row>
    <row r="61" spans="1:33" s="2" customFormat="1" ht="15">
      <c r="A61" s="82">
        <v>57</v>
      </c>
      <c r="B61" s="83">
        <v>51</v>
      </c>
      <c r="C61" s="83" t="s">
        <v>122</v>
      </c>
      <c r="D61" s="97" t="s">
        <v>123</v>
      </c>
      <c r="E61" s="98" t="s">
        <v>121</v>
      </c>
      <c r="F61" s="99">
        <v>115</v>
      </c>
      <c r="G61" s="100">
        <v>4000</v>
      </c>
      <c r="H61" s="41">
        <v>97.457627118644069</v>
      </c>
      <c r="I61" s="38">
        <f t="shared" si="7"/>
        <v>460000</v>
      </c>
      <c r="J61" s="39">
        <f>G61</f>
        <v>4000</v>
      </c>
      <c r="K61" s="38">
        <f t="shared" si="8"/>
        <v>460000</v>
      </c>
      <c r="L61" s="38">
        <f t="shared" si="9"/>
        <v>0</v>
      </c>
      <c r="M61" s="38">
        <f t="shared" si="10"/>
        <v>0</v>
      </c>
      <c r="N61" s="87"/>
      <c r="O61" s="88">
        <f t="shared" si="11"/>
        <v>0</v>
      </c>
      <c r="P61" s="89"/>
      <c r="Q61" s="90">
        <f t="shared" si="12"/>
        <v>0</v>
      </c>
      <c r="R61" s="90">
        <f t="shared" si="13"/>
        <v>0</v>
      </c>
      <c r="S61" s="90">
        <f t="shared" si="14"/>
        <v>0</v>
      </c>
      <c r="T61" s="91">
        <f t="shared" si="15"/>
        <v>4000</v>
      </c>
      <c r="U61" s="92">
        <f t="shared" si="16"/>
        <v>460000</v>
      </c>
      <c r="V61" s="89">
        <f t="shared" si="17"/>
        <v>4000</v>
      </c>
      <c r="W61" s="88">
        <f t="shared" si="1"/>
        <v>460000</v>
      </c>
      <c r="X61" s="88">
        <f t="shared" si="2"/>
        <v>0</v>
      </c>
      <c r="Y61" s="93">
        <f t="shared" si="3"/>
        <v>0</v>
      </c>
      <c r="Z61" s="94">
        <f t="shared" si="18"/>
        <v>4000</v>
      </c>
      <c r="AA61" s="88">
        <f t="shared" si="4"/>
        <v>460000</v>
      </c>
      <c r="AB61" s="88">
        <f t="shared" si="5"/>
        <v>0</v>
      </c>
      <c r="AC61" s="95">
        <f t="shared" si="6"/>
        <v>0</v>
      </c>
      <c r="AD61" s="59"/>
      <c r="AE61" s="60"/>
      <c r="AF61" s="60"/>
      <c r="AG61" s="61"/>
    </row>
    <row r="62" spans="1:33" s="2" customFormat="1" ht="28.8">
      <c r="A62" s="82">
        <v>58</v>
      </c>
      <c r="B62" s="83">
        <v>52</v>
      </c>
      <c r="C62" s="83" t="s">
        <v>124</v>
      </c>
      <c r="D62" s="101" t="s">
        <v>125</v>
      </c>
      <c r="E62" s="98" t="s">
        <v>126</v>
      </c>
      <c r="F62" s="99">
        <v>1525</v>
      </c>
      <c r="G62" s="100">
        <v>570</v>
      </c>
      <c r="H62" s="41">
        <v>1292.3728813559323</v>
      </c>
      <c r="I62" s="38">
        <f t="shared" si="7"/>
        <v>869250</v>
      </c>
      <c r="J62" s="39">
        <f t="shared" ref="J62:J125" si="19">G62</f>
        <v>570</v>
      </c>
      <c r="K62" s="38">
        <f t="shared" si="8"/>
        <v>869250</v>
      </c>
      <c r="L62" s="38">
        <f t="shared" si="9"/>
        <v>0</v>
      </c>
      <c r="M62" s="38">
        <f t="shared" si="10"/>
        <v>0</v>
      </c>
      <c r="N62" s="87"/>
      <c r="O62" s="88">
        <f t="shared" si="11"/>
        <v>0</v>
      </c>
      <c r="P62" s="89"/>
      <c r="Q62" s="90">
        <f t="shared" si="12"/>
        <v>0</v>
      </c>
      <c r="R62" s="90">
        <f t="shared" si="13"/>
        <v>0</v>
      </c>
      <c r="S62" s="90">
        <f t="shared" si="14"/>
        <v>0</v>
      </c>
      <c r="T62" s="91">
        <f t="shared" si="15"/>
        <v>570</v>
      </c>
      <c r="U62" s="92">
        <f t="shared" si="16"/>
        <v>869250</v>
      </c>
      <c r="V62" s="89">
        <f t="shared" si="17"/>
        <v>570</v>
      </c>
      <c r="W62" s="88">
        <f t="shared" si="1"/>
        <v>869250</v>
      </c>
      <c r="X62" s="88">
        <f t="shared" si="2"/>
        <v>0</v>
      </c>
      <c r="Y62" s="93">
        <f t="shared" si="3"/>
        <v>0</v>
      </c>
      <c r="Z62" s="94">
        <f t="shared" si="18"/>
        <v>570</v>
      </c>
      <c r="AA62" s="88">
        <f t="shared" si="4"/>
        <v>869250</v>
      </c>
      <c r="AB62" s="88">
        <f t="shared" si="5"/>
        <v>0</v>
      </c>
      <c r="AC62" s="95">
        <f t="shared" si="6"/>
        <v>0</v>
      </c>
      <c r="AD62" s="59"/>
      <c r="AE62" s="60"/>
      <c r="AF62" s="60"/>
      <c r="AG62" s="61"/>
    </row>
    <row r="63" spans="1:33" s="2" customFormat="1" ht="43.2">
      <c r="A63" s="82">
        <v>59</v>
      </c>
      <c r="B63" s="83">
        <v>53</v>
      </c>
      <c r="C63" s="83" t="s">
        <v>127</v>
      </c>
      <c r="D63" s="101" t="s">
        <v>128</v>
      </c>
      <c r="E63" s="98" t="s">
        <v>126</v>
      </c>
      <c r="F63" s="99">
        <v>1100</v>
      </c>
      <c r="G63" s="100">
        <v>10</v>
      </c>
      <c r="H63" s="41">
        <v>932.20338983050851</v>
      </c>
      <c r="I63" s="38">
        <f t="shared" si="7"/>
        <v>11000</v>
      </c>
      <c r="J63" s="39">
        <f t="shared" si="19"/>
        <v>10</v>
      </c>
      <c r="K63" s="38">
        <f t="shared" si="8"/>
        <v>11000</v>
      </c>
      <c r="L63" s="38">
        <f t="shared" si="9"/>
        <v>0</v>
      </c>
      <c r="M63" s="38">
        <f t="shared" si="10"/>
        <v>0</v>
      </c>
      <c r="N63" s="87"/>
      <c r="O63" s="88">
        <f t="shared" si="11"/>
        <v>0</v>
      </c>
      <c r="P63" s="89"/>
      <c r="Q63" s="90">
        <f t="shared" si="12"/>
        <v>0</v>
      </c>
      <c r="R63" s="90">
        <f t="shared" si="13"/>
        <v>0</v>
      </c>
      <c r="S63" s="90">
        <f t="shared" si="14"/>
        <v>0</v>
      </c>
      <c r="T63" s="91">
        <f t="shared" si="15"/>
        <v>10</v>
      </c>
      <c r="U63" s="92">
        <f t="shared" si="16"/>
        <v>11000</v>
      </c>
      <c r="V63" s="89">
        <f t="shared" si="17"/>
        <v>10</v>
      </c>
      <c r="W63" s="88">
        <f t="shared" si="1"/>
        <v>11000</v>
      </c>
      <c r="X63" s="88">
        <f t="shared" si="2"/>
        <v>0</v>
      </c>
      <c r="Y63" s="93">
        <f t="shared" si="3"/>
        <v>0</v>
      </c>
      <c r="Z63" s="94">
        <f t="shared" si="18"/>
        <v>10</v>
      </c>
      <c r="AA63" s="88">
        <f t="shared" si="4"/>
        <v>11000</v>
      </c>
      <c r="AB63" s="88">
        <f t="shared" si="5"/>
        <v>0</v>
      </c>
      <c r="AC63" s="95">
        <f t="shared" si="6"/>
        <v>0</v>
      </c>
      <c r="AD63" s="59"/>
      <c r="AE63" s="60"/>
      <c r="AF63" s="60"/>
      <c r="AG63" s="61"/>
    </row>
    <row r="64" spans="1:33" s="2" customFormat="1" ht="28.8">
      <c r="A64" s="82">
        <v>60</v>
      </c>
      <c r="B64" s="83">
        <v>54</v>
      </c>
      <c r="C64" s="83" t="s">
        <v>129</v>
      </c>
      <c r="D64" s="97" t="s">
        <v>130</v>
      </c>
      <c r="E64" s="98" t="s">
        <v>126</v>
      </c>
      <c r="F64" s="99">
        <v>900</v>
      </c>
      <c r="G64" s="100">
        <v>25</v>
      </c>
      <c r="H64" s="41">
        <v>762.71186440677968</v>
      </c>
      <c r="I64" s="38">
        <f t="shared" si="7"/>
        <v>22500</v>
      </c>
      <c r="J64" s="39">
        <f t="shared" si="19"/>
        <v>25</v>
      </c>
      <c r="K64" s="38">
        <f t="shared" si="8"/>
        <v>22500</v>
      </c>
      <c r="L64" s="38">
        <f t="shared" si="9"/>
        <v>0</v>
      </c>
      <c r="M64" s="38">
        <f t="shared" si="10"/>
        <v>0</v>
      </c>
      <c r="N64" s="87"/>
      <c r="O64" s="88">
        <f t="shared" si="11"/>
        <v>0</v>
      </c>
      <c r="P64" s="89"/>
      <c r="Q64" s="90">
        <f t="shared" si="12"/>
        <v>0</v>
      </c>
      <c r="R64" s="90">
        <f t="shared" si="13"/>
        <v>0</v>
      </c>
      <c r="S64" s="90">
        <f t="shared" si="14"/>
        <v>0</v>
      </c>
      <c r="T64" s="91">
        <f t="shared" si="15"/>
        <v>25</v>
      </c>
      <c r="U64" s="92">
        <f t="shared" si="16"/>
        <v>22500</v>
      </c>
      <c r="V64" s="89">
        <f t="shared" si="17"/>
        <v>25</v>
      </c>
      <c r="W64" s="88">
        <f t="shared" si="1"/>
        <v>22500</v>
      </c>
      <c r="X64" s="88">
        <f t="shared" si="2"/>
        <v>0</v>
      </c>
      <c r="Y64" s="93">
        <f t="shared" si="3"/>
        <v>0</v>
      </c>
      <c r="Z64" s="94">
        <f t="shared" si="18"/>
        <v>25</v>
      </c>
      <c r="AA64" s="88">
        <f t="shared" si="4"/>
        <v>22500</v>
      </c>
      <c r="AB64" s="88">
        <f t="shared" si="5"/>
        <v>0</v>
      </c>
      <c r="AC64" s="95">
        <f t="shared" si="6"/>
        <v>0</v>
      </c>
      <c r="AD64" s="59"/>
      <c r="AE64" s="60"/>
      <c r="AF64" s="60"/>
      <c r="AG64" s="61"/>
    </row>
    <row r="65" spans="1:33" s="2" customFormat="1" ht="28.8">
      <c r="A65" s="82">
        <v>61</v>
      </c>
      <c r="B65" s="83">
        <v>55</v>
      </c>
      <c r="C65" s="83" t="s">
        <v>131</v>
      </c>
      <c r="D65" s="97" t="s">
        <v>132</v>
      </c>
      <c r="E65" s="98" t="s">
        <v>126</v>
      </c>
      <c r="F65" s="99">
        <v>2800</v>
      </c>
      <c r="G65" s="100">
        <v>50</v>
      </c>
      <c r="H65" s="41">
        <v>2372.8813559322034</v>
      </c>
      <c r="I65" s="38">
        <f t="shared" si="7"/>
        <v>140000</v>
      </c>
      <c r="J65" s="39">
        <f>G65</f>
        <v>50</v>
      </c>
      <c r="K65" s="38">
        <f>J65*F65</f>
        <v>140000</v>
      </c>
      <c r="L65" s="38">
        <f>IF(K65&gt;I65,K65-I65,0)</f>
        <v>0</v>
      </c>
      <c r="M65" s="38">
        <f>IF(I65&gt;K65,I65-K65,0)</f>
        <v>0</v>
      </c>
      <c r="N65" s="87"/>
      <c r="O65" s="88">
        <f t="shared" si="11"/>
        <v>0</v>
      </c>
      <c r="P65" s="89"/>
      <c r="Q65" s="90">
        <f t="shared" si="12"/>
        <v>0</v>
      </c>
      <c r="R65" s="90">
        <f t="shared" si="13"/>
        <v>0</v>
      </c>
      <c r="S65" s="90">
        <f t="shared" si="14"/>
        <v>0</v>
      </c>
      <c r="T65" s="91">
        <f t="shared" si="15"/>
        <v>50</v>
      </c>
      <c r="U65" s="92">
        <f t="shared" si="16"/>
        <v>140000</v>
      </c>
      <c r="V65" s="89">
        <f t="shared" si="17"/>
        <v>50</v>
      </c>
      <c r="W65" s="88">
        <f t="shared" si="1"/>
        <v>140000</v>
      </c>
      <c r="X65" s="88">
        <f t="shared" si="2"/>
        <v>0</v>
      </c>
      <c r="Y65" s="93">
        <f t="shared" si="3"/>
        <v>0</v>
      </c>
      <c r="Z65" s="94">
        <f t="shared" si="18"/>
        <v>50</v>
      </c>
      <c r="AA65" s="88">
        <f t="shared" si="4"/>
        <v>140000</v>
      </c>
      <c r="AB65" s="88">
        <f t="shared" si="5"/>
        <v>0</v>
      </c>
      <c r="AC65" s="95">
        <f t="shared" si="6"/>
        <v>0</v>
      </c>
      <c r="AD65" s="59"/>
      <c r="AE65" s="60"/>
      <c r="AF65" s="60"/>
      <c r="AG65" s="61"/>
    </row>
    <row r="66" spans="1:33" s="2" customFormat="1" ht="28.8">
      <c r="A66" s="82">
        <v>62</v>
      </c>
      <c r="B66" s="83">
        <v>56</v>
      </c>
      <c r="C66" s="83" t="s">
        <v>133</v>
      </c>
      <c r="D66" s="97" t="s">
        <v>134</v>
      </c>
      <c r="E66" s="98" t="s">
        <v>126</v>
      </c>
      <c r="F66" s="99">
        <v>1400</v>
      </c>
      <c r="G66" s="100">
        <v>200</v>
      </c>
      <c r="H66" s="41">
        <v>1186.4406779661017</v>
      </c>
      <c r="I66" s="38">
        <f t="shared" si="7"/>
        <v>280000</v>
      </c>
      <c r="J66" s="39">
        <f t="shared" si="19"/>
        <v>200</v>
      </c>
      <c r="K66" s="38">
        <f t="shared" si="8"/>
        <v>280000</v>
      </c>
      <c r="L66" s="38">
        <f t="shared" si="9"/>
        <v>0</v>
      </c>
      <c r="M66" s="38">
        <f t="shared" si="10"/>
        <v>0</v>
      </c>
      <c r="N66" s="87"/>
      <c r="O66" s="88">
        <f t="shared" si="11"/>
        <v>0</v>
      </c>
      <c r="P66" s="89"/>
      <c r="Q66" s="90">
        <f t="shared" si="12"/>
        <v>0</v>
      </c>
      <c r="R66" s="90">
        <f t="shared" si="13"/>
        <v>0</v>
      </c>
      <c r="S66" s="90">
        <f t="shared" si="14"/>
        <v>0</v>
      </c>
      <c r="T66" s="91">
        <f t="shared" si="15"/>
        <v>200</v>
      </c>
      <c r="U66" s="92">
        <f t="shared" si="16"/>
        <v>280000</v>
      </c>
      <c r="V66" s="89">
        <f t="shared" si="17"/>
        <v>200</v>
      </c>
      <c r="W66" s="88">
        <f t="shared" si="1"/>
        <v>280000</v>
      </c>
      <c r="X66" s="88">
        <f t="shared" si="2"/>
        <v>0</v>
      </c>
      <c r="Y66" s="93">
        <f t="shared" si="3"/>
        <v>0</v>
      </c>
      <c r="Z66" s="94">
        <f t="shared" si="18"/>
        <v>200</v>
      </c>
      <c r="AA66" s="88">
        <f t="shared" si="4"/>
        <v>280000</v>
      </c>
      <c r="AB66" s="88">
        <f t="shared" si="5"/>
        <v>0</v>
      </c>
      <c r="AC66" s="95">
        <f t="shared" si="6"/>
        <v>0</v>
      </c>
      <c r="AD66" s="59"/>
      <c r="AE66" s="60"/>
      <c r="AF66" s="60"/>
      <c r="AG66" s="61"/>
    </row>
    <row r="67" spans="1:33" s="2" customFormat="1" ht="28.8">
      <c r="A67" s="82">
        <v>63</v>
      </c>
      <c r="B67" s="83">
        <v>203</v>
      </c>
      <c r="C67" s="83" t="s">
        <v>135</v>
      </c>
      <c r="D67" s="97" t="s">
        <v>136</v>
      </c>
      <c r="E67" s="85" t="s">
        <v>21</v>
      </c>
      <c r="F67" s="86">
        <v>900</v>
      </c>
      <c r="G67" s="100">
        <v>200</v>
      </c>
      <c r="H67" s="41">
        <v>762.71186440677968</v>
      </c>
      <c r="I67" s="38">
        <f t="shared" si="7"/>
        <v>180000</v>
      </c>
      <c r="J67" s="39">
        <f t="shared" si="19"/>
        <v>200</v>
      </c>
      <c r="K67" s="38">
        <f t="shared" si="8"/>
        <v>180000</v>
      </c>
      <c r="L67" s="38">
        <f t="shared" si="9"/>
        <v>0</v>
      </c>
      <c r="M67" s="38">
        <f t="shared" si="10"/>
        <v>0</v>
      </c>
      <c r="N67" s="87"/>
      <c r="O67" s="88">
        <f t="shared" si="11"/>
        <v>0</v>
      </c>
      <c r="P67" s="89"/>
      <c r="Q67" s="90">
        <f t="shared" si="12"/>
        <v>0</v>
      </c>
      <c r="R67" s="90">
        <f t="shared" si="13"/>
        <v>0</v>
      </c>
      <c r="S67" s="90">
        <f t="shared" si="14"/>
        <v>0</v>
      </c>
      <c r="T67" s="91">
        <f t="shared" si="15"/>
        <v>200</v>
      </c>
      <c r="U67" s="92">
        <f t="shared" si="16"/>
        <v>180000</v>
      </c>
      <c r="V67" s="89">
        <f t="shared" si="17"/>
        <v>200</v>
      </c>
      <c r="W67" s="88">
        <f t="shared" si="1"/>
        <v>180000</v>
      </c>
      <c r="X67" s="88">
        <f t="shared" si="2"/>
        <v>0</v>
      </c>
      <c r="Y67" s="93">
        <f t="shared" si="3"/>
        <v>0</v>
      </c>
      <c r="Z67" s="94">
        <f t="shared" si="18"/>
        <v>200</v>
      </c>
      <c r="AA67" s="88">
        <f t="shared" si="4"/>
        <v>180000</v>
      </c>
      <c r="AB67" s="88">
        <f t="shared" si="5"/>
        <v>0</v>
      </c>
      <c r="AC67" s="95">
        <f t="shared" si="6"/>
        <v>0</v>
      </c>
      <c r="AD67" s="59"/>
      <c r="AE67" s="60"/>
      <c r="AF67" s="60"/>
      <c r="AG67" s="61"/>
    </row>
    <row r="68" spans="1:33" s="2" customFormat="1" ht="15">
      <c r="A68" s="82">
        <v>64</v>
      </c>
      <c r="B68" s="83">
        <v>204</v>
      </c>
      <c r="C68" s="83" t="s">
        <v>137</v>
      </c>
      <c r="D68" s="97" t="s">
        <v>138</v>
      </c>
      <c r="E68" s="85" t="s">
        <v>21</v>
      </c>
      <c r="F68" s="86">
        <v>1600</v>
      </c>
      <c r="G68" s="100">
        <v>18</v>
      </c>
      <c r="H68" s="41">
        <v>1355.9322033898306</v>
      </c>
      <c r="I68" s="38">
        <f t="shared" si="7"/>
        <v>28800</v>
      </c>
      <c r="J68" s="39">
        <f t="shared" si="19"/>
        <v>18</v>
      </c>
      <c r="K68" s="38">
        <f t="shared" si="8"/>
        <v>28800</v>
      </c>
      <c r="L68" s="38">
        <f t="shared" si="9"/>
        <v>0</v>
      </c>
      <c r="M68" s="38">
        <f t="shared" si="10"/>
        <v>0</v>
      </c>
      <c r="N68" s="87"/>
      <c r="O68" s="88">
        <f t="shared" si="11"/>
        <v>0</v>
      </c>
      <c r="P68" s="89"/>
      <c r="Q68" s="90">
        <f t="shared" si="12"/>
        <v>0</v>
      </c>
      <c r="R68" s="90">
        <f t="shared" si="13"/>
        <v>0</v>
      </c>
      <c r="S68" s="90">
        <f t="shared" si="14"/>
        <v>0</v>
      </c>
      <c r="T68" s="91">
        <f t="shared" si="15"/>
        <v>18</v>
      </c>
      <c r="U68" s="92">
        <f t="shared" si="16"/>
        <v>28800</v>
      </c>
      <c r="V68" s="89">
        <f t="shared" si="17"/>
        <v>18</v>
      </c>
      <c r="W68" s="88">
        <f t="shared" si="1"/>
        <v>28800</v>
      </c>
      <c r="X68" s="88">
        <f t="shared" si="2"/>
        <v>0</v>
      </c>
      <c r="Y68" s="93">
        <f t="shared" si="3"/>
        <v>0</v>
      </c>
      <c r="Z68" s="94">
        <f t="shared" si="18"/>
        <v>18</v>
      </c>
      <c r="AA68" s="88">
        <f t="shared" si="4"/>
        <v>28800</v>
      </c>
      <c r="AB68" s="88">
        <f t="shared" si="5"/>
        <v>0</v>
      </c>
      <c r="AC68" s="95">
        <f t="shared" si="6"/>
        <v>0</v>
      </c>
      <c r="AD68" s="59"/>
      <c r="AE68" s="60"/>
      <c r="AF68" s="60"/>
      <c r="AG68" s="61"/>
    </row>
    <row r="69" spans="1:33" s="2" customFormat="1" ht="15">
      <c r="A69" s="82">
        <v>65</v>
      </c>
      <c r="B69" s="83">
        <v>205</v>
      </c>
      <c r="C69" s="83" t="s">
        <v>139</v>
      </c>
      <c r="D69" s="97" t="s">
        <v>140</v>
      </c>
      <c r="E69" s="85" t="s">
        <v>21</v>
      </c>
      <c r="F69" s="86">
        <v>18000</v>
      </c>
      <c r="G69" s="100">
        <v>4</v>
      </c>
      <c r="H69" s="41">
        <v>15254.237288135593</v>
      </c>
      <c r="I69" s="38">
        <f t="shared" si="7"/>
        <v>72000</v>
      </c>
      <c r="J69" s="39">
        <f t="shared" si="19"/>
        <v>4</v>
      </c>
      <c r="K69" s="38">
        <f t="shared" si="8"/>
        <v>72000</v>
      </c>
      <c r="L69" s="38">
        <f t="shared" si="9"/>
        <v>0</v>
      </c>
      <c r="M69" s="38">
        <f t="shared" si="10"/>
        <v>0</v>
      </c>
      <c r="N69" s="87"/>
      <c r="O69" s="88">
        <f t="shared" si="11"/>
        <v>0</v>
      </c>
      <c r="P69" s="89"/>
      <c r="Q69" s="90">
        <f t="shared" si="12"/>
        <v>0</v>
      </c>
      <c r="R69" s="90">
        <f t="shared" si="13"/>
        <v>0</v>
      </c>
      <c r="S69" s="90">
        <f t="shared" si="14"/>
        <v>0</v>
      </c>
      <c r="T69" s="91">
        <f t="shared" si="15"/>
        <v>4</v>
      </c>
      <c r="U69" s="92">
        <f t="shared" si="16"/>
        <v>72000</v>
      </c>
      <c r="V69" s="89">
        <f t="shared" ref="V69:V100" si="20">J69+P69</f>
        <v>4</v>
      </c>
      <c r="W69" s="88">
        <f t="shared" ref="W69:W133" si="21">V69*F69</f>
        <v>72000</v>
      </c>
      <c r="X69" s="88">
        <f t="shared" ref="X69:X133" si="22">IF(W69&gt;U69,W69-U69,0)</f>
        <v>0</v>
      </c>
      <c r="Y69" s="93">
        <f t="shared" ref="Y69:Y133" si="23">IF(U69&gt;W69,U69-W69,0)</f>
        <v>0</v>
      </c>
      <c r="Z69" s="94">
        <f t="shared" si="18"/>
        <v>4</v>
      </c>
      <c r="AA69" s="88">
        <f t="shared" ref="AA69:AA133" si="24">Z69*F69</f>
        <v>72000</v>
      </c>
      <c r="AB69" s="88">
        <f t="shared" ref="AB69:AB133" si="25">IF(AA69&gt;U69,AA69-U69,0)</f>
        <v>0</v>
      </c>
      <c r="AC69" s="95">
        <f t="shared" ref="AC69:AC133" si="26">IF(U69&gt;AA69,U69-AA69,0)</f>
        <v>0</v>
      </c>
      <c r="AD69" s="59"/>
      <c r="AE69" s="60"/>
      <c r="AF69" s="60"/>
      <c r="AG69" s="61"/>
    </row>
    <row r="70" spans="1:33" s="2" customFormat="1" ht="43.2">
      <c r="A70" s="82">
        <v>66</v>
      </c>
      <c r="B70" s="83">
        <v>57</v>
      </c>
      <c r="C70" s="83" t="s">
        <v>141</v>
      </c>
      <c r="D70" s="97" t="s">
        <v>142</v>
      </c>
      <c r="E70" s="98" t="s">
        <v>121</v>
      </c>
      <c r="F70" s="99">
        <v>36</v>
      </c>
      <c r="G70" s="100">
        <v>2000</v>
      </c>
      <c r="H70" s="41">
        <v>30.508474576271187</v>
      </c>
      <c r="I70" s="38">
        <f t="shared" ref="I70:I134" si="27">F70*G70</f>
        <v>72000</v>
      </c>
      <c r="J70" s="39">
        <f t="shared" si="19"/>
        <v>2000</v>
      </c>
      <c r="K70" s="38">
        <f t="shared" ref="K70:K134" si="28">J70*F70</f>
        <v>72000</v>
      </c>
      <c r="L70" s="38">
        <f t="shared" ref="L70:L134" si="29">IF(K70&gt;I70,K70-I70,0)</f>
        <v>0</v>
      </c>
      <c r="M70" s="38">
        <f t="shared" ref="M70:M134" si="30">IF(I70&gt;K70,I70-K70,0)</f>
        <v>0</v>
      </c>
      <c r="N70" s="87"/>
      <c r="O70" s="88">
        <f t="shared" ref="O70:O134" si="31">N70*F70</f>
        <v>0</v>
      </c>
      <c r="P70" s="89"/>
      <c r="Q70" s="90">
        <f t="shared" ref="Q70:Q134" si="32">P70*F70</f>
        <v>0</v>
      </c>
      <c r="R70" s="90">
        <f t="shared" ref="R70:R134" si="33">IF(Q70&gt;O70,Q70-O70,0)</f>
        <v>0</v>
      </c>
      <c r="S70" s="90">
        <f t="shared" ref="S70:S134" si="34">IF(O70&gt;Q70,O70-Q70,0)</f>
        <v>0</v>
      </c>
      <c r="T70" s="91">
        <f t="shared" ref="T70:T134" si="35">G70+N70</f>
        <v>2000</v>
      </c>
      <c r="U70" s="92">
        <f t="shared" ref="U70:U134" si="36">T70*F70</f>
        <v>72000</v>
      </c>
      <c r="V70" s="89">
        <f t="shared" si="20"/>
        <v>2000</v>
      </c>
      <c r="W70" s="88">
        <f t="shared" si="21"/>
        <v>72000</v>
      </c>
      <c r="X70" s="88">
        <f t="shared" si="22"/>
        <v>0</v>
      </c>
      <c r="Y70" s="93">
        <f t="shared" si="23"/>
        <v>0</v>
      </c>
      <c r="Z70" s="94">
        <f t="shared" si="18"/>
        <v>2000</v>
      </c>
      <c r="AA70" s="88">
        <f t="shared" si="24"/>
        <v>72000</v>
      </c>
      <c r="AB70" s="88">
        <f t="shared" si="25"/>
        <v>0</v>
      </c>
      <c r="AC70" s="95">
        <f t="shared" si="26"/>
        <v>0</v>
      </c>
      <c r="AD70" s="59"/>
      <c r="AE70" s="60"/>
      <c r="AF70" s="60"/>
      <c r="AG70" s="61"/>
    </row>
    <row r="71" spans="1:33" s="2" customFormat="1" ht="43.2">
      <c r="A71" s="82">
        <v>67</v>
      </c>
      <c r="B71" s="83">
        <v>58</v>
      </c>
      <c r="C71" s="83" t="s">
        <v>143</v>
      </c>
      <c r="D71" s="97" t="s">
        <v>144</v>
      </c>
      <c r="E71" s="98" t="s">
        <v>121</v>
      </c>
      <c r="F71" s="99">
        <v>100</v>
      </c>
      <c r="G71" s="100">
        <v>2000</v>
      </c>
      <c r="H71" s="41">
        <v>84.745762711864415</v>
      </c>
      <c r="I71" s="38">
        <f t="shared" si="27"/>
        <v>200000</v>
      </c>
      <c r="J71" s="39">
        <f t="shared" si="19"/>
        <v>2000</v>
      </c>
      <c r="K71" s="38">
        <f t="shared" si="28"/>
        <v>200000</v>
      </c>
      <c r="L71" s="38">
        <f t="shared" si="29"/>
        <v>0</v>
      </c>
      <c r="M71" s="38">
        <f t="shared" si="30"/>
        <v>0</v>
      </c>
      <c r="N71" s="87"/>
      <c r="O71" s="88">
        <f t="shared" si="31"/>
        <v>0</v>
      </c>
      <c r="P71" s="89"/>
      <c r="Q71" s="90">
        <f t="shared" si="32"/>
        <v>0</v>
      </c>
      <c r="R71" s="90">
        <f t="shared" si="33"/>
        <v>0</v>
      </c>
      <c r="S71" s="90">
        <f t="shared" si="34"/>
        <v>0</v>
      </c>
      <c r="T71" s="91">
        <f t="shared" si="35"/>
        <v>2000</v>
      </c>
      <c r="U71" s="92">
        <f t="shared" si="36"/>
        <v>200000</v>
      </c>
      <c r="V71" s="89">
        <f t="shared" si="20"/>
        <v>2000</v>
      </c>
      <c r="W71" s="88">
        <f t="shared" si="21"/>
        <v>200000</v>
      </c>
      <c r="X71" s="88">
        <f t="shared" si="22"/>
        <v>0</v>
      </c>
      <c r="Y71" s="93">
        <f t="shared" si="23"/>
        <v>0</v>
      </c>
      <c r="Z71" s="94">
        <f t="shared" si="18"/>
        <v>2000</v>
      </c>
      <c r="AA71" s="88">
        <f t="shared" si="24"/>
        <v>200000</v>
      </c>
      <c r="AB71" s="88">
        <f t="shared" si="25"/>
        <v>0</v>
      </c>
      <c r="AC71" s="95">
        <f t="shared" si="26"/>
        <v>0</v>
      </c>
      <c r="AD71" s="59"/>
      <c r="AE71" s="60"/>
      <c r="AF71" s="60"/>
      <c r="AG71" s="61"/>
    </row>
    <row r="72" spans="1:33" s="2" customFormat="1" ht="43.2">
      <c r="A72" s="82">
        <v>68</v>
      </c>
      <c r="B72" s="83">
        <v>59</v>
      </c>
      <c r="C72" s="83" t="s">
        <v>145</v>
      </c>
      <c r="D72" s="97" t="s">
        <v>146</v>
      </c>
      <c r="E72" s="98" t="s">
        <v>121</v>
      </c>
      <c r="F72" s="99">
        <v>145</v>
      </c>
      <c r="G72" s="100">
        <v>8000</v>
      </c>
      <c r="H72" s="41">
        <v>122.88135593220339</v>
      </c>
      <c r="I72" s="38">
        <f t="shared" si="27"/>
        <v>1160000</v>
      </c>
      <c r="J72" s="39">
        <f t="shared" si="19"/>
        <v>8000</v>
      </c>
      <c r="K72" s="38">
        <f t="shared" si="28"/>
        <v>1160000</v>
      </c>
      <c r="L72" s="38">
        <f t="shared" si="29"/>
        <v>0</v>
      </c>
      <c r="M72" s="38">
        <f t="shared" si="30"/>
        <v>0</v>
      </c>
      <c r="N72" s="87"/>
      <c r="O72" s="88">
        <f t="shared" si="31"/>
        <v>0</v>
      </c>
      <c r="P72" s="89"/>
      <c r="Q72" s="90">
        <f t="shared" si="32"/>
        <v>0</v>
      </c>
      <c r="R72" s="90">
        <f t="shared" si="33"/>
        <v>0</v>
      </c>
      <c r="S72" s="90">
        <f t="shared" si="34"/>
        <v>0</v>
      </c>
      <c r="T72" s="91">
        <f t="shared" si="35"/>
        <v>8000</v>
      </c>
      <c r="U72" s="92">
        <f t="shared" si="36"/>
        <v>1160000</v>
      </c>
      <c r="V72" s="89">
        <f t="shared" si="20"/>
        <v>8000</v>
      </c>
      <c r="W72" s="88">
        <f t="shared" si="21"/>
        <v>1160000</v>
      </c>
      <c r="X72" s="88">
        <f t="shared" si="22"/>
        <v>0</v>
      </c>
      <c r="Y72" s="93">
        <f t="shared" si="23"/>
        <v>0</v>
      </c>
      <c r="Z72" s="94">
        <f t="shared" si="18"/>
        <v>8000</v>
      </c>
      <c r="AA72" s="88">
        <f t="shared" si="24"/>
        <v>1160000</v>
      </c>
      <c r="AB72" s="88">
        <f t="shared" si="25"/>
        <v>0</v>
      </c>
      <c r="AC72" s="95">
        <f t="shared" si="26"/>
        <v>0</v>
      </c>
      <c r="AD72" s="59"/>
      <c r="AE72" s="60"/>
      <c r="AF72" s="60"/>
      <c r="AG72" s="61"/>
    </row>
    <row r="73" spans="1:33" s="2" customFormat="1" ht="43.2">
      <c r="A73" s="82">
        <v>69</v>
      </c>
      <c r="B73" s="83">
        <v>60</v>
      </c>
      <c r="C73" s="83" t="s">
        <v>147</v>
      </c>
      <c r="D73" s="97" t="s">
        <v>148</v>
      </c>
      <c r="E73" s="98" t="s">
        <v>121</v>
      </c>
      <c r="F73" s="99">
        <v>230</v>
      </c>
      <c r="G73" s="100">
        <v>5000</v>
      </c>
      <c r="H73" s="41">
        <v>194.91525423728814</v>
      </c>
      <c r="I73" s="38">
        <f t="shared" si="27"/>
        <v>1150000</v>
      </c>
      <c r="J73" s="39">
        <f t="shared" si="19"/>
        <v>5000</v>
      </c>
      <c r="K73" s="38">
        <f t="shared" si="28"/>
        <v>1150000</v>
      </c>
      <c r="L73" s="38">
        <f t="shared" si="29"/>
        <v>0</v>
      </c>
      <c r="M73" s="38">
        <f t="shared" si="30"/>
        <v>0</v>
      </c>
      <c r="N73" s="87"/>
      <c r="O73" s="88">
        <f t="shared" si="31"/>
        <v>0</v>
      </c>
      <c r="P73" s="89"/>
      <c r="Q73" s="90">
        <f t="shared" si="32"/>
        <v>0</v>
      </c>
      <c r="R73" s="90">
        <f t="shared" si="33"/>
        <v>0</v>
      </c>
      <c r="S73" s="90">
        <f t="shared" si="34"/>
        <v>0</v>
      </c>
      <c r="T73" s="91">
        <f t="shared" si="35"/>
        <v>5000</v>
      </c>
      <c r="U73" s="92">
        <f t="shared" si="36"/>
        <v>1150000</v>
      </c>
      <c r="V73" s="89">
        <f t="shared" si="20"/>
        <v>5000</v>
      </c>
      <c r="W73" s="88">
        <f t="shared" si="21"/>
        <v>1150000</v>
      </c>
      <c r="X73" s="88">
        <f t="shared" si="22"/>
        <v>0</v>
      </c>
      <c r="Y73" s="93">
        <f t="shared" si="23"/>
        <v>0</v>
      </c>
      <c r="Z73" s="94">
        <f t="shared" si="18"/>
        <v>5000</v>
      </c>
      <c r="AA73" s="88">
        <f t="shared" si="24"/>
        <v>1150000</v>
      </c>
      <c r="AB73" s="88">
        <f t="shared" si="25"/>
        <v>0</v>
      </c>
      <c r="AC73" s="95">
        <f t="shared" si="26"/>
        <v>0</v>
      </c>
      <c r="AD73" s="59"/>
      <c r="AE73" s="60"/>
      <c r="AF73" s="60"/>
      <c r="AG73" s="61"/>
    </row>
    <row r="74" spans="1:33" s="2" customFormat="1" ht="43.2">
      <c r="A74" s="82">
        <v>70</v>
      </c>
      <c r="B74" s="83">
        <v>61</v>
      </c>
      <c r="C74" s="83" t="s">
        <v>149</v>
      </c>
      <c r="D74" s="97" t="s">
        <v>150</v>
      </c>
      <c r="E74" s="98" t="s">
        <v>121</v>
      </c>
      <c r="F74" s="99">
        <v>325.00000000000006</v>
      </c>
      <c r="G74" s="100">
        <v>300</v>
      </c>
      <c r="H74" s="41">
        <v>275.42372881355936</v>
      </c>
      <c r="I74" s="38">
        <f t="shared" si="27"/>
        <v>97500.000000000015</v>
      </c>
      <c r="J74" s="39">
        <f t="shared" si="19"/>
        <v>300</v>
      </c>
      <c r="K74" s="38">
        <f t="shared" si="28"/>
        <v>97500.000000000015</v>
      </c>
      <c r="L74" s="38">
        <f t="shared" si="29"/>
        <v>0</v>
      </c>
      <c r="M74" s="38">
        <f t="shared" si="30"/>
        <v>0</v>
      </c>
      <c r="N74" s="87"/>
      <c r="O74" s="88">
        <f t="shared" si="31"/>
        <v>0</v>
      </c>
      <c r="P74" s="89"/>
      <c r="Q74" s="90">
        <f t="shared" si="32"/>
        <v>0</v>
      </c>
      <c r="R74" s="90">
        <f t="shared" si="33"/>
        <v>0</v>
      </c>
      <c r="S74" s="90">
        <f t="shared" si="34"/>
        <v>0</v>
      </c>
      <c r="T74" s="91">
        <f t="shared" si="35"/>
        <v>300</v>
      </c>
      <c r="U74" s="92">
        <f t="shared" si="36"/>
        <v>97500.000000000015</v>
      </c>
      <c r="V74" s="89">
        <f t="shared" si="20"/>
        <v>300</v>
      </c>
      <c r="W74" s="88">
        <f t="shared" si="21"/>
        <v>97500.000000000015</v>
      </c>
      <c r="X74" s="88">
        <f t="shared" si="22"/>
        <v>0</v>
      </c>
      <c r="Y74" s="93">
        <f t="shared" si="23"/>
        <v>0</v>
      </c>
      <c r="Z74" s="94">
        <f t="shared" si="18"/>
        <v>300</v>
      </c>
      <c r="AA74" s="88">
        <f t="shared" si="24"/>
        <v>97500.000000000015</v>
      </c>
      <c r="AB74" s="88">
        <f t="shared" si="25"/>
        <v>0</v>
      </c>
      <c r="AC74" s="95">
        <f t="shared" si="26"/>
        <v>0</v>
      </c>
      <c r="AD74" s="59"/>
      <c r="AE74" s="60"/>
      <c r="AF74" s="60"/>
      <c r="AG74" s="61"/>
    </row>
    <row r="75" spans="1:33" s="2" customFormat="1" ht="43.2">
      <c r="A75" s="82">
        <v>71</v>
      </c>
      <c r="B75" s="83">
        <v>62</v>
      </c>
      <c r="C75" s="83" t="s">
        <v>151</v>
      </c>
      <c r="D75" s="97" t="s">
        <v>152</v>
      </c>
      <c r="E75" s="98" t="s">
        <v>121</v>
      </c>
      <c r="F75" s="99">
        <v>545</v>
      </c>
      <c r="G75" s="100">
        <v>300</v>
      </c>
      <c r="H75" s="41">
        <v>461.86440677966107</v>
      </c>
      <c r="I75" s="38">
        <f t="shared" si="27"/>
        <v>163500</v>
      </c>
      <c r="J75" s="39">
        <f t="shared" si="19"/>
        <v>300</v>
      </c>
      <c r="K75" s="38">
        <f t="shared" si="28"/>
        <v>163500</v>
      </c>
      <c r="L75" s="38">
        <f t="shared" si="29"/>
        <v>0</v>
      </c>
      <c r="M75" s="38">
        <f t="shared" si="30"/>
        <v>0</v>
      </c>
      <c r="N75" s="87"/>
      <c r="O75" s="88">
        <f t="shared" si="31"/>
        <v>0</v>
      </c>
      <c r="P75" s="89"/>
      <c r="Q75" s="90">
        <f t="shared" si="32"/>
        <v>0</v>
      </c>
      <c r="R75" s="90">
        <f t="shared" si="33"/>
        <v>0</v>
      </c>
      <c r="S75" s="90">
        <f t="shared" si="34"/>
        <v>0</v>
      </c>
      <c r="T75" s="91">
        <f t="shared" si="35"/>
        <v>300</v>
      </c>
      <c r="U75" s="92">
        <f t="shared" si="36"/>
        <v>163500</v>
      </c>
      <c r="V75" s="89">
        <f t="shared" si="20"/>
        <v>300</v>
      </c>
      <c r="W75" s="88">
        <f t="shared" si="21"/>
        <v>163500</v>
      </c>
      <c r="X75" s="88">
        <f t="shared" si="22"/>
        <v>0</v>
      </c>
      <c r="Y75" s="93">
        <f t="shared" si="23"/>
        <v>0</v>
      </c>
      <c r="Z75" s="94">
        <f t="shared" si="18"/>
        <v>300</v>
      </c>
      <c r="AA75" s="88">
        <f t="shared" si="24"/>
        <v>163500</v>
      </c>
      <c r="AB75" s="88">
        <f t="shared" si="25"/>
        <v>0</v>
      </c>
      <c r="AC75" s="95">
        <f t="shared" si="26"/>
        <v>0</v>
      </c>
      <c r="AD75" s="59"/>
      <c r="AE75" s="60"/>
      <c r="AF75" s="60"/>
      <c r="AG75" s="61"/>
    </row>
    <row r="76" spans="1:33" s="2" customFormat="1" ht="43.2">
      <c r="A76" s="82">
        <v>72</v>
      </c>
      <c r="B76" s="83">
        <v>63</v>
      </c>
      <c r="C76" s="83" t="s">
        <v>153</v>
      </c>
      <c r="D76" s="97" t="s">
        <v>154</v>
      </c>
      <c r="E76" s="98" t="s">
        <v>121</v>
      </c>
      <c r="F76" s="99">
        <v>849.99999999999989</v>
      </c>
      <c r="G76" s="100">
        <v>500</v>
      </c>
      <c r="H76" s="41">
        <v>720.33898305084745</v>
      </c>
      <c r="I76" s="38">
        <f t="shared" si="27"/>
        <v>424999.99999999994</v>
      </c>
      <c r="J76" s="39">
        <f t="shared" si="19"/>
        <v>500</v>
      </c>
      <c r="K76" s="38">
        <f t="shared" si="28"/>
        <v>424999.99999999994</v>
      </c>
      <c r="L76" s="38">
        <f t="shared" si="29"/>
        <v>0</v>
      </c>
      <c r="M76" s="38">
        <f t="shared" si="30"/>
        <v>0</v>
      </c>
      <c r="N76" s="87"/>
      <c r="O76" s="88">
        <f t="shared" si="31"/>
        <v>0</v>
      </c>
      <c r="P76" s="89"/>
      <c r="Q76" s="90">
        <f t="shared" si="32"/>
        <v>0</v>
      </c>
      <c r="R76" s="90">
        <f t="shared" si="33"/>
        <v>0</v>
      </c>
      <c r="S76" s="90">
        <f t="shared" si="34"/>
        <v>0</v>
      </c>
      <c r="T76" s="91">
        <f t="shared" si="35"/>
        <v>500</v>
      </c>
      <c r="U76" s="92">
        <f t="shared" si="36"/>
        <v>424999.99999999994</v>
      </c>
      <c r="V76" s="89">
        <f t="shared" si="20"/>
        <v>500</v>
      </c>
      <c r="W76" s="88">
        <f t="shared" si="21"/>
        <v>424999.99999999994</v>
      </c>
      <c r="X76" s="88">
        <f t="shared" si="22"/>
        <v>0</v>
      </c>
      <c r="Y76" s="93">
        <f t="shared" si="23"/>
        <v>0</v>
      </c>
      <c r="Z76" s="94">
        <f t="shared" si="18"/>
        <v>500</v>
      </c>
      <c r="AA76" s="88">
        <f t="shared" si="24"/>
        <v>424999.99999999994</v>
      </c>
      <c r="AB76" s="88">
        <f t="shared" si="25"/>
        <v>0</v>
      </c>
      <c r="AC76" s="95">
        <f t="shared" si="26"/>
        <v>0</v>
      </c>
      <c r="AD76" s="59"/>
      <c r="AE76" s="60"/>
      <c r="AF76" s="60"/>
      <c r="AG76" s="61"/>
    </row>
    <row r="77" spans="1:33" s="2" customFormat="1" ht="28.8">
      <c r="A77" s="82">
        <v>73</v>
      </c>
      <c r="B77" s="83">
        <v>64</v>
      </c>
      <c r="C77" s="83" t="s">
        <v>155</v>
      </c>
      <c r="D77" s="97" t="s">
        <v>156</v>
      </c>
      <c r="E77" s="85" t="s">
        <v>21</v>
      </c>
      <c r="F77" s="86">
        <v>1800</v>
      </c>
      <c r="G77" s="100">
        <v>8</v>
      </c>
      <c r="H77" s="41">
        <v>1525.4237288135594</v>
      </c>
      <c r="I77" s="38">
        <f t="shared" si="27"/>
        <v>14400</v>
      </c>
      <c r="J77" s="39">
        <f t="shared" si="19"/>
        <v>8</v>
      </c>
      <c r="K77" s="38">
        <f t="shared" si="28"/>
        <v>14400</v>
      </c>
      <c r="L77" s="38">
        <f t="shared" si="29"/>
        <v>0</v>
      </c>
      <c r="M77" s="38">
        <f t="shared" si="30"/>
        <v>0</v>
      </c>
      <c r="N77" s="87"/>
      <c r="O77" s="88">
        <f t="shared" si="31"/>
        <v>0</v>
      </c>
      <c r="P77" s="89"/>
      <c r="Q77" s="90">
        <f t="shared" si="32"/>
        <v>0</v>
      </c>
      <c r="R77" s="90">
        <f t="shared" si="33"/>
        <v>0</v>
      </c>
      <c r="S77" s="90">
        <f t="shared" si="34"/>
        <v>0</v>
      </c>
      <c r="T77" s="91">
        <f t="shared" si="35"/>
        <v>8</v>
      </c>
      <c r="U77" s="92">
        <f t="shared" si="36"/>
        <v>14400</v>
      </c>
      <c r="V77" s="89">
        <f t="shared" si="20"/>
        <v>8</v>
      </c>
      <c r="W77" s="88">
        <f t="shared" si="21"/>
        <v>14400</v>
      </c>
      <c r="X77" s="88">
        <f t="shared" si="22"/>
        <v>0</v>
      </c>
      <c r="Y77" s="93">
        <f t="shared" si="23"/>
        <v>0</v>
      </c>
      <c r="Z77" s="94">
        <f t="shared" si="18"/>
        <v>8</v>
      </c>
      <c r="AA77" s="88">
        <f t="shared" si="24"/>
        <v>14400</v>
      </c>
      <c r="AB77" s="88">
        <f t="shared" si="25"/>
        <v>0</v>
      </c>
      <c r="AC77" s="95">
        <f t="shared" si="26"/>
        <v>0</v>
      </c>
      <c r="AD77" s="59"/>
      <c r="AE77" s="60"/>
      <c r="AF77" s="60"/>
      <c r="AG77" s="61"/>
    </row>
    <row r="78" spans="1:33" s="2" customFormat="1" ht="43.2">
      <c r="A78" s="82">
        <v>74</v>
      </c>
      <c r="B78" s="83">
        <v>65</v>
      </c>
      <c r="C78" s="83" t="s">
        <v>157</v>
      </c>
      <c r="D78" s="97" t="s">
        <v>158</v>
      </c>
      <c r="E78" s="85" t="s">
        <v>21</v>
      </c>
      <c r="F78" s="86">
        <v>13000</v>
      </c>
      <c r="G78" s="83">
        <v>10</v>
      </c>
      <c r="H78" s="41">
        <v>11016.949152542373</v>
      </c>
      <c r="I78" s="38">
        <f t="shared" si="27"/>
        <v>130000</v>
      </c>
      <c r="J78" s="39">
        <f t="shared" si="19"/>
        <v>10</v>
      </c>
      <c r="K78" s="38">
        <f t="shared" si="28"/>
        <v>130000</v>
      </c>
      <c r="L78" s="38">
        <f t="shared" si="29"/>
        <v>0</v>
      </c>
      <c r="M78" s="38">
        <f t="shared" si="30"/>
        <v>0</v>
      </c>
      <c r="N78" s="87"/>
      <c r="O78" s="88">
        <f t="shared" si="31"/>
        <v>0</v>
      </c>
      <c r="P78" s="89"/>
      <c r="Q78" s="90">
        <f t="shared" si="32"/>
        <v>0</v>
      </c>
      <c r="R78" s="90">
        <f t="shared" si="33"/>
        <v>0</v>
      </c>
      <c r="S78" s="90">
        <f t="shared" si="34"/>
        <v>0</v>
      </c>
      <c r="T78" s="91">
        <f t="shared" si="35"/>
        <v>10</v>
      </c>
      <c r="U78" s="92">
        <f t="shared" si="36"/>
        <v>130000</v>
      </c>
      <c r="V78" s="89">
        <f t="shared" si="20"/>
        <v>10</v>
      </c>
      <c r="W78" s="88">
        <f t="shared" si="21"/>
        <v>130000</v>
      </c>
      <c r="X78" s="88">
        <f t="shared" si="22"/>
        <v>0</v>
      </c>
      <c r="Y78" s="93">
        <f t="shared" si="23"/>
        <v>0</v>
      </c>
      <c r="Z78" s="94">
        <f t="shared" si="18"/>
        <v>10</v>
      </c>
      <c r="AA78" s="88">
        <f t="shared" si="24"/>
        <v>130000</v>
      </c>
      <c r="AB78" s="88">
        <f t="shared" si="25"/>
        <v>0</v>
      </c>
      <c r="AC78" s="95">
        <f t="shared" si="26"/>
        <v>0</v>
      </c>
      <c r="AD78" s="59"/>
      <c r="AE78" s="60"/>
      <c r="AF78" s="60"/>
      <c r="AG78" s="61"/>
    </row>
    <row r="79" spans="1:33" s="2" customFormat="1" ht="43.2">
      <c r="A79" s="82">
        <v>75</v>
      </c>
      <c r="B79" s="83">
        <v>230</v>
      </c>
      <c r="C79" s="83" t="s">
        <v>159</v>
      </c>
      <c r="D79" s="97" t="s">
        <v>160</v>
      </c>
      <c r="E79" s="85" t="s">
        <v>21</v>
      </c>
      <c r="F79" s="86">
        <v>13000</v>
      </c>
      <c r="G79" s="83">
        <v>14</v>
      </c>
      <c r="H79" s="41">
        <v>11016.949152542373</v>
      </c>
      <c r="I79" s="38">
        <f t="shared" si="27"/>
        <v>182000</v>
      </c>
      <c r="J79" s="39">
        <f t="shared" si="19"/>
        <v>14</v>
      </c>
      <c r="K79" s="38">
        <f t="shared" si="28"/>
        <v>182000</v>
      </c>
      <c r="L79" s="38">
        <f t="shared" si="29"/>
        <v>0</v>
      </c>
      <c r="M79" s="38">
        <f t="shared" si="30"/>
        <v>0</v>
      </c>
      <c r="N79" s="87"/>
      <c r="O79" s="88">
        <f t="shared" si="31"/>
        <v>0</v>
      </c>
      <c r="P79" s="89"/>
      <c r="Q79" s="90">
        <f t="shared" si="32"/>
        <v>0</v>
      </c>
      <c r="R79" s="90">
        <f t="shared" si="33"/>
        <v>0</v>
      </c>
      <c r="S79" s="90">
        <f t="shared" si="34"/>
        <v>0</v>
      </c>
      <c r="T79" s="91">
        <f t="shared" si="35"/>
        <v>14</v>
      </c>
      <c r="U79" s="92">
        <f t="shared" si="36"/>
        <v>182000</v>
      </c>
      <c r="V79" s="89">
        <f t="shared" si="20"/>
        <v>14</v>
      </c>
      <c r="W79" s="88">
        <f t="shared" si="21"/>
        <v>182000</v>
      </c>
      <c r="X79" s="88">
        <f t="shared" si="22"/>
        <v>0</v>
      </c>
      <c r="Y79" s="93">
        <f t="shared" si="23"/>
        <v>0</v>
      </c>
      <c r="Z79" s="94">
        <f t="shared" si="18"/>
        <v>14</v>
      </c>
      <c r="AA79" s="88">
        <f t="shared" si="24"/>
        <v>182000</v>
      </c>
      <c r="AB79" s="88">
        <f t="shared" si="25"/>
        <v>0</v>
      </c>
      <c r="AC79" s="95">
        <f t="shared" si="26"/>
        <v>0</v>
      </c>
      <c r="AD79" s="59"/>
      <c r="AE79" s="60"/>
      <c r="AF79" s="60"/>
      <c r="AG79" s="61"/>
    </row>
    <row r="80" spans="1:33" s="2" customFormat="1" ht="28.8">
      <c r="A80" s="82">
        <v>76</v>
      </c>
      <c r="B80" s="83">
        <v>66</v>
      </c>
      <c r="C80" s="83" t="s">
        <v>161</v>
      </c>
      <c r="D80" s="97" t="s">
        <v>162</v>
      </c>
      <c r="E80" s="85" t="s">
        <v>21</v>
      </c>
      <c r="F80" s="86">
        <v>50000</v>
      </c>
      <c r="G80" s="83">
        <v>5</v>
      </c>
      <c r="H80" s="41">
        <v>42372.881355932208</v>
      </c>
      <c r="I80" s="38">
        <f t="shared" si="27"/>
        <v>250000</v>
      </c>
      <c r="J80" s="39">
        <f t="shared" si="19"/>
        <v>5</v>
      </c>
      <c r="K80" s="38">
        <f t="shared" si="28"/>
        <v>250000</v>
      </c>
      <c r="L80" s="38">
        <f t="shared" si="29"/>
        <v>0</v>
      </c>
      <c r="M80" s="38">
        <f t="shared" si="30"/>
        <v>0</v>
      </c>
      <c r="N80" s="87"/>
      <c r="O80" s="88">
        <f t="shared" si="31"/>
        <v>0</v>
      </c>
      <c r="P80" s="89"/>
      <c r="Q80" s="90">
        <f t="shared" si="32"/>
        <v>0</v>
      </c>
      <c r="R80" s="90">
        <f t="shared" si="33"/>
        <v>0</v>
      </c>
      <c r="S80" s="90">
        <f t="shared" si="34"/>
        <v>0</v>
      </c>
      <c r="T80" s="91">
        <f t="shared" si="35"/>
        <v>5</v>
      </c>
      <c r="U80" s="92">
        <f t="shared" si="36"/>
        <v>250000</v>
      </c>
      <c r="V80" s="89">
        <f t="shared" si="20"/>
        <v>5</v>
      </c>
      <c r="W80" s="88">
        <f t="shared" si="21"/>
        <v>250000</v>
      </c>
      <c r="X80" s="88">
        <f t="shared" si="22"/>
        <v>0</v>
      </c>
      <c r="Y80" s="93">
        <f t="shared" si="23"/>
        <v>0</v>
      </c>
      <c r="Z80" s="94">
        <f t="shared" si="18"/>
        <v>5</v>
      </c>
      <c r="AA80" s="88">
        <f t="shared" si="24"/>
        <v>250000</v>
      </c>
      <c r="AB80" s="88">
        <f t="shared" si="25"/>
        <v>0</v>
      </c>
      <c r="AC80" s="95">
        <f t="shared" si="26"/>
        <v>0</v>
      </c>
      <c r="AD80" s="59"/>
      <c r="AE80" s="60"/>
      <c r="AF80" s="60"/>
      <c r="AG80" s="61"/>
    </row>
    <row r="81" spans="1:33" s="2" customFormat="1" ht="43.2">
      <c r="A81" s="82">
        <v>77</v>
      </c>
      <c r="B81" s="83">
        <v>67</v>
      </c>
      <c r="C81" s="83" t="s">
        <v>163</v>
      </c>
      <c r="D81" s="97" t="s">
        <v>164</v>
      </c>
      <c r="E81" s="85" t="s">
        <v>21</v>
      </c>
      <c r="F81" s="86">
        <v>6000</v>
      </c>
      <c r="G81" s="83">
        <v>10</v>
      </c>
      <c r="H81" s="41">
        <v>5084.7457627118647</v>
      </c>
      <c r="I81" s="38">
        <f t="shared" si="27"/>
        <v>60000</v>
      </c>
      <c r="J81" s="39">
        <f t="shared" si="19"/>
        <v>10</v>
      </c>
      <c r="K81" s="38">
        <f t="shared" si="28"/>
        <v>60000</v>
      </c>
      <c r="L81" s="38">
        <f t="shared" si="29"/>
        <v>0</v>
      </c>
      <c r="M81" s="38">
        <f t="shared" si="30"/>
        <v>0</v>
      </c>
      <c r="N81" s="87"/>
      <c r="O81" s="88">
        <f t="shared" si="31"/>
        <v>0</v>
      </c>
      <c r="P81" s="89"/>
      <c r="Q81" s="90">
        <f t="shared" si="32"/>
        <v>0</v>
      </c>
      <c r="R81" s="90">
        <f t="shared" si="33"/>
        <v>0</v>
      </c>
      <c r="S81" s="90">
        <f t="shared" si="34"/>
        <v>0</v>
      </c>
      <c r="T81" s="91">
        <f t="shared" si="35"/>
        <v>10</v>
      </c>
      <c r="U81" s="92">
        <f t="shared" si="36"/>
        <v>60000</v>
      </c>
      <c r="V81" s="89">
        <f t="shared" si="20"/>
        <v>10</v>
      </c>
      <c r="W81" s="88">
        <f t="shared" si="21"/>
        <v>60000</v>
      </c>
      <c r="X81" s="88">
        <f t="shared" si="22"/>
        <v>0</v>
      </c>
      <c r="Y81" s="93">
        <f t="shared" si="23"/>
        <v>0</v>
      </c>
      <c r="Z81" s="94">
        <f t="shared" si="18"/>
        <v>10</v>
      </c>
      <c r="AA81" s="88">
        <f t="shared" si="24"/>
        <v>60000</v>
      </c>
      <c r="AB81" s="88">
        <f t="shared" si="25"/>
        <v>0</v>
      </c>
      <c r="AC81" s="95">
        <f t="shared" si="26"/>
        <v>0</v>
      </c>
      <c r="AD81" s="59"/>
      <c r="AE81" s="60"/>
      <c r="AF81" s="60"/>
      <c r="AG81" s="61"/>
    </row>
    <row r="82" spans="1:33" s="2" customFormat="1" ht="28.8">
      <c r="A82" s="82">
        <v>78</v>
      </c>
      <c r="B82" s="83">
        <v>206</v>
      </c>
      <c r="C82" s="83" t="s">
        <v>165</v>
      </c>
      <c r="D82" s="97" t="s">
        <v>166</v>
      </c>
      <c r="E82" s="85" t="s">
        <v>21</v>
      </c>
      <c r="F82" s="86">
        <v>22500</v>
      </c>
      <c r="G82" s="100">
        <v>18</v>
      </c>
      <c r="H82" s="41">
        <v>19067.796610169491</v>
      </c>
      <c r="I82" s="38">
        <f t="shared" si="27"/>
        <v>405000</v>
      </c>
      <c r="J82" s="39">
        <f t="shared" si="19"/>
        <v>18</v>
      </c>
      <c r="K82" s="38">
        <f t="shared" si="28"/>
        <v>405000</v>
      </c>
      <c r="L82" s="38">
        <f t="shared" si="29"/>
        <v>0</v>
      </c>
      <c r="M82" s="38">
        <f t="shared" si="30"/>
        <v>0</v>
      </c>
      <c r="N82" s="87"/>
      <c r="O82" s="88">
        <f t="shared" si="31"/>
        <v>0</v>
      </c>
      <c r="P82" s="89"/>
      <c r="Q82" s="90">
        <f t="shared" si="32"/>
        <v>0</v>
      </c>
      <c r="R82" s="90">
        <f t="shared" si="33"/>
        <v>0</v>
      </c>
      <c r="S82" s="90">
        <f t="shared" si="34"/>
        <v>0</v>
      </c>
      <c r="T82" s="91">
        <f t="shared" si="35"/>
        <v>18</v>
      </c>
      <c r="U82" s="92">
        <f t="shared" si="36"/>
        <v>405000</v>
      </c>
      <c r="V82" s="89">
        <f t="shared" si="20"/>
        <v>18</v>
      </c>
      <c r="W82" s="88">
        <f t="shared" si="21"/>
        <v>405000</v>
      </c>
      <c r="X82" s="88">
        <f t="shared" si="22"/>
        <v>0</v>
      </c>
      <c r="Y82" s="93">
        <f t="shared" si="23"/>
        <v>0</v>
      </c>
      <c r="Z82" s="94">
        <f t="shared" si="18"/>
        <v>18</v>
      </c>
      <c r="AA82" s="88">
        <f t="shared" si="24"/>
        <v>405000</v>
      </c>
      <c r="AB82" s="88">
        <f t="shared" si="25"/>
        <v>0</v>
      </c>
      <c r="AC82" s="95">
        <f t="shared" si="26"/>
        <v>0</v>
      </c>
      <c r="AD82" s="59"/>
      <c r="AE82" s="60"/>
      <c r="AF82" s="60"/>
      <c r="AG82" s="61"/>
    </row>
    <row r="83" spans="1:33" s="2" customFormat="1" ht="43.2">
      <c r="A83" s="82">
        <v>79</v>
      </c>
      <c r="B83" s="83">
        <v>68</v>
      </c>
      <c r="C83" s="83" t="s">
        <v>167</v>
      </c>
      <c r="D83" s="97" t="s">
        <v>168</v>
      </c>
      <c r="E83" s="85" t="s">
        <v>21</v>
      </c>
      <c r="F83" s="86">
        <v>54000</v>
      </c>
      <c r="G83" s="100">
        <v>18</v>
      </c>
      <c r="H83" s="41">
        <v>45762.711864406781</v>
      </c>
      <c r="I83" s="38">
        <f t="shared" si="27"/>
        <v>972000</v>
      </c>
      <c r="J83" s="39">
        <f t="shared" si="19"/>
        <v>18</v>
      </c>
      <c r="K83" s="38">
        <f t="shared" si="28"/>
        <v>972000</v>
      </c>
      <c r="L83" s="38">
        <f t="shared" si="29"/>
        <v>0</v>
      </c>
      <c r="M83" s="38">
        <f t="shared" si="30"/>
        <v>0</v>
      </c>
      <c r="N83" s="87"/>
      <c r="O83" s="88">
        <f t="shared" si="31"/>
        <v>0</v>
      </c>
      <c r="P83" s="89"/>
      <c r="Q83" s="90">
        <f t="shared" si="32"/>
        <v>0</v>
      </c>
      <c r="R83" s="90">
        <f t="shared" si="33"/>
        <v>0</v>
      </c>
      <c r="S83" s="90">
        <f t="shared" si="34"/>
        <v>0</v>
      </c>
      <c r="T83" s="91">
        <f t="shared" si="35"/>
        <v>18</v>
      </c>
      <c r="U83" s="92">
        <f t="shared" si="36"/>
        <v>972000</v>
      </c>
      <c r="V83" s="89">
        <f t="shared" si="20"/>
        <v>18</v>
      </c>
      <c r="W83" s="88">
        <f t="shared" si="21"/>
        <v>972000</v>
      </c>
      <c r="X83" s="88">
        <f t="shared" si="22"/>
        <v>0</v>
      </c>
      <c r="Y83" s="93">
        <f t="shared" si="23"/>
        <v>0</v>
      </c>
      <c r="Z83" s="94">
        <f t="shared" si="18"/>
        <v>18</v>
      </c>
      <c r="AA83" s="88">
        <f t="shared" si="24"/>
        <v>972000</v>
      </c>
      <c r="AB83" s="88">
        <f t="shared" si="25"/>
        <v>0</v>
      </c>
      <c r="AC83" s="95">
        <f t="shared" si="26"/>
        <v>0</v>
      </c>
      <c r="AD83" s="59"/>
      <c r="AE83" s="60"/>
      <c r="AF83" s="60"/>
      <c r="AG83" s="61"/>
    </row>
    <row r="84" spans="1:33" s="2" customFormat="1" ht="28.8">
      <c r="A84" s="82">
        <v>80</v>
      </c>
      <c r="B84" s="83">
        <v>69</v>
      </c>
      <c r="C84" s="83" t="s">
        <v>169</v>
      </c>
      <c r="D84" s="97" t="s">
        <v>170</v>
      </c>
      <c r="E84" s="85" t="s">
        <v>21</v>
      </c>
      <c r="F84" s="86">
        <v>25000</v>
      </c>
      <c r="G84" s="100">
        <v>6</v>
      </c>
      <c r="H84" s="41">
        <v>21186.440677966104</v>
      </c>
      <c r="I84" s="38">
        <f t="shared" si="27"/>
        <v>150000</v>
      </c>
      <c r="J84" s="39">
        <f t="shared" si="19"/>
        <v>6</v>
      </c>
      <c r="K84" s="38">
        <f t="shared" si="28"/>
        <v>150000</v>
      </c>
      <c r="L84" s="38">
        <f t="shared" si="29"/>
        <v>0</v>
      </c>
      <c r="M84" s="38">
        <f t="shared" si="30"/>
        <v>0</v>
      </c>
      <c r="N84" s="87"/>
      <c r="O84" s="88">
        <f t="shared" si="31"/>
        <v>0</v>
      </c>
      <c r="P84" s="89"/>
      <c r="Q84" s="90">
        <f t="shared" si="32"/>
        <v>0</v>
      </c>
      <c r="R84" s="90">
        <f t="shared" si="33"/>
        <v>0</v>
      </c>
      <c r="S84" s="90">
        <f t="shared" si="34"/>
        <v>0</v>
      </c>
      <c r="T84" s="91">
        <f t="shared" si="35"/>
        <v>6</v>
      </c>
      <c r="U84" s="92">
        <f t="shared" si="36"/>
        <v>150000</v>
      </c>
      <c r="V84" s="89">
        <f t="shared" si="20"/>
        <v>6</v>
      </c>
      <c r="W84" s="88">
        <f t="shared" si="21"/>
        <v>150000</v>
      </c>
      <c r="X84" s="88">
        <f t="shared" si="22"/>
        <v>0</v>
      </c>
      <c r="Y84" s="93">
        <f t="shared" si="23"/>
        <v>0</v>
      </c>
      <c r="Z84" s="94">
        <f t="shared" si="18"/>
        <v>6</v>
      </c>
      <c r="AA84" s="88">
        <f t="shared" si="24"/>
        <v>150000</v>
      </c>
      <c r="AB84" s="88">
        <f t="shared" si="25"/>
        <v>0</v>
      </c>
      <c r="AC84" s="95">
        <f t="shared" si="26"/>
        <v>0</v>
      </c>
      <c r="AD84" s="59"/>
      <c r="AE84" s="60"/>
      <c r="AF84" s="60"/>
      <c r="AG84" s="61"/>
    </row>
    <row r="85" spans="1:33" s="2" customFormat="1" ht="15">
      <c r="A85" s="82">
        <v>81</v>
      </c>
      <c r="B85" s="83">
        <v>70</v>
      </c>
      <c r="C85" s="83" t="s">
        <v>171</v>
      </c>
      <c r="D85" s="97" t="s">
        <v>172</v>
      </c>
      <c r="E85" s="98" t="s">
        <v>121</v>
      </c>
      <c r="F85" s="99">
        <v>450</v>
      </c>
      <c r="G85" s="83">
        <v>400</v>
      </c>
      <c r="H85" s="41">
        <v>381.35593220338984</v>
      </c>
      <c r="I85" s="38">
        <f t="shared" si="27"/>
        <v>180000</v>
      </c>
      <c r="J85" s="39">
        <f t="shared" si="19"/>
        <v>400</v>
      </c>
      <c r="K85" s="38">
        <f t="shared" si="28"/>
        <v>180000</v>
      </c>
      <c r="L85" s="38">
        <f t="shared" si="29"/>
        <v>0</v>
      </c>
      <c r="M85" s="38">
        <f t="shared" si="30"/>
        <v>0</v>
      </c>
      <c r="N85" s="87"/>
      <c r="O85" s="88">
        <f t="shared" si="31"/>
        <v>0</v>
      </c>
      <c r="P85" s="89"/>
      <c r="Q85" s="90">
        <f t="shared" si="32"/>
        <v>0</v>
      </c>
      <c r="R85" s="90">
        <f t="shared" si="33"/>
        <v>0</v>
      </c>
      <c r="S85" s="90">
        <f t="shared" si="34"/>
        <v>0</v>
      </c>
      <c r="T85" s="91">
        <f t="shared" si="35"/>
        <v>400</v>
      </c>
      <c r="U85" s="92">
        <f t="shared" si="36"/>
        <v>180000</v>
      </c>
      <c r="V85" s="89">
        <f t="shared" si="20"/>
        <v>400</v>
      </c>
      <c r="W85" s="88">
        <f t="shared" si="21"/>
        <v>180000</v>
      </c>
      <c r="X85" s="88">
        <f t="shared" si="22"/>
        <v>0</v>
      </c>
      <c r="Y85" s="93">
        <f t="shared" si="23"/>
        <v>0</v>
      </c>
      <c r="Z85" s="94">
        <f t="shared" si="18"/>
        <v>400</v>
      </c>
      <c r="AA85" s="88">
        <f t="shared" si="24"/>
        <v>180000</v>
      </c>
      <c r="AB85" s="88">
        <f t="shared" si="25"/>
        <v>0</v>
      </c>
      <c r="AC85" s="95">
        <f t="shared" si="26"/>
        <v>0</v>
      </c>
      <c r="AD85" s="59"/>
      <c r="AE85" s="60"/>
      <c r="AF85" s="60"/>
      <c r="AG85" s="61"/>
    </row>
    <row r="86" spans="1:33" s="2" customFormat="1" ht="15">
      <c r="A86" s="82">
        <v>82</v>
      </c>
      <c r="B86" s="83">
        <v>71</v>
      </c>
      <c r="C86" s="83" t="s">
        <v>173</v>
      </c>
      <c r="D86" s="97" t="s">
        <v>174</v>
      </c>
      <c r="E86" s="98" t="s">
        <v>121</v>
      </c>
      <c r="F86" s="99">
        <v>300</v>
      </c>
      <c r="G86" s="83">
        <v>400</v>
      </c>
      <c r="H86" s="41">
        <v>254.23728813559325</v>
      </c>
      <c r="I86" s="38">
        <f t="shared" si="27"/>
        <v>120000</v>
      </c>
      <c r="J86" s="39">
        <f t="shared" si="19"/>
        <v>400</v>
      </c>
      <c r="K86" s="38">
        <f t="shared" si="28"/>
        <v>120000</v>
      </c>
      <c r="L86" s="38">
        <f t="shared" si="29"/>
        <v>0</v>
      </c>
      <c r="M86" s="38">
        <f t="shared" si="30"/>
        <v>0</v>
      </c>
      <c r="N86" s="87"/>
      <c r="O86" s="88">
        <f t="shared" si="31"/>
        <v>0</v>
      </c>
      <c r="P86" s="89"/>
      <c r="Q86" s="90">
        <f t="shared" si="32"/>
        <v>0</v>
      </c>
      <c r="R86" s="90">
        <f t="shared" si="33"/>
        <v>0</v>
      </c>
      <c r="S86" s="90">
        <f t="shared" si="34"/>
        <v>0</v>
      </c>
      <c r="T86" s="91">
        <f t="shared" si="35"/>
        <v>400</v>
      </c>
      <c r="U86" s="92">
        <f t="shared" si="36"/>
        <v>120000</v>
      </c>
      <c r="V86" s="89">
        <f t="shared" si="20"/>
        <v>400</v>
      </c>
      <c r="W86" s="88">
        <f t="shared" si="21"/>
        <v>120000</v>
      </c>
      <c r="X86" s="88">
        <f t="shared" si="22"/>
        <v>0</v>
      </c>
      <c r="Y86" s="93">
        <f t="shared" si="23"/>
        <v>0</v>
      </c>
      <c r="Z86" s="94">
        <f t="shared" si="18"/>
        <v>400</v>
      </c>
      <c r="AA86" s="88">
        <f t="shared" si="24"/>
        <v>120000</v>
      </c>
      <c r="AB86" s="88">
        <f t="shared" si="25"/>
        <v>0</v>
      </c>
      <c r="AC86" s="95">
        <f t="shared" si="26"/>
        <v>0</v>
      </c>
      <c r="AD86" s="59"/>
      <c r="AE86" s="60"/>
      <c r="AF86" s="60"/>
      <c r="AG86" s="61"/>
    </row>
    <row r="87" spans="1:33" s="2" customFormat="1" ht="28.8">
      <c r="A87" s="82">
        <v>83</v>
      </c>
      <c r="B87" s="83">
        <v>207</v>
      </c>
      <c r="C87" s="83" t="s">
        <v>175</v>
      </c>
      <c r="D87" s="97" t="s">
        <v>176</v>
      </c>
      <c r="E87" s="85" t="s">
        <v>21</v>
      </c>
      <c r="F87" s="86">
        <v>4800</v>
      </c>
      <c r="G87" s="100">
        <v>20</v>
      </c>
      <c r="H87" s="41">
        <v>4067.7966101694919</v>
      </c>
      <c r="I87" s="38">
        <f t="shared" si="27"/>
        <v>96000</v>
      </c>
      <c r="J87" s="39">
        <f t="shared" si="19"/>
        <v>20</v>
      </c>
      <c r="K87" s="38">
        <f t="shared" si="28"/>
        <v>96000</v>
      </c>
      <c r="L87" s="38">
        <f t="shared" si="29"/>
        <v>0</v>
      </c>
      <c r="M87" s="38">
        <f t="shared" si="30"/>
        <v>0</v>
      </c>
      <c r="N87" s="87"/>
      <c r="O87" s="88">
        <f t="shared" si="31"/>
        <v>0</v>
      </c>
      <c r="P87" s="89"/>
      <c r="Q87" s="90">
        <f t="shared" si="32"/>
        <v>0</v>
      </c>
      <c r="R87" s="90">
        <f t="shared" si="33"/>
        <v>0</v>
      </c>
      <c r="S87" s="90">
        <f t="shared" si="34"/>
        <v>0</v>
      </c>
      <c r="T87" s="91">
        <f t="shared" si="35"/>
        <v>20</v>
      </c>
      <c r="U87" s="92">
        <f t="shared" si="36"/>
        <v>96000</v>
      </c>
      <c r="V87" s="89">
        <f t="shared" si="20"/>
        <v>20</v>
      </c>
      <c r="W87" s="88">
        <f t="shared" si="21"/>
        <v>96000</v>
      </c>
      <c r="X87" s="88">
        <f t="shared" si="22"/>
        <v>0</v>
      </c>
      <c r="Y87" s="93">
        <f t="shared" si="23"/>
        <v>0</v>
      </c>
      <c r="Z87" s="94">
        <f t="shared" si="18"/>
        <v>20</v>
      </c>
      <c r="AA87" s="88">
        <f t="shared" si="24"/>
        <v>96000</v>
      </c>
      <c r="AB87" s="88">
        <f t="shared" si="25"/>
        <v>0</v>
      </c>
      <c r="AC87" s="95">
        <f t="shared" si="26"/>
        <v>0</v>
      </c>
      <c r="AD87" s="59"/>
      <c r="AE87" s="60"/>
      <c r="AF87" s="60"/>
      <c r="AG87" s="61"/>
    </row>
    <row r="88" spans="1:33" s="2" customFormat="1" ht="28.8">
      <c r="A88" s="82">
        <v>84</v>
      </c>
      <c r="B88" s="83">
        <v>208</v>
      </c>
      <c r="C88" s="83" t="s">
        <v>177</v>
      </c>
      <c r="D88" s="97" t="s">
        <v>178</v>
      </c>
      <c r="E88" s="85" t="s">
        <v>21</v>
      </c>
      <c r="F88" s="86">
        <v>4000</v>
      </c>
      <c r="G88" s="100">
        <v>60</v>
      </c>
      <c r="H88" s="41">
        <v>3389.8305084745766</v>
      </c>
      <c r="I88" s="38">
        <f t="shared" si="27"/>
        <v>240000</v>
      </c>
      <c r="J88" s="39">
        <f t="shared" si="19"/>
        <v>60</v>
      </c>
      <c r="K88" s="38">
        <f t="shared" si="28"/>
        <v>240000</v>
      </c>
      <c r="L88" s="38">
        <f t="shared" si="29"/>
        <v>0</v>
      </c>
      <c r="M88" s="38">
        <f t="shared" si="30"/>
        <v>0</v>
      </c>
      <c r="N88" s="87"/>
      <c r="O88" s="88">
        <f t="shared" si="31"/>
        <v>0</v>
      </c>
      <c r="P88" s="89"/>
      <c r="Q88" s="90">
        <f t="shared" si="32"/>
        <v>0</v>
      </c>
      <c r="R88" s="90">
        <f t="shared" si="33"/>
        <v>0</v>
      </c>
      <c r="S88" s="90">
        <f t="shared" si="34"/>
        <v>0</v>
      </c>
      <c r="T88" s="91">
        <f t="shared" si="35"/>
        <v>60</v>
      </c>
      <c r="U88" s="92">
        <f t="shared" si="36"/>
        <v>240000</v>
      </c>
      <c r="V88" s="89">
        <f t="shared" si="20"/>
        <v>60</v>
      </c>
      <c r="W88" s="88">
        <f t="shared" si="21"/>
        <v>240000</v>
      </c>
      <c r="X88" s="88">
        <f t="shared" si="22"/>
        <v>0</v>
      </c>
      <c r="Y88" s="93">
        <f t="shared" si="23"/>
        <v>0</v>
      </c>
      <c r="Z88" s="94">
        <f t="shared" si="18"/>
        <v>60</v>
      </c>
      <c r="AA88" s="88">
        <f t="shared" si="24"/>
        <v>240000</v>
      </c>
      <c r="AB88" s="88">
        <f t="shared" si="25"/>
        <v>0</v>
      </c>
      <c r="AC88" s="95">
        <f t="shared" si="26"/>
        <v>0</v>
      </c>
      <c r="AD88" s="59"/>
      <c r="AE88" s="60"/>
      <c r="AF88" s="60"/>
      <c r="AG88" s="61"/>
    </row>
    <row r="89" spans="1:33" s="2" customFormat="1" ht="28.8">
      <c r="A89" s="82">
        <v>85</v>
      </c>
      <c r="B89" s="83">
        <v>209</v>
      </c>
      <c r="C89" s="83" t="s">
        <v>179</v>
      </c>
      <c r="D89" s="97" t="s">
        <v>180</v>
      </c>
      <c r="E89" s="85" t="s">
        <v>21</v>
      </c>
      <c r="F89" s="86">
        <v>1400</v>
      </c>
      <c r="G89" s="100">
        <v>215</v>
      </c>
      <c r="H89" s="41">
        <v>1186.4406779661017</v>
      </c>
      <c r="I89" s="38">
        <f t="shared" si="27"/>
        <v>301000</v>
      </c>
      <c r="J89" s="39">
        <f t="shared" si="19"/>
        <v>215</v>
      </c>
      <c r="K89" s="38">
        <f t="shared" si="28"/>
        <v>301000</v>
      </c>
      <c r="L89" s="38">
        <f t="shared" si="29"/>
        <v>0</v>
      </c>
      <c r="M89" s="38">
        <f t="shared" si="30"/>
        <v>0</v>
      </c>
      <c r="N89" s="87"/>
      <c r="O89" s="88">
        <f t="shared" si="31"/>
        <v>0</v>
      </c>
      <c r="P89" s="89"/>
      <c r="Q89" s="90">
        <f t="shared" si="32"/>
        <v>0</v>
      </c>
      <c r="R89" s="90">
        <f t="shared" si="33"/>
        <v>0</v>
      </c>
      <c r="S89" s="90">
        <f t="shared" si="34"/>
        <v>0</v>
      </c>
      <c r="T89" s="91">
        <f t="shared" si="35"/>
        <v>215</v>
      </c>
      <c r="U89" s="92">
        <f t="shared" si="36"/>
        <v>301000</v>
      </c>
      <c r="V89" s="89">
        <f t="shared" si="20"/>
        <v>215</v>
      </c>
      <c r="W89" s="88">
        <f t="shared" si="21"/>
        <v>301000</v>
      </c>
      <c r="X89" s="88">
        <f t="shared" si="22"/>
        <v>0</v>
      </c>
      <c r="Y89" s="93">
        <f t="shared" si="23"/>
        <v>0</v>
      </c>
      <c r="Z89" s="94">
        <f t="shared" si="18"/>
        <v>215</v>
      </c>
      <c r="AA89" s="88">
        <f t="shared" si="24"/>
        <v>301000</v>
      </c>
      <c r="AB89" s="88">
        <f t="shared" si="25"/>
        <v>0</v>
      </c>
      <c r="AC89" s="95">
        <f t="shared" si="26"/>
        <v>0</v>
      </c>
      <c r="AD89" s="59"/>
      <c r="AE89" s="60"/>
      <c r="AF89" s="60"/>
      <c r="AG89" s="61"/>
    </row>
    <row r="90" spans="1:33" s="2" customFormat="1" ht="28.8">
      <c r="A90" s="82">
        <v>86</v>
      </c>
      <c r="B90" s="83">
        <v>210</v>
      </c>
      <c r="C90" s="83" t="s">
        <v>181</v>
      </c>
      <c r="D90" s="97" t="s">
        <v>182</v>
      </c>
      <c r="E90" s="85" t="s">
        <v>21</v>
      </c>
      <c r="F90" s="86">
        <v>1800</v>
      </c>
      <c r="G90" s="100">
        <v>95</v>
      </c>
      <c r="H90" s="41">
        <v>1525.4237288135594</v>
      </c>
      <c r="I90" s="38">
        <f t="shared" si="27"/>
        <v>171000</v>
      </c>
      <c r="J90" s="39">
        <f t="shared" si="19"/>
        <v>95</v>
      </c>
      <c r="K90" s="38">
        <f t="shared" si="28"/>
        <v>171000</v>
      </c>
      <c r="L90" s="38">
        <f t="shared" si="29"/>
        <v>0</v>
      </c>
      <c r="M90" s="38">
        <f t="shared" si="30"/>
        <v>0</v>
      </c>
      <c r="N90" s="87"/>
      <c r="O90" s="88">
        <f t="shared" si="31"/>
        <v>0</v>
      </c>
      <c r="P90" s="89"/>
      <c r="Q90" s="90">
        <f t="shared" si="32"/>
        <v>0</v>
      </c>
      <c r="R90" s="90">
        <f t="shared" si="33"/>
        <v>0</v>
      </c>
      <c r="S90" s="90">
        <f t="shared" si="34"/>
        <v>0</v>
      </c>
      <c r="T90" s="91">
        <f t="shared" si="35"/>
        <v>95</v>
      </c>
      <c r="U90" s="92">
        <f t="shared" si="36"/>
        <v>171000</v>
      </c>
      <c r="V90" s="89">
        <f t="shared" si="20"/>
        <v>95</v>
      </c>
      <c r="W90" s="88">
        <f t="shared" si="21"/>
        <v>171000</v>
      </c>
      <c r="X90" s="88">
        <f t="shared" si="22"/>
        <v>0</v>
      </c>
      <c r="Y90" s="93">
        <f t="shared" si="23"/>
        <v>0</v>
      </c>
      <c r="Z90" s="94">
        <f t="shared" si="18"/>
        <v>95</v>
      </c>
      <c r="AA90" s="88">
        <f t="shared" si="24"/>
        <v>171000</v>
      </c>
      <c r="AB90" s="88">
        <f t="shared" si="25"/>
        <v>0</v>
      </c>
      <c r="AC90" s="95">
        <f t="shared" si="26"/>
        <v>0</v>
      </c>
      <c r="AD90" s="59"/>
      <c r="AE90" s="60"/>
      <c r="AF90" s="60"/>
      <c r="AG90" s="61"/>
    </row>
    <row r="91" spans="1:33" s="2" customFormat="1" ht="28.8">
      <c r="A91" s="82">
        <v>87</v>
      </c>
      <c r="B91" s="83">
        <v>72</v>
      </c>
      <c r="C91" s="83" t="s">
        <v>183</v>
      </c>
      <c r="D91" s="97" t="s">
        <v>184</v>
      </c>
      <c r="E91" s="85" t="s">
        <v>21</v>
      </c>
      <c r="F91" s="86">
        <v>160</v>
      </c>
      <c r="G91" s="100">
        <v>8</v>
      </c>
      <c r="H91" s="41">
        <v>135.59322033898306</v>
      </c>
      <c r="I91" s="38">
        <f t="shared" si="27"/>
        <v>1280</v>
      </c>
      <c r="J91" s="39">
        <f t="shared" si="19"/>
        <v>8</v>
      </c>
      <c r="K91" s="38">
        <f t="shared" si="28"/>
        <v>1280</v>
      </c>
      <c r="L91" s="38">
        <f t="shared" si="29"/>
        <v>0</v>
      </c>
      <c r="M91" s="38">
        <f t="shared" si="30"/>
        <v>0</v>
      </c>
      <c r="N91" s="87"/>
      <c r="O91" s="88">
        <f t="shared" si="31"/>
        <v>0</v>
      </c>
      <c r="P91" s="89"/>
      <c r="Q91" s="90">
        <f t="shared" si="32"/>
        <v>0</v>
      </c>
      <c r="R91" s="90">
        <f t="shared" si="33"/>
        <v>0</v>
      </c>
      <c r="S91" s="90">
        <f t="shared" si="34"/>
        <v>0</v>
      </c>
      <c r="T91" s="91">
        <f t="shared" si="35"/>
        <v>8</v>
      </c>
      <c r="U91" s="92">
        <f t="shared" si="36"/>
        <v>1280</v>
      </c>
      <c r="V91" s="89">
        <f t="shared" si="20"/>
        <v>8</v>
      </c>
      <c r="W91" s="88">
        <f t="shared" si="21"/>
        <v>1280</v>
      </c>
      <c r="X91" s="88">
        <f t="shared" si="22"/>
        <v>0</v>
      </c>
      <c r="Y91" s="93">
        <f t="shared" si="23"/>
        <v>0</v>
      </c>
      <c r="Z91" s="94">
        <f t="shared" si="18"/>
        <v>8</v>
      </c>
      <c r="AA91" s="88">
        <f t="shared" si="24"/>
        <v>1280</v>
      </c>
      <c r="AB91" s="88">
        <f t="shared" si="25"/>
        <v>0</v>
      </c>
      <c r="AC91" s="95">
        <f t="shared" si="26"/>
        <v>0</v>
      </c>
      <c r="AD91" s="59"/>
      <c r="AE91" s="60"/>
      <c r="AF91" s="60"/>
      <c r="AG91" s="61"/>
    </row>
    <row r="92" spans="1:33" s="2" customFormat="1" ht="43.2">
      <c r="A92" s="82">
        <v>88</v>
      </c>
      <c r="B92" s="83">
        <v>231</v>
      </c>
      <c r="C92" s="83" t="s">
        <v>185</v>
      </c>
      <c r="D92" s="97" t="s">
        <v>186</v>
      </c>
      <c r="E92" s="85" t="s">
        <v>21</v>
      </c>
      <c r="F92" s="86">
        <v>3700.0000000000005</v>
      </c>
      <c r="G92" s="100">
        <v>40</v>
      </c>
      <c r="H92" s="41">
        <v>3135.5932203389834</v>
      </c>
      <c r="I92" s="38">
        <f t="shared" si="27"/>
        <v>148000.00000000003</v>
      </c>
      <c r="J92" s="39">
        <f t="shared" si="19"/>
        <v>40</v>
      </c>
      <c r="K92" s="38">
        <f t="shared" si="28"/>
        <v>148000.00000000003</v>
      </c>
      <c r="L92" s="38">
        <f t="shared" si="29"/>
        <v>0</v>
      </c>
      <c r="M92" s="38">
        <f t="shared" si="30"/>
        <v>0</v>
      </c>
      <c r="N92" s="87"/>
      <c r="O92" s="88">
        <f t="shared" si="31"/>
        <v>0</v>
      </c>
      <c r="P92" s="89"/>
      <c r="Q92" s="90">
        <f t="shared" si="32"/>
        <v>0</v>
      </c>
      <c r="R92" s="90">
        <f t="shared" si="33"/>
        <v>0</v>
      </c>
      <c r="S92" s="90">
        <f t="shared" si="34"/>
        <v>0</v>
      </c>
      <c r="T92" s="91">
        <f t="shared" si="35"/>
        <v>40</v>
      </c>
      <c r="U92" s="92">
        <f t="shared" si="36"/>
        <v>148000.00000000003</v>
      </c>
      <c r="V92" s="89">
        <f t="shared" si="20"/>
        <v>40</v>
      </c>
      <c r="W92" s="88">
        <f t="shared" si="21"/>
        <v>148000.00000000003</v>
      </c>
      <c r="X92" s="88">
        <f t="shared" si="22"/>
        <v>0</v>
      </c>
      <c r="Y92" s="93">
        <f t="shared" si="23"/>
        <v>0</v>
      </c>
      <c r="Z92" s="94">
        <f t="shared" ref="Z92:Z125" si="37">V92</f>
        <v>40</v>
      </c>
      <c r="AA92" s="88">
        <f t="shared" si="24"/>
        <v>148000.00000000003</v>
      </c>
      <c r="AB92" s="88">
        <f t="shared" si="25"/>
        <v>0</v>
      </c>
      <c r="AC92" s="95">
        <f t="shared" si="26"/>
        <v>0</v>
      </c>
      <c r="AD92" s="59"/>
      <c r="AE92" s="60"/>
      <c r="AF92" s="60"/>
      <c r="AG92" s="61"/>
    </row>
    <row r="93" spans="1:33" s="2" customFormat="1" ht="15">
      <c r="A93" s="82">
        <v>89</v>
      </c>
      <c r="B93" s="83">
        <v>73</v>
      </c>
      <c r="C93" s="83" t="s">
        <v>187</v>
      </c>
      <c r="D93" s="97" t="s">
        <v>188</v>
      </c>
      <c r="E93" s="85" t="s">
        <v>21</v>
      </c>
      <c r="F93" s="86">
        <v>1000</v>
      </c>
      <c r="G93" s="100">
        <v>40</v>
      </c>
      <c r="H93" s="41">
        <v>847.45762711864415</v>
      </c>
      <c r="I93" s="38">
        <f t="shared" si="27"/>
        <v>40000</v>
      </c>
      <c r="J93" s="39">
        <f t="shared" si="19"/>
        <v>40</v>
      </c>
      <c r="K93" s="38">
        <f t="shared" si="28"/>
        <v>40000</v>
      </c>
      <c r="L93" s="38">
        <f t="shared" si="29"/>
        <v>0</v>
      </c>
      <c r="M93" s="38">
        <f t="shared" si="30"/>
        <v>0</v>
      </c>
      <c r="N93" s="87"/>
      <c r="O93" s="88">
        <f t="shared" si="31"/>
        <v>0</v>
      </c>
      <c r="P93" s="89"/>
      <c r="Q93" s="90">
        <f t="shared" si="32"/>
        <v>0</v>
      </c>
      <c r="R93" s="90">
        <f t="shared" si="33"/>
        <v>0</v>
      </c>
      <c r="S93" s="90">
        <f t="shared" si="34"/>
        <v>0</v>
      </c>
      <c r="T93" s="91">
        <f t="shared" si="35"/>
        <v>40</v>
      </c>
      <c r="U93" s="92">
        <f t="shared" si="36"/>
        <v>40000</v>
      </c>
      <c r="V93" s="89">
        <f t="shared" si="20"/>
        <v>40</v>
      </c>
      <c r="W93" s="88">
        <f t="shared" si="21"/>
        <v>40000</v>
      </c>
      <c r="X93" s="88">
        <f t="shared" si="22"/>
        <v>0</v>
      </c>
      <c r="Y93" s="93">
        <f t="shared" si="23"/>
        <v>0</v>
      </c>
      <c r="Z93" s="94">
        <f t="shared" si="37"/>
        <v>40</v>
      </c>
      <c r="AA93" s="88">
        <f t="shared" si="24"/>
        <v>40000</v>
      </c>
      <c r="AB93" s="88">
        <f t="shared" si="25"/>
        <v>0</v>
      </c>
      <c r="AC93" s="95">
        <f t="shared" si="26"/>
        <v>0</v>
      </c>
      <c r="AD93" s="59"/>
      <c r="AE93" s="60"/>
      <c r="AF93" s="60"/>
      <c r="AG93" s="61"/>
    </row>
    <row r="94" spans="1:33" s="2" customFormat="1" ht="15">
      <c r="A94" s="82">
        <v>90</v>
      </c>
      <c r="B94" s="83">
        <v>74</v>
      </c>
      <c r="C94" s="83" t="s">
        <v>189</v>
      </c>
      <c r="D94" s="97" t="s">
        <v>190</v>
      </c>
      <c r="E94" s="85" t="s">
        <v>21</v>
      </c>
      <c r="F94" s="86">
        <v>210</v>
      </c>
      <c r="G94" s="100">
        <v>40</v>
      </c>
      <c r="H94" s="41">
        <v>177.96610169491527</v>
      </c>
      <c r="I94" s="38">
        <f t="shared" si="27"/>
        <v>8400</v>
      </c>
      <c r="J94" s="39">
        <f t="shared" si="19"/>
        <v>40</v>
      </c>
      <c r="K94" s="38">
        <f t="shared" si="28"/>
        <v>8400</v>
      </c>
      <c r="L94" s="38">
        <f t="shared" si="29"/>
        <v>0</v>
      </c>
      <c r="M94" s="38">
        <f t="shared" si="30"/>
        <v>0</v>
      </c>
      <c r="N94" s="87"/>
      <c r="O94" s="88">
        <f t="shared" si="31"/>
        <v>0</v>
      </c>
      <c r="P94" s="89"/>
      <c r="Q94" s="90">
        <f t="shared" si="32"/>
        <v>0</v>
      </c>
      <c r="R94" s="90">
        <f t="shared" si="33"/>
        <v>0</v>
      </c>
      <c r="S94" s="90">
        <f t="shared" si="34"/>
        <v>0</v>
      </c>
      <c r="T94" s="91">
        <f t="shared" si="35"/>
        <v>40</v>
      </c>
      <c r="U94" s="92">
        <f t="shared" si="36"/>
        <v>8400</v>
      </c>
      <c r="V94" s="89">
        <f t="shared" si="20"/>
        <v>40</v>
      </c>
      <c r="W94" s="88">
        <f t="shared" si="21"/>
        <v>8400</v>
      </c>
      <c r="X94" s="88">
        <f t="shared" si="22"/>
        <v>0</v>
      </c>
      <c r="Y94" s="93">
        <f t="shared" si="23"/>
        <v>0</v>
      </c>
      <c r="Z94" s="94">
        <f t="shared" si="37"/>
        <v>40</v>
      </c>
      <c r="AA94" s="88">
        <f t="shared" si="24"/>
        <v>8400</v>
      </c>
      <c r="AB94" s="88">
        <f t="shared" si="25"/>
        <v>0</v>
      </c>
      <c r="AC94" s="95">
        <f t="shared" si="26"/>
        <v>0</v>
      </c>
      <c r="AD94" s="59"/>
      <c r="AE94" s="60"/>
      <c r="AF94" s="60"/>
      <c r="AG94" s="61"/>
    </row>
    <row r="95" spans="1:33" s="2" customFormat="1" ht="28.8">
      <c r="A95" s="82">
        <v>91</v>
      </c>
      <c r="B95" s="83">
        <v>75</v>
      </c>
      <c r="C95" s="83" t="s">
        <v>191</v>
      </c>
      <c r="D95" s="97" t="s">
        <v>192</v>
      </c>
      <c r="E95" s="85" t="s">
        <v>21</v>
      </c>
      <c r="F95" s="86">
        <v>600</v>
      </c>
      <c r="G95" s="100">
        <v>40</v>
      </c>
      <c r="H95" s="41">
        <v>508.47457627118649</v>
      </c>
      <c r="I95" s="38">
        <f t="shared" si="27"/>
        <v>24000</v>
      </c>
      <c r="J95" s="39">
        <f t="shared" si="19"/>
        <v>40</v>
      </c>
      <c r="K95" s="38">
        <f t="shared" si="28"/>
        <v>24000</v>
      </c>
      <c r="L95" s="38">
        <f t="shared" si="29"/>
        <v>0</v>
      </c>
      <c r="M95" s="38">
        <f t="shared" si="30"/>
        <v>0</v>
      </c>
      <c r="N95" s="87"/>
      <c r="O95" s="88">
        <f t="shared" si="31"/>
        <v>0</v>
      </c>
      <c r="P95" s="89"/>
      <c r="Q95" s="90">
        <f t="shared" si="32"/>
        <v>0</v>
      </c>
      <c r="R95" s="90">
        <f t="shared" si="33"/>
        <v>0</v>
      </c>
      <c r="S95" s="90">
        <f t="shared" si="34"/>
        <v>0</v>
      </c>
      <c r="T95" s="91">
        <f t="shared" si="35"/>
        <v>40</v>
      </c>
      <c r="U95" s="92">
        <f t="shared" si="36"/>
        <v>24000</v>
      </c>
      <c r="V95" s="89">
        <f t="shared" si="20"/>
        <v>40</v>
      </c>
      <c r="W95" s="88">
        <f t="shared" si="21"/>
        <v>24000</v>
      </c>
      <c r="X95" s="88">
        <f t="shared" si="22"/>
        <v>0</v>
      </c>
      <c r="Y95" s="93">
        <f t="shared" si="23"/>
        <v>0</v>
      </c>
      <c r="Z95" s="94">
        <f t="shared" si="37"/>
        <v>40</v>
      </c>
      <c r="AA95" s="88">
        <f t="shared" si="24"/>
        <v>24000</v>
      </c>
      <c r="AB95" s="88">
        <f t="shared" si="25"/>
        <v>0</v>
      </c>
      <c r="AC95" s="95">
        <f t="shared" si="26"/>
        <v>0</v>
      </c>
      <c r="AD95" s="59"/>
      <c r="AE95" s="60"/>
      <c r="AF95" s="60"/>
      <c r="AG95" s="61"/>
    </row>
    <row r="96" spans="1:33" s="2" customFormat="1" ht="15">
      <c r="A96" s="82">
        <v>92</v>
      </c>
      <c r="B96" s="83">
        <v>211</v>
      </c>
      <c r="C96" s="83" t="s">
        <v>193</v>
      </c>
      <c r="D96" s="97" t="s">
        <v>194</v>
      </c>
      <c r="E96" s="85" t="s">
        <v>21</v>
      </c>
      <c r="F96" s="86">
        <v>3000</v>
      </c>
      <c r="G96" s="100">
        <v>5</v>
      </c>
      <c r="H96" s="41">
        <v>2542.3728813559323</v>
      </c>
      <c r="I96" s="38">
        <f t="shared" si="27"/>
        <v>15000</v>
      </c>
      <c r="J96" s="39">
        <f t="shared" si="19"/>
        <v>5</v>
      </c>
      <c r="K96" s="38">
        <f t="shared" si="28"/>
        <v>15000</v>
      </c>
      <c r="L96" s="38">
        <f t="shared" si="29"/>
        <v>0</v>
      </c>
      <c r="M96" s="38">
        <f t="shared" si="30"/>
        <v>0</v>
      </c>
      <c r="N96" s="87"/>
      <c r="O96" s="88">
        <f t="shared" si="31"/>
        <v>0</v>
      </c>
      <c r="P96" s="89"/>
      <c r="Q96" s="90">
        <f t="shared" si="32"/>
        <v>0</v>
      </c>
      <c r="R96" s="90">
        <f t="shared" si="33"/>
        <v>0</v>
      </c>
      <c r="S96" s="90">
        <f t="shared" si="34"/>
        <v>0</v>
      </c>
      <c r="T96" s="91">
        <f t="shared" si="35"/>
        <v>5</v>
      </c>
      <c r="U96" s="92">
        <f t="shared" si="36"/>
        <v>15000</v>
      </c>
      <c r="V96" s="89">
        <f t="shared" si="20"/>
        <v>5</v>
      </c>
      <c r="W96" s="88">
        <f t="shared" si="21"/>
        <v>15000</v>
      </c>
      <c r="X96" s="88">
        <f t="shared" si="22"/>
        <v>0</v>
      </c>
      <c r="Y96" s="93">
        <f t="shared" si="23"/>
        <v>0</v>
      </c>
      <c r="Z96" s="94">
        <f t="shared" si="37"/>
        <v>5</v>
      </c>
      <c r="AA96" s="88">
        <f t="shared" si="24"/>
        <v>15000</v>
      </c>
      <c r="AB96" s="88">
        <f t="shared" si="25"/>
        <v>0</v>
      </c>
      <c r="AC96" s="95">
        <f t="shared" si="26"/>
        <v>0</v>
      </c>
      <c r="AD96" s="59"/>
      <c r="AE96" s="60"/>
      <c r="AF96" s="60"/>
      <c r="AG96" s="61"/>
    </row>
    <row r="97" spans="1:33" s="2" customFormat="1" ht="28.8">
      <c r="A97" s="82">
        <v>93</v>
      </c>
      <c r="B97" s="83">
        <v>212</v>
      </c>
      <c r="C97" s="83" t="s">
        <v>195</v>
      </c>
      <c r="D97" s="97" t="s">
        <v>196</v>
      </c>
      <c r="E97" s="85" t="s">
        <v>21</v>
      </c>
      <c r="F97" s="86">
        <v>4899.9999999999991</v>
      </c>
      <c r="G97" s="100">
        <v>10</v>
      </c>
      <c r="H97" s="41">
        <v>4152.5423728813557</v>
      </c>
      <c r="I97" s="38">
        <f t="shared" si="27"/>
        <v>48999.999999999993</v>
      </c>
      <c r="J97" s="39">
        <f t="shared" si="19"/>
        <v>10</v>
      </c>
      <c r="K97" s="38">
        <f t="shared" si="28"/>
        <v>48999.999999999993</v>
      </c>
      <c r="L97" s="38">
        <f t="shared" si="29"/>
        <v>0</v>
      </c>
      <c r="M97" s="38">
        <f t="shared" si="30"/>
        <v>0</v>
      </c>
      <c r="N97" s="87"/>
      <c r="O97" s="88">
        <f t="shared" si="31"/>
        <v>0</v>
      </c>
      <c r="P97" s="89"/>
      <c r="Q97" s="90">
        <f t="shared" si="32"/>
        <v>0</v>
      </c>
      <c r="R97" s="90">
        <f t="shared" si="33"/>
        <v>0</v>
      </c>
      <c r="S97" s="90">
        <f t="shared" si="34"/>
        <v>0</v>
      </c>
      <c r="T97" s="91">
        <f t="shared" si="35"/>
        <v>10</v>
      </c>
      <c r="U97" s="92">
        <f t="shared" si="36"/>
        <v>48999.999999999993</v>
      </c>
      <c r="V97" s="89">
        <f t="shared" si="20"/>
        <v>10</v>
      </c>
      <c r="W97" s="88">
        <f t="shared" si="21"/>
        <v>48999.999999999993</v>
      </c>
      <c r="X97" s="88">
        <f t="shared" si="22"/>
        <v>0</v>
      </c>
      <c r="Y97" s="93">
        <f t="shared" si="23"/>
        <v>0</v>
      </c>
      <c r="Z97" s="94">
        <f t="shared" si="37"/>
        <v>10</v>
      </c>
      <c r="AA97" s="88">
        <f t="shared" si="24"/>
        <v>48999.999999999993</v>
      </c>
      <c r="AB97" s="88">
        <f t="shared" si="25"/>
        <v>0</v>
      </c>
      <c r="AC97" s="95">
        <f t="shared" si="26"/>
        <v>0</v>
      </c>
      <c r="AD97" s="59"/>
      <c r="AE97" s="60"/>
      <c r="AF97" s="60"/>
      <c r="AG97" s="61"/>
    </row>
    <row r="98" spans="1:33" s="2" customFormat="1" ht="28.8">
      <c r="A98" s="82">
        <v>94</v>
      </c>
      <c r="B98" s="83">
        <v>76</v>
      </c>
      <c r="C98" s="83" t="s">
        <v>197</v>
      </c>
      <c r="D98" s="97" t="s">
        <v>198</v>
      </c>
      <c r="E98" s="85" t="s">
        <v>21</v>
      </c>
      <c r="F98" s="86">
        <v>900</v>
      </c>
      <c r="G98" s="100">
        <v>15</v>
      </c>
      <c r="H98" s="41">
        <v>762.71186440677968</v>
      </c>
      <c r="I98" s="38">
        <f t="shared" si="27"/>
        <v>13500</v>
      </c>
      <c r="J98" s="39">
        <f t="shared" si="19"/>
        <v>15</v>
      </c>
      <c r="K98" s="38">
        <f t="shared" si="28"/>
        <v>13500</v>
      </c>
      <c r="L98" s="38">
        <f t="shared" si="29"/>
        <v>0</v>
      </c>
      <c r="M98" s="38">
        <f t="shared" si="30"/>
        <v>0</v>
      </c>
      <c r="N98" s="87"/>
      <c r="O98" s="88">
        <f t="shared" si="31"/>
        <v>0</v>
      </c>
      <c r="P98" s="89"/>
      <c r="Q98" s="90">
        <f t="shared" si="32"/>
        <v>0</v>
      </c>
      <c r="R98" s="90">
        <f t="shared" si="33"/>
        <v>0</v>
      </c>
      <c r="S98" s="90">
        <f t="shared" si="34"/>
        <v>0</v>
      </c>
      <c r="T98" s="91">
        <f t="shared" si="35"/>
        <v>15</v>
      </c>
      <c r="U98" s="92">
        <f t="shared" si="36"/>
        <v>13500</v>
      </c>
      <c r="V98" s="89">
        <f t="shared" si="20"/>
        <v>15</v>
      </c>
      <c r="W98" s="88">
        <f t="shared" si="21"/>
        <v>13500</v>
      </c>
      <c r="X98" s="88">
        <f t="shared" si="22"/>
        <v>0</v>
      </c>
      <c r="Y98" s="93">
        <f t="shared" si="23"/>
        <v>0</v>
      </c>
      <c r="Z98" s="94">
        <f t="shared" si="37"/>
        <v>15</v>
      </c>
      <c r="AA98" s="88">
        <f t="shared" si="24"/>
        <v>13500</v>
      </c>
      <c r="AB98" s="88">
        <f t="shared" si="25"/>
        <v>0</v>
      </c>
      <c r="AC98" s="95">
        <f t="shared" si="26"/>
        <v>0</v>
      </c>
      <c r="AD98" s="59"/>
      <c r="AE98" s="60"/>
      <c r="AF98" s="60"/>
      <c r="AG98" s="61"/>
    </row>
    <row r="99" spans="1:33" s="2" customFormat="1" ht="15">
      <c r="A99" s="82">
        <v>95</v>
      </c>
      <c r="B99" s="83">
        <v>77</v>
      </c>
      <c r="C99" s="83" t="s">
        <v>199</v>
      </c>
      <c r="D99" s="97" t="s">
        <v>200</v>
      </c>
      <c r="E99" s="85" t="s">
        <v>21</v>
      </c>
      <c r="F99" s="86">
        <v>3200</v>
      </c>
      <c r="G99" s="100">
        <v>15</v>
      </c>
      <c r="H99" s="41">
        <v>2711.8644067796613</v>
      </c>
      <c r="I99" s="38">
        <f t="shared" si="27"/>
        <v>48000</v>
      </c>
      <c r="J99" s="39">
        <f t="shared" si="19"/>
        <v>15</v>
      </c>
      <c r="K99" s="38">
        <f t="shared" si="28"/>
        <v>48000</v>
      </c>
      <c r="L99" s="38">
        <f t="shared" si="29"/>
        <v>0</v>
      </c>
      <c r="M99" s="38">
        <f t="shared" si="30"/>
        <v>0</v>
      </c>
      <c r="N99" s="87"/>
      <c r="O99" s="88">
        <f t="shared" si="31"/>
        <v>0</v>
      </c>
      <c r="P99" s="89"/>
      <c r="Q99" s="90">
        <f t="shared" si="32"/>
        <v>0</v>
      </c>
      <c r="R99" s="90">
        <f t="shared" si="33"/>
        <v>0</v>
      </c>
      <c r="S99" s="90">
        <f t="shared" si="34"/>
        <v>0</v>
      </c>
      <c r="T99" s="91">
        <f t="shared" si="35"/>
        <v>15</v>
      </c>
      <c r="U99" s="92">
        <f t="shared" si="36"/>
        <v>48000</v>
      </c>
      <c r="V99" s="89">
        <f t="shared" si="20"/>
        <v>15</v>
      </c>
      <c r="W99" s="88">
        <f t="shared" si="21"/>
        <v>48000</v>
      </c>
      <c r="X99" s="88">
        <f t="shared" si="22"/>
        <v>0</v>
      </c>
      <c r="Y99" s="93">
        <f t="shared" si="23"/>
        <v>0</v>
      </c>
      <c r="Z99" s="94">
        <f t="shared" si="37"/>
        <v>15</v>
      </c>
      <c r="AA99" s="88">
        <f t="shared" si="24"/>
        <v>48000</v>
      </c>
      <c r="AB99" s="88">
        <f t="shared" si="25"/>
        <v>0</v>
      </c>
      <c r="AC99" s="95">
        <f t="shared" si="26"/>
        <v>0</v>
      </c>
      <c r="AD99" s="59"/>
      <c r="AE99" s="60"/>
      <c r="AF99" s="60"/>
      <c r="AG99" s="61"/>
    </row>
    <row r="100" spans="1:33" s="2" customFormat="1" ht="57.6">
      <c r="A100" s="82">
        <v>96</v>
      </c>
      <c r="B100" s="83">
        <v>213</v>
      </c>
      <c r="C100" s="83" t="s">
        <v>201</v>
      </c>
      <c r="D100" s="97" t="s">
        <v>202</v>
      </c>
      <c r="E100" s="85" t="s">
        <v>21</v>
      </c>
      <c r="F100" s="86">
        <v>1315000</v>
      </c>
      <c r="G100" s="100">
        <v>1</v>
      </c>
      <c r="H100" s="41">
        <v>1114406.779661017</v>
      </c>
      <c r="I100" s="38">
        <f t="shared" si="27"/>
        <v>1315000</v>
      </c>
      <c r="J100" s="39">
        <f t="shared" si="19"/>
        <v>1</v>
      </c>
      <c r="K100" s="38">
        <f t="shared" si="28"/>
        <v>1315000</v>
      </c>
      <c r="L100" s="38">
        <f t="shared" si="29"/>
        <v>0</v>
      </c>
      <c r="M100" s="38">
        <f t="shared" si="30"/>
        <v>0</v>
      </c>
      <c r="N100" s="87"/>
      <c r="O100" s="88">
        <f t="shared" si="31"/>
        <v>0</v>
      </c>
      <c r="P100" s="89"/>
      <c r="Q100" s="90">
        <f t="shared" si="32"/>
        <v>0</v>
      </c>
      <c r="R100" s="90">
        <f t="shared" si="33"/>
        <v>0</v>
      </c>
      <c r="S100" s="90">
        <f t="shared" si="34"/>
        <v>0</v>
      </c>
      <c r="T100" s="91">
        <f t="shared" si="35"/>
        <v>1</v>
      </c>
      <c r="U100" s="92">
        <f t="shared" si="36"/>
        <v>1315000</v>
      </c>
      <c r="V100" s="89">
        <f t="shared" si="20"/>
        <v>1</v>
      </c>
      <c r="W100" s="88">
        <f t="shared" si="21"/>
        <v>1315000</v>
      </c>
      <c r="X100" s="88">
        <f t="shared" si="22"/>
        <v>0</v>
      </c>
      <c r="Y100" s="93">
        <f t="shared" si="23"/>
        <v>0</v>
      </c>
      <c r="Z100" s="94">
        <f t="shared" si="37"/>
        <v>1</v>
      </c>
      <c r="AA100" s="88">
        <f t="shared" si="24"/>
        <v>1315000</v>
      </c>
      <c r="AB100" s="88">
        <f t="shared" si="25"/>
        <v>0</v>
      </c>
      <c r="AC100" s="95">
        <f t="shared" si="26"/>
        <v>0</v>
      </c>
      <c r="AD100" s="59"/>
      <c r="AE100" s="60"/>
      <c r="AF100" s="60"/>
      <c r="AG100" s="61"/>
    </row>
    <row r="101" spans="1:33" s="2" customFormat="1" ht="43.2">
      <c r="A101" s="82">
        <v>97</v>
      </c>
      <c r="B101" s="83">
        <v>214</v>
      </c>
      <c r="C101" s="83" t="s">
        <v>203</v>
      </c>
      <c r="D101" s="97" t="s">
        <v>204</v>
      </c>
      <c r="E101" s="85" t="s">
        <v>21</v>
      </c>
      <c r="F101" s="86">
        <v>875000.00000000012</v>
      </c>
      <c r="G101" s="100">
        <v>1</v>
      </c>
      <c r="H101" s="41">
        <v>741525.42372881365</v>
      </c>
      <c r="I101" s="38">
        <f t="shared" si="27"/>
        <v>875000.00000000012</v>
      </c>
      <c r="J101" s="39">
        <f t="shared" si="19"/>
        <v>1</v>
      </c>
      <c r="K101" s="38">
        <f t="shared" si="28"/>
        <v>875000.00000000012</v>
      </c>
      <c r="L101" s="38">
        <f t="shared" si="29"/>
        <v>0</v>
      </c>
      <c r="M101" s="38">
        <f t="shared" si="30"/>
        <v>0</v>
      </c>
      <c r="N101" s="87"/>
      <c r="O101" s="88">
        <f t="shared" si="31"/>
        <v>0</v>
      </c>
      <c r="P101" s="89"/>
      <c r="Q101" s="90">
        <f t="shared" si="32"/>
        <v>0</v>
      </c>
      <c r="R101" s="90">
        <f t="shared" si="33"/>
        <v>0</v>
      </c>
      <c r="S101" s="90">
        <f t="shared" si="34"/>
        <v>0</v>
      </c>
      <c r="T101" s="91">
        <f t="shared" si="35"/>
        <v>1</v>
      </c>
      <c r="U101" s="92">
        <f t="shared" si="36"/>
        <v>875000.00000000012</v>
      </c>
      <c r="V101" s="89">
        <f t="shared" ref="V101:V128" si="38">J101+P101</f>
        <v>1</v>
      </c>
      <c r="W101" s="88">
        <f t="shared" si="21"/>
        <v>875000.00000000012</v>
      </c>
      <c r="X101" s="88">
        <f t="shared" si="22"/>
        <v>0</v>
      </c>
      <c r="Y101" s="93">
        <f t="shared" si="23"/>
        <v>0</v>
      </c>
      <c r="Z101" s="94">
        <f t="shared" si="37"/>
        <v>1</v>
      </c>
      <c r="AA101" s="88">
        <f t="shared" si="24"/>
        <v>875000.00000000012</v>
      </c>
      <c r="AB101" s="88">
        <f t="shared" si="25"/>
        <v>0</v>
      </c>
      <c r="AC101" s="95">
        <f t="shared" si="26"/>
        <v>0</v>
      </c>
      <c r="AD101" s="59"/>
      <c r="AE101" s="60"/>
      <c r="AF101" s="60"/>
      <c r="AG101" s="61"/>
    </row>
    <row r="102" spans="1:33" s="2" customFormat="1" ht="43.2">
      <c r="A102" s="82">
        <v>98</v>
      </c>
      <c r="B102" s="83">
        <v>215</v>
      </c>
      <c r="C102" s="83" t="s">
        <v>205</v>
      </c>
      <c r="D102" s="97" t="s">
        <v>206</v>
      </c>
      <c r="E102" s="85" t="s">
        <v>21</v>
      </c>
      <c r="F102" s="86">
        <v>370000</v>
      </c>
      <c r="G102" s="102">
        <v>2</v>
      </c>
      <c r="H102" s="41">
        <v>313559.32203389832</v>
      </c>
      <c r="I102" s="38">
        <f t="shared" si="27"/>
        <v>740000</v>
      </c>
      <c r="J102" s="39">
        <f t="shared" si="19"/>
        <v>2</v>
      </c>
      <c r="K102" s="38">
        <f t="shared" si="28"/>
        <v>740000</v>
      </c>
      <c r="L102" s="38">
        <f t="shared" si="29"/>
        <v>0</v>
      </c>
      <c r="M102" s="38">
        <f t="shared" si="30"/>
        <v>0</v>
      </c>
      <c r="N102" s="87"/>
      <c r="O102" s="88">
        <f t="shared" si="31"/>
        <v>0</v>
      </c>
      <c r="P102" s="89"/>
      <c r="Q102" s="90">
        <f t="shared" si="32"/>
        <v>0</v>
      </c>
      <c r="R102" s="90">
        <f t="shared" si="33"/>
        <v>0</v>
      </c>
      <c r="S102" s="90">
        <f t="shared" si="34"/>
        <v>0</v>
      </c>
      <c r="T102" s="91">
        <f t="shared" si="35"/>
        <v>2</v>
      </c>
      <c r="U102" s="92">
        <f t="shared" si="36"/>
        <v>740000</v>
      </c>
      <c r="V102" s="89">
        <f t="shared" si="38"/>
        <v>2</v>
      </c>
      <c r="W102" s="88">
        <f t="shared" si="21"/>
        <v>740000</v>
      </c>
      <c r="X102" s="88">
        <f t="shared" si="22"/>
        <v>0</v>
      </c>
      <c r="Y102" s="93">
        <f t="shared" si="23"/>
        <v>0</v>
      </c>
      <c r="Z102" s="94">
        <f t="shared" si="37"/>
        <v>2</v>
      </c>
      <c r="AA102" s="88">
        <f t="shared" si="24"/>
        <v>740000</v>
      </c>
      <c r="AB102" s="88">
        <f t="shared" si="25"/>
        <v>0</v>
      </c>
      <c r="AC102" s="95">
        <f t="shared" si="26"/>
        <v>0</v>
      </c>
      <c r="AD102" s="59"/>
      <c r="AE102" s="60"/>
      <c r="AF102" s="60"/>
      <c r="AG102" s="61"/>
    </row>
    <row r="103" spans="1:33" s="2" customFormat="1" ht="57.6">
      <c r="A103" s="82">
        <v>99</v>
      </c>
      <c r="B103" s="83">
        <v>78</v>
      </c>
      <c r="C103" s="83" t="s">
        <v>207</v>
      </c>
      <c r="D103" s="97" t="s">
        <v>208</v>
      </c>
      <c r="E103" s="85" t="s">
        <v>21</v>
      </c>
      <c r="F103" s="86">
        <v>450000.00000000006</v>
      </c>
      <c r="G103" s="102">
        <v>1</v>
      </c>
      <c r="H103" s="41">
        <v>381355.93220338988</v>
      </c>
      <c r="I103" s="38">
        <f t="shared" si="27"/>
        <v>450000.00000000006</v>
      </c>
      <c r="J103" s="39">
        <f t="shared" si="19"/>
        <v>1</v>
      </c>
      <c r="K103" s="38">
        <f t="shared" si="28"/>
        <v>450000.00000000006</v>
      </c>
      <c r="L103" s="38">
        <f t="shared" si="29"/>
        <v>0</v>
      </c>
      <c r="M103" s="38">
        <f t="shared" si="30"/>
        <v>0</v>
      </c>
      <c r="N103" s="87"/>
      <c r="O103" s="88">
        <f t="shared" si="31"/>
        <v>0</v>
      </c>
      <c r="P103" s="89"/>
      <c r="Q103" s="90">
        <f t="shared" si="32"/>
        <v>0</v>
      </c>
      <c r="R103" s="90">
        <f t="shared" si="33"/>
        <v>0</v>
      </c>
      <c r="S103" s="90">
        <f t="shared" si="34"/>
        <v>0</v>
      </c>
      <c r="T103" s="91">
        <f t="shared" si="35"/>
        <v>1</v>
      </c>
      <c r="U103" s="92">
        <f t="shared" si="36"/>
        <v>450000.00000000006</v>
      </c>
      <c r="V103" s="89">
        <f t="shared" si="38"/>
        <v>1</v>
      </c>
      <c r="W103" s="88">
        <f t="shared" si="21"/>
        <v>450000.00000000006</v>
      </c>
      <c r="X103" s="88">
        <f t="shared" si="22"/>
        <v>0</v>
      </c>
      <c r="Y103" s="93">
        <f t="shared" si="23"/>
        <v>0</v>
      </c>
      <c r="Z103" s="94">
        <f t="shared" si="37"/>
        <v>1</v>
      </c>
      <c r="AA103" s="88">
        <f t="shared" si="24"/>
        <v>450000.00000000006</v>
      </c>
      <c r="AB103" s="88">
        <f t="shared" si="25"/>
        <v>0</v>
      </c>
      <c r="AC103" s="95">
        <f t="shared" si="26"/>
        <v>0</v>
      </c>
      <c r="AD103" s="59"/>
      <c r="AE103" s="60"/>
      <c r="AF103" s="60"/>
      <c r="AG103" s="61"/>
    </row>
    <row r="104" spans="1:33" s="2" customFormat="1" ht="129.6">
      <c r="A104" s="103" t="s">
        <v>549</v>
      </c>
      <c r="B104" s="83">
        <v>232</v>
      </c>
      <c r="C104" s="83" t="s">
        <v>209</v>
      </c>
      <c r="D104" s="96" t="s">
        <v>210</v>
      </c>
      <c r="E104" s="85" t="s">
        <v>21</v>
      </c>
      <c r="F104" s="86">
        <v>4000000</v>
      </c>
      <c r="G104" s="83">
        <v>1</v>
      </c>
      <c r="H104" s="41">
        <v>3389830.5084745763</v>
      </c>
      <c r="I104" s="38">
        <f t="shared" si="27"/>
        <v>4000000</v>
      </c>
      <c r="J104" s="39">
        <v>0</v>
      </c>
      <c r="K104" s="38">
        <f t="shared" si="28"/>
        <v>0</v>
      </c>
      <c r="L104" s="38">
        <f t="shared" si="29"/>
        <v>0</v>
      </c>
      <c r="M104" s="38">
        <f t="shared" si="30"/>
        <v>4000000</v>
      </c>
      <c r="N104" s="87"/>
      <c r="O104" s="88">
        <f t="shared" si="31"/>
        <v>0</v>
      </c>
      <c r="P104" s="89"/>
      <c r="Q104" s="90">
        <f t="shared" si="32"/>
        <v>0</v>
      </c>
      <c r="R104" s="90">
        <f t="shared" si="33"/>
        <v>0</v>
      </c>
      <c r="S104" s="90">
        <f t="shared" si="34"/>
        <v>0</v>
      </c>
      <c r="T104" s="91">
        <f t="shared" si="35"/>
        <v>1</v>
      </c>
      <c r="U104" s="92">
        <f t="shared" si="36"/>
        <v>4000000</v>
      </c>
      <c r="V104" s="89">
        <f t="shared" si="38"/>
        <v>0</v>
      </c>
      <c r="W104" s="88">
        <f t="shared" si="21"/>
        <v>0</v>
      </c>
      <c r="X104" s="88">
        <f t="shared" si="22"/>
        <v>0</v>
      </c>
      <c r="Y104" s="93">
        <f t="shared" si="23"/>
        <v>4000000</v>
      </c>
      <c r="Z104" s="94">
        <f t="shared" si="37"/>
        <v>0</v>
      </c>
      <c r="AA104" s="88">
        <f t="shared" si="24"/>
        <v>0</v>
      </c>
      <c r="AB104" s="88">
        <f t="shared" si="25"/>
        <v>0</v>
      </c>
      <c r="AC104" s="95">
        <f t="shared" si="26"/>
        <v>4000000</v>
      </c>
      <c r="AD104" s="59"/>
      <c r="AE104" s="60"/>
      <c r="AF104" s="60"/>
      <c r="AG104" s="61"/>
    </row>
    <row r="105" spans="1:33" s="2" customFormat="1" ht="129.6">
      <c r="A105" s="103" t="s">
        <v>550</v>
      </c>
      <c r="B105" s="83"/>
      <c r="C105" s="83"/>
      <c r="D105" s="96" t="s">
        <v>497</v>
      </c>
      <c r="E105" s="85" t="s">
        <v>21</v>
      </c>
      <c r="F105" s="86">
        <v>4814994</v>
      </c>
      <c r="G105" s="83"/>
      <c r="H105" s="41"/>
      <c r="I105" s="38"/>
      <c r="J105" s="39"/>
      <c r="K105" s="38"/>
      <c r="L105" s="38"/>
      <c r="M105" s="38"/>
      <c r="N105" s="87"/>
      <c r="O105" s="88">
        <f t="shared" si="31"/>
        <v>0</v>
      </c>
      <c r="P105" s="89"/>
      <c r="Q105" s="90">
        <f t="shared" si="32"/>
        <v>0</v>
      </c>
      <c r="R105" s="90">
        <f t="shared" si="33"/>
        <v>0</v>
      </c>
      <c r="S105" s="90">
        <f t="shared" si="34"/>
        <v>0</v>
      </c>
      <c r="T105" s="91"/>
      <c r="U105" s="92"/>
      <c r="V105" s="89"/>
      <c r="W105" s="88"/>
      <c r="X105" s="88"/>
      <c r="Y105" s="93"/>
      <c r="Z105" s="94">
        <v>1</v>
      </c>
      <c r="AA105" s="88">
        <f>Z105*F105</f>
        <v>4814994</v>
      </c>
      <c r="AB105" s="88">
        <f t="shared" si="25"/>
        <v>4814994</v>
      </c>
      <c r="AC105" s="95">
        <f t="shared" si="26"/>
        <v>0</v>
      </c>
      <c r="AD105" s="59"/>
      <c r="AE105" s="60"/>
      <c r="AF105" s="60"/>
      <c r="AG105" s="61"/>
    </row>
    <row r="106" spans="1:33" s="2" customFormat="1" ht="15">
      <c r="A106" s="82">
        <v>101</v>
      </c>
      <c r="B106" s="83">
        <v>79</v>
      </c>
      <c r="C106" s="83" t="s">
        <v>211</v>
      </c>
      <c r="D106" s="97" t="s">
        <v>212</v>
      </c>
      <c r="E106" s="98" t="s">
        <v>121</v>
      </c>
      <c r="F106" s="99">
        <v>300</v>
      </c>
      <c r="G106" s="100">
        <v>200</v>
      </c>
      <c r="H106" s="41">
        <v>254.23728813559325</v>
      </c>
      <c r="I106" s="38">
        <f t="shared" si="27"/>
        <v>60000</v>
      </c>
      <c r="J106" s="39">
        <f t="shared" si="19"/>
        <v>200</v>
      </c>
      <c r="K106" s="38">
        <f t="shared" si="28"/>
        <v>60000</v>
      </c>
      <c r="L106" s="38">
        <f t="shared" si="29"/>
        <v>0</v>
      </c>
      <c r="M106" s="38">
        <f t="shared" si="30"/>
        <v>0</v>
      </c>
      <c r="N106" s="87"/>
      <c r="O106" s="88">
        <f t="shared" si="31"/>
        <v>0</v>
      </c>
      <c r="P106" s="89"/>
      <c r="Q106" s="90">
        <f t="shared" si="32"/>
        <v>0</v>
      </c>
      <c r="R106" s="90">
        <f t="shared" si="33"/>
        <v>0</v>
      </c>
      <c r="S106" s="90">
        <f t="shared" si="34"/>
        <v>0</v>
      </c>
      <c r="T106" s="91">
        <f t="shared" si="35"/>
        <v>200</v>
      </c>
      <c r="U106" s="92">
        <f t="shared" si="36"/>
        <v>60000</v>
      </c>
      <c r="V106" s="89">
        <f t="shared" si="38"/>
        <v>200</v>
      </c>
      <c r="W106" s="88">
        <f t="shared" si="21"/>
        <v>60000</v>
      </c>
      <c r="X106" s="88">
        <f t="shared" si="22"/>
        <v>0</v>
      </c>
      <c r="Y106" s="93">
        <f t="shared" si="23"/>
        <v>0</v>
      </c>
      <c r="Z106" s="94">
        <f t="shared" si="37"/>
        <v>200</v>
      </c>
      <c r="AA106" s="88">
        <f t="shared" si="24"/>
        <v>60000</v>
      </c>
      <c r="AB106" s="88">
        <f t="shared" si="25"/>
        <v>0</v>
      </c>
      <c r="AC106" s="95">
        <f t="shared" si="26"/>
        <v>0</v>
      </c>
      <c r="AD106" s="59"/>
      <c r="AE106" s="60"/>
      <c r="AF106" s="60"/>
      <c r="AG106" s="61"/>
    </row>
    <row r="107" spans="1:33" s="2" customFormat="1" ht="15">
      <c r="A107" s="82">
        <v>102</v>
      </c>
      <c r="B107" s="83">
        <v>80</v>
      </c>
      <c r="C107" s="83" t="s">
        <v>213</v>
      </c>
      <c r="D107" s="97" t="s">
        <v>214</v>
      </c>
      <c r="E107" s="98" t="s">
        <v>121</v>
      </c>
      <c r="F107" s="99">
        <v>560</v>
      </c>
      <c r="G107" s="100">
        <v>200</v>
      </c>
      <c r="H107" s="41">
        <v>474.57627118644069</v>
      </c>
      <c r="I107" s="38">
        <f t="shared" si="27"/>
        <v>112000</v>
      </c>
      <c r="J107" s="39">
        <f t="shared" si="19"/>
        <v>200</v>
      </c>
      <c r="K107" s="38">
        <f t="shared" si="28"/>
        <v>112000</v>
      </c>
      <c r="L107" s="38">
        <f t="shared" si="29"/>
        <v>0</v>
      </c>
      <c r="M107" s="38">
        <f t="shared" si="30"/>
        <v>0</v>
      </c>
      <c r="N107" s="87"/>
      <c r="O107" s="88">
        <f t="shared" si="31"/>
        <v>0</v>
      </c>
      <c r="P107" s="89"/>
      <c r="Q107" s="90">
        <f t="shared" si="32"/>
        <v>0</v>
      </c>
      <c r="R107" s="90">
        <f t="shared" si="33"/>
        <v>0</v>
      </c>
      <c r="S107" s="90">
        <f t="shared" si="34"/>
        <v>0</v>
      </c>
      <c r="T107" s="91">
        <f t="shared" si="35"/>
        <v>200</v>
      </c>
      <c r="U107" s="92">
        <f t="shared" si="36"/>
        <v>112000</v>
      </c>
      <c r="V107" s="89">
        <f t="shared" si="38"/>
        <v>200</v>
      </c>
      <c r="W107" s="88">
        <f t="shared" si="21"/>
        <v>112000</v>
      </c>
      <c r="X107" s="88">
        <f t="shared" si="22"/>
        <v>0</v>
      </c>
      <c r="Y107" s="93">
        <f t="shared" si="23"/>
        <v>0</v>
      </c>
      <c r="Z107" s="94">
        <f t="shared" si="37"/>
        <v>200</v>
      </c>
      <c r="AA107" s="88">
        <f t="shared" si="24"/>
        <v>112000</v>
      </c>
      <c r="AB107" s="88">
        <f t="shared" si="25"/>
        <v>0</v>
      </c>
      <c r="AC107" s="95">
        <f t="shared" si="26"/>
        <v>0</v>
      </c>
      <c r="AD107" s="59"/>
      <c r="AE107" s="60"/>
      <c r="AF107" s="60"/>
      <c r="AG107" s="61"/>
    </row>
    <row r="108" spans="1:33" s="2" customFormat="1" ht="15">
      <c r="A108" s="82">
        <v>103</v>
      </c>
      <c r="B108" s="83">
        <v>81</v>
      </c>
      <c r="C108" s="83" t="s">
        <v>215</v>
      </c>
      <c r="D108" s="97" t="s">
        <v>216</v>
      </c>
      <c r="E108" s="98" t="s">
        <v>121</v>
      </c>
      <c r="F108" s="99">
        <v>750</v>
      </c>
      <c r="G108" s="100">
        <v>75</v>
      </c>
      <c r="H108" s="41">
        <v>635.59322033898309</v>
      </c>
      <c r="I108" s="38">
        <f t="shared" si="27"/>
        <v>56250</v>
      </c>
      <c r="J108" s="39">
        <f t="shared" si="19"/>
        <v>75</v>
      </c>
      <c r="K108" s="38">
        <f t="shared" si="28"/>
        <v>56250</v>
      </c>
      <c r="L108" s="38">
        <f t="shared" si="29"/>
        <v>0</v>
      </c>
      <c r="M108" s="38">
        <f t="shared" si="30"/>
        <v>0</v>
      </c>
      <c r="N108" s="87"/>
      <c r="O108" s="88">
        <f t="shared" si="31"/>
        <v>0</v>
      </c>
      <c r="P108" s="89"/>
      <c r="Q108" s="90">
        <f t="shared" si="32"/>
        <v>0</v>
      </c>
      <c r="R108" s="90">
        <f t="shared" si="33"/>
        <v>0</v>
      </c>
      <c r="S108" s="90">
        <f t="shared" si="34"/>
        <v>0</v>
      </c>
      <c r="T108" s="91">
        <f t="shared" si="35"/>
        <v>75</v>
      </c>
      <c r="U108" s="92">
        <f t="shared" si="36"/>
        <v>56250</v>
      </c>
      <c r="V108" s="89">
        <f t="shared" si="38"/>
        <v>75</v>
      </c>
      <c r="W108" s="88">
        <f t="shared" si="21"/>
        <v>56250</v>
      </c>
      <c r="X108" s="88">
        <f t="shared" si="22"/>
        <v>0</v>
      </c>
      <c r="Y108" s="93">
        <f t="shared" si="23"/>
        <v>0</v>
      </c>
      <c r="Z108" s="94">
        <f t="shared" si="37"/>
        <v>75</v>
      </c>
      <c r="AA108" s="88">
        <f t="shared" si="24"/>
        <v>56250</v>
      </c>
      <c r="AB108" s="88">
        <f t="shared" si="25"/>
        <v>0</v>
      </c>
      <c r="AC108" s="95">
        <f t="shared" si="26"/>
        <v>0</v>
      </c>
      <c r="AD108" s="59"/>
      <c r="AE108" s="60"/>
      <c r="AF108" s="60"/>
      <c r="AG108" s="61"/>
    </row>
    <row r="109" spans="1:33" s="2" customFormat="1" ht="15">
      <c r="A109" s="82">
        <v>104</v>
      </c>
      <c r="B109" s="83">
        <v>82</v>
      </c>
      <c r="C109" s="83" t="s">
        <v>217</v>
      </c>
      <c r="D109" s="97" t="s">
        <v>218</v>
      </c>
      <c r="E109" s="98" t="s">
        <v>121</v>
      </c>
      <c r="F109" s="99">
        <v>1050</v>
      </c>
      <c r="G109" s="100">
        <v>50</v>
      </c>
      <c r="H109" s="41">
        <v>889.83050847457628</v>
      </c>
      <c r="I109" s="38">
        <f t="shared" si="27"/>
        <v>52500</v>
      </c>
      <c r="J109" s="39">
        <f t="shared" si="19"/>
        <v>50</v>
      </c>
      <c r="K109" s="38">
        <f t="shared" si="28"/>
        <v>52500</v>
      </c>
      <c r="L109" s="38">
        <f t="shared" si="29"/>
        <v>0</v>
      </c>
      <c r="M109" s="38">
        <f t="shared" si="30"/>
        <v>0</v>
      </c>
      <c r="N109" s="87"/>
      <c r="O109" s="88">
        <f t="shared" si="31"/>
        <v>0</v>
      </c>
      <c r="P109" s="89"/>
      <c r="Q109" s="90">
        <f t="shared" si="32"/>
        <v>0</v>
      </c>
      <c r="R109" s="90">
        <f t="shared" si="33"/>
        <v>0</v>
      </c>
      <c r="S109" s="90">
        <f t="shared" si="34"/>
        <v>0</v>
      </c>
      <c r="T109" s="91">
        <f t="shared" si="35"/>
        <v>50</v>
      </c>
      <c r="U109" s="92">
        <f t="shared" si="36"/>
        <v>52500</v>
      </c>
      <c r="V109" s="89">
        <f t="shared" si="38"/>
        <v>50</v>
      </c>
      <c r="W109" s="88">
        <f t="shared" si="21"/>
        <v>52500</v>
      </c>
      <c r="X109" s="88">
        <f t="shared" si="22"/>
        <v>0</v>
      </c>
      <c r="Y109" s="93">
        <f t="shared" si="23"/>
        <v>0</v>
      </c>
      <c r="Z109" s="94">
        <f t="shared" si="37"/>
        <v>50</v>
      </c>
      <c r="AA109" s="88">
        <f t="shared" si="24"/>
        <v>52500</v>
      </c>
      <c r="AB109" s="88">
        <f t="shared" si="25"/>
        <v>0</v>
      </c>
      <c r="AC109" s="95">
        <f t="shared" si="26"/>
        <v>0</v>
      </c>
      <c r="AD109" s="59"/>
      <c r="AE109" s="60"/>
      <c r="AF109" s="60"/>
      <c r="AG109" s="61"/>
    </row>
    <row r="110" spans="1:33" s="2" customFormat="1" ht="15">
      <c r="A110" s="82">
        <v>105</v>
      </c>
      <c r="B110" s="83">
        <v>83</v>
      </c>
      <c r="C110" s="83" t="s">
        <v>219</v>
      </c>
      <c r="D110" s="97" t="s">
        <v>220</v>
      </c>
      <c r="E110" s="98" t="s">
        <v>121</v>
      </c>
      <c r="F110" s="99">
        <v>1500</v>
      </c>
      <c r="G110" s="100">
        <v>50</v>
      </c>
      <c r="H110" s="41">
        <v>1271.1864406779662</v>
      </c>
      <c r="I110" s="38">
        <f t="shared" si="27"/>
        <v>75000</v>
      </c>
      <c r="J110" s="39">
        <f t="shared" si="19"/>
        <v>50</v>
      </c>
      <c r="K110" s="38">
        <f t="shared" si="28"/>
        <v>75000</v>
      </c>
      <c r="L110" s="38">
        <f t="shared" si="29"/>
        <v>0</v>
      </c>
      <c r="M110" s="38">
        <f t="shared" si="30"/>
        <v>0</v>
      </c>
      <c r="N110" s="87"/>
      <c r="O110" s="88">
        <f t="shared" si="31"/>
        <v>0</v>
      </c>
      <c r="P110" s="89"/>
      <c r="Q110" s="90">
        <f t="shared" si="32"/>
        <v>0</v>
      </c>
      <c r="R110" s="90">
        <f t="shared" si="33"/>
        <v>0</v>
      </c>
      <c r="S110" s="90">
        <f t="shared" si="34"/>
        <v>0</v>
      </c>
      <c r="T110" s="91">
        <f t="shared" si="35"/>
        <v>50</v>
      </c>
      <c r="U110" s="92">
        <f t="shared" si="36"/>
        <v>75000</v>
      </c>
      <c r="V110" s="89">
        <f t="shared" si="38"/>
        <v>50</v>
      </c>
      <c r="W110" s="88">
        <f t="shared" si="21"/>
        <v>75000</v>
      </c>
      <c r="X110" s="88">
        <f t="shared" si="22"/>
        <v>0</v>
      </c>
      <c r="Y110" s="93">
        <f t="shared" si="23"/>
        <v>0</v>
      </c>
      <c r="Z110" s="94">
        <f t="shared" si="37"/>
        <v>50</v>
      </c>
      <c r="AA110" s="88">
        <f t="shared" si="24"/>
        <v>75000</v>
      </c>
      <c r="AB110" s="88">
        <f t="shared" si="25"/>
        <v>0</v>
      </c>
      <c r="AC110" s="95">
        <f t="shared" si="26"/>
        <v>0</v>
      </c>
      <c r="AD110" s="59"/>
      <c r="AE110" s="60"/>
      <c r="AF110" s="60"/>
      <c r="AG110" s="61"/>
    </row>
    <row r="111" spans="1:33" s="2" customFormat="1" ht="15">
      <c r="A111" s="82">
        <v>106</v>
      </c>
      <c r="B111" s="83">
        <v>84</v>
      </c>
      <c r="C111" s="83" t="s">
        <v>221</v>
      </c>
      <c r="D111" s="97" t="s">
        <v>222</v>
      </c>
      <c r="E111" s="98" t="s">
        <v>121</v>
      </c>
      <c r="F111" s="99">
        <v>1900</v>
      </c>
      <c r="G111" s="100">
        <v>100</v>
      </c>
      <c r="H111" s="41">
        <v>1610.1694915254238</v>
      </c>
      <c r="I111" s="38">
        <f t="shared" si="27"/>
        <v>190000</v>
      </c>
      <c r="J111" s="39">
        <f t="shared" si="19"/>
        <v>100</v>
      </c>
      <c r="K111" s="38">
        <f t="shared" si="28"/>
        <v>190000</v>
      </c>
      <c r="L111" s="38">
        <f t="shared" si="29"/>
        <v>0</v>
      </c>
      <c r="M111" s="38">
        <f t="shared" si="30"/>
        <v>0</v>
      </c>
      <c r="N111" s="87"/>
      <c r="O111" s="88">
        <f t="shared" si="31"/>
        <v>0</v>
      </c>
      <c r="P111" s="89"/>
      <c r="Q111" s="90">
        <f t="shared" si="32"/>
        <v>0</v>
      </c>
      <c r="R111" s="90">
        <f t="shared" si="33"/>
        <v>0</v>
      </c>
      <c r="S111" s="90">
        <f t="shared" si="34"/>
        <v>0</v>
      </c>
      <c r="T111" s="91">
        <f t="shared" si="35"/>
        <v>100</v>
      </c>
      <c r="U111" s="92">
        <f t="shared" si="36"/>
        <v>190000</v>
      </c>
      <c r="V111" s="89">
        <f t="shared" si="38"/>
        <v>100</v>
      </c>
      <c r="W111" s="88">
        <f t="shared" si="21"/>
        <v>190000</v>
      </c>
      <c r="X111" s="88">
        <f t="shared" si="22"/>
        <v>0</v>
      </c>
      <c r="Y111" s="93">
        <f t="shared" si="23"/>
        <v>0</v>
      </c>
      <c r="Z111" s="94">
        <f t="shared" si="37"/>
        <v>100</v>
      </c>
      <c r="AA111" s="88">
        <f t="shared" si="24"/>
        <v>190000</v>
      </c>
      <c r="AB111" s="88">
        <f t="shared" si="25"/>
        <v>0</v>
      </c>
      <c r="AC111" s="95">
        <f t="shared" si="26"/>
        <v>0</v>
      </c>
      <c r="AD111" s="59"/>
      <c r="AE111" s="60"/>
      <c r="AF111" s="60"/>
      <c r="AG111" s="61"/>
    </row>
    <row r="112" spans="1:33" s="2" customFormat="1" ht="15">
      <c r="A112" s="82">
        <v>107</v>
      </c>
      <c r="B112" s="83">
        <v>85</v>
      </c>
      <c r="C112" s="83" t="s">
        <v>223</v>
      </c>
      <c r="D112" s="97" t="s">
        <v>224</v>
      </c>
      <c r="E112" s="98" t="s">
        <v>121</v>
      </c>
      <c r="F112" s="99">
        <v>2400</v>
      </c>
      <c r="G112" s="100">
        <v>500</v>
      </c>
      <c r="H112" s="41">
        <v>2033.898305084746</v>
      </c>
      <c r="I112" s="38">
        <f t="shared" si="27"/>
        <v>1200000</v>
      </c>
      <c r="J112" s="39">
        <f t="shared" si="19"/>
        <v>500</v>
      </c>
      <c r="K112" s="38">
        <f t="shared" si="28"/>
        <v>1200000</v>
      </c>
      <c r="L112" s="38">
        <f t="shared" si="29"/>
        <v>0</v>
      </c>
      <c r="M112" s="38">
        <f t="shared" si="30"/>
        <v>0</v>
      </c>
      <c r="N112" s="87"/>
      <c r="O112" s="88">
        <f t="shared" si="31"/>
        <v>0</v>
      </c>
      <c r="P112" s="89"/>
      <c r="Q112" s="90">
        <f t="shared" si="32"/>
        <v>0</v>
      </c>
      <c r="R112" s="90">
        <f t="shared" si="33"/>
        <v>0</v>
      </c>
      <c r="S112" s="90">
        <f t="shared" si="34"/>
        <v>0</v>
      </c>
      <c r="T112" s="91">
        <f t="shared" si="35"/>
        <v>500</v>
      </c>
      <c r="U112" s="92">
        <f t="shared" si="36"/>
        <v>1200000</v>
      </c>
      <c r="V112" s="89">
        <f t="shared" si="38"/>
        <v>500</v>
      </c>
      <c r="W112" s="88">
        <f t="shared" si="21"/>
        <v>1200000</v>
      </c>
      <c r="X112" s="88">
        <f t="shared" si="22"/>
        <v>0</v>
      </c>
      <c r="Y112" s="93">
        <f t="shared" si="23"/>
        <v>0</v>
      </c>
      <c r="Z112" s="94">
        <f t="shared" si="37"/>
        <v>500</v>
      </c>
      <c r="AA112" s="88">
        <f t="shared" si="24"/>
        <v>1200000</v>
      </c>
      <c r="AB112" s="88">
        <f t="shared" si="25"/>
        <v>0</v>
      </c>
      <c r="AC112" s="95">
        <f t="shared" si="26"/>
        <v>0</v>
      </c>
      <c r="AD112" s="59"/>
      <c r="AE112" s="60"/>
      <c r="AF112" s="60"/>
      <c r="AG112" s="61"/>
    </row>
    <row r="113" spans="1:33" s="2" customFormat="1" ht="15">
      <c r="A113" s="82">
        <v>108</v>
      </c>
      <c r="B113" s="83">
        <v>86</v>
      </c>
      <c r="C113" s="83" t="s">
        <v>225</v>
      </c>
      <c r="D113" s="97" t="s">
        <v>226</v>
      </c>
      <c r="E113" s="85" t="s">
        <v>21</v>
      </c>
      <c r="F113" s="86">
        <v>849.99999999999989</v>
      </c>
      <c r="G113" s="100">
        <v>8</v>
      </c>
      <c r="H113" s="41">
        <v>720.33898305084745</v>
      </c>
      <c r="I113" s="38">
        <f t="shared" si="27"/>
        <v>6799.9999999999991</v>
      </c>
      <c r="J113" s="39">
        <f t="shared" si="19"/>
        <v>8</v>
      </c>
      <c r="K113" s="38">
        <f t="shared" si="28"/>
        <v>6799.9999999999991</v>
      </c>
      <c r="L113" s="38">
        <f t="shared" si="29"/>
        <v>0</v>
      </c>
      <c r="M113" s="38">
        <f t="shared" si="30"/>
        <v>0</v>
      </c>
      <c r="N113" s="87"/>
      <c r="O113" s="88">
        <f t="shared" si="31"/>
        <v>0</v>
      </c>
      <c r="P113" s="89"/>
      <c r="Q113" s="90">
        <f t="shared" si="32"/>
        <v>0</v>
      </c>
      <c r="R113" s="90">
        <f t="shared" si="33"/>
        <v>0</v>
      </c>
      <c r="S113" s="90">
        <f t="shared" si="34"/>
        <v>0</v>
      </c>
      <c r="T113" s="91">
        <f t="shared" si="35"/>
        <v>8</v>
      </c>
      <c r="U113" s="92">
        <f t="shared" si="36"/>
        <v>6799.9999999999991</v>
      </c>
      <c r="V113" s="89">
        <f t="shared" si="38"/>
        <v>8</v>
      </c>
      <c r="W113" s="88">
        <f t="shared" si="21"/>
        <v>6799.9999999999991</v>
      </c>
      <c r="X113" s="88">
        <f t="shared" si="22"/>
        <v>0</v>
      </c>
      <c r="Y113" s="93">
        <f t="shared" si="23"/>
        <v>0</v>
      </c>
      <c r="Z113" s="94">
        <f t="shared" si="37"/>
        <v>8</v>
      </c>
      <c r="AA113" s="88">
        <f t="shared" si="24"/>
        <v>6799.9999999999991</v>
      </c>
      <c r="AB113" s="88">
        <f t="shared" si="25"/>
        <v>0</v>
      </c>
      <c r="AC113" s="95">
        <f t="shared" si="26"/>
        <v>0</v>
      </c>
      <c r="AD113" s="59"/>
      <c r="AE113" s="60"/>
      <c r="AF113" s="60"/>
      <c r="AG113" s="61"/>
    </row>
    <row r="114" spans="1:33" s="2" customFormat="1" ht="15">
      <c r="A114" s="82">
        <v>109</v>
      </c>
      <c r="B114" s="83">
        <v>87</v>
      </c>
      <c r="C114" s="83" t="s">
        <v>227</v>
      </c>
      <c r="D114" s="97" t="s">
        <v>228</v>
      </c>
      <c r="E114" s="85" t="s">
        <v>21</v>
      </c>
      <c r="F114" s="86">
        <v>1200</v>
      </c>
      <c r="G114" s="100">
        <v>8</v>
      </c>
      <c r="H114" s="41">
        <v>1016.949152542373</v>
      </c>
      <c r="I114" s="38">
        <f t="shared" si="27"/>
        <v>9600</v>
      </c>
      <c r="J114" s="39">
        <f t="shared" si="19"/>
        <v>8</v>
      </c>
      <c r="K114" s="38">
        <f t="shared" si="28"/>
        <v>9600</v>
      </c>
      <c r="L114" s="38">
        <f t="shared" si="29"/>
        <v>0</v>
      </c>
      <c r="M114" s="38">
        <f t="shared" si="30"/>
        <v>0</v>
      </c>
      <c r="N114" s="87"/>
      <c r="O114" s="88">
        <f t="shared" si="31"/>
        <v>0</v>
      </c>
      <c r="P114" s="89"/>
      <c r="Q114" s="90">
        <f t="shared" si="32"/>
        <v>0</v>
      </c>
      <c r="R114" s="90">
        <f t="shared" si="33"/>
        <v>0</v>
      </c>
      <c r="S114" s="90">
        <f t="shared" si="34"/>
        <v>0</v>
      </c>
      <c r="T114" s="91">
        <f t="shared" si="35"/>
        <v>8</v>
      </c>
      <c r="U114" s="92">
        <f t="shared" si="36"/>
        <v>9600</v>
      </c>
      <c r="V114" s="89">
        <f t="shared" si="38"/>
        <v>8</v>
      </c>
      <c r="W114" s="88">
        <f t="shared" si="21"/>
        <v>9600</v>
      </c>
      <c r="X114" s="88">
        <f t="shared" si="22"/>
        <v>0</v>
      </c>
      <c r="Y114" s="93">
        <f t="shared" si="23"/>
        <v>0</v>
      </c>
      <c r="Z114" s="94">
        <f t="shared" si="37"/>
        <v>8</v>
      </c>
      <c r="AA114" s="88">
        <f t="shared" si="24"/>
        <v>9600</v>
      </c>
      <c r="AB114" s="88">
        <f t="shared" si="25"/>
        <v>0</v>
      </c>
      <c r="AC114" s="95">
        <f t="shared" si="26"/>
        <v>0</v>
      </c>
      <c r="AD114" s="59"/>
      <c r="AE114" s="60"/>
      <c r="AF114" s="60"/>
      <c r="AG114" s="61"/>
    </row>
    <row r="115" spans="1:33" s="2" customFormat="1" ht="15">
      <c r="A115" s="82">
        <v>110</v>
      </c>
      <c r="B115" s="83">
        <v>88</v>
      </c>
      <c r="C115" s="83" t="s">
        <v>229</v>
      </c>
      <c r="D115" s="97" t="s">
        <v>230</v>
      </c>
      <c r="E115" s="85" t="s">
        <v>21</v>
      </c>
      <c r="F115" s="86">
        <v>1500</v>
      </c>
      <c r="G115" s="100">
        <v>8</v>
      </c>
      <c r="H115" s="41">
        <v>1271.1864406779662</v>
      </c>
      <c r="I115" s="38">
        <f t="shared" si="27"/>
        <v>12000</v>
      </c>
      <c r="J115" s="39">
        <f t="shared" si="19"/>
        <v>8</v>
      </c>
      <c r="K115" s="38">
        <f t="shared" si="28"/>
        <v>12000</v>
      </c>
      <c r="L115" s="38">
        <f t="shared" si="29"/>
        <v>0</v>
      </c>
      <c r="M115" s="38">
        <f t="shared" si="30"/>
        <v>0</v>
      </c>
      <c r="N115" s="87"/>
      <c r="O115" s="88">
        <f t="shared" si="31"/>
        <v>0</v>
      </c>
      <c r="P115" s="89"/>
      <c r="Q115" s="90">
        <f t="shared" si="32"/>
        <v>0</v>
      </c>
      <c r="R115" s="90">
        <f t="shared" si="33"/>
        <v>0</v>
      </c>
      <c r="S115" s="90">
        <f t="shared" si="34"/>
        <v>0</v>
      </c>
      <c r="T115" s="91">
        <f t="shared" si="35"/>
        <v>8</v>
      </c>
      <c r="U115" s="92">
        <f t="shared" si="36"/>
        <v>12000</v>
      </c>
      <c r="V115" s="89">
        <f t="shared" si="38"/>
        <v>8</v>
      </c>
      <c r="W115" s="88">
        <f t="shared" si="21"/>
        <v>12000</v>
      </c>
      <c r="X115" s="88">
        <f t="shared" si="22"/>
        <v>0</v>
      </c>
      <c r="Y115" s="93">
        <f t="shared" si="23"/>
        <v>0</v>
      </c>
      <c r="Z115" s="94">
        <f t="shared" si="37"/>
        <v>8</v>
      </c>
      <c r="AA115" s="88">
        <f t="shared" si="24"/>
        <v>12000</v>
      </c>
      <c r="AB115" s="88">
        <f t="shared" si="25"/>
        <v>0</v>
      </c>
      <c r="AC115" s="95">
        <f t="shared" si="26"/>
        <v>0</v>
      </c>
      <c r="AD115" s="59"/>
      <c r="AE115" s="60"/>
      <c r="AF115" s="60"/>
      <c r="AG115" s="61"/>
    </row>
    <row r="116" spans="1:33" s="2" customFormat="1" ht="15">
      <c r="A116" s="82">
        <v>111</v>
      </c>
      <c r="B116" s="83">
        <v>89</v>
      </c>
      <c r="C116" s="83" t="s">
        <v>231</v>
      </c>
      <c r="D116" s="97" t="s">
        <v>232</v>
      </c>
      <c r="E116" s="85" t="s">
        <v>21</v>
      </c>
      <c r="F116" s="86">
        <v>1900</v>
      </c>
      <c r="G116" s="100">
        <v>4</v>
      </c>
      <c r="H116" s="41">
        <v>1610.1694915254238</v>
      </c>
      <c r="I116" s="38">
        <f t="shared" si="27"/>
        <v>7600</v>
      </c>
      <c r="J116" s="39">
        <f t="shared" si="19"/>
        <v>4</v>
      </c>
      <c r="K116" s="38">
        <f t="shared" si="28"/>
        <v>7600</v>
      </c>
      <c r="L116" s="38">
        <f t="shared" si="29"/>
        <v>0</v>
      </c>
      <c r="M116" s="38">
        <f t="shared" si="30"/>
        <v>0</v>
      </c>
      <c r="N116" s="87"/>
      <c r="O116" s="88">
        <f t="shared" si="31"/>
        <v>0</v>
      </c>
      <c r="P116" s="89"/>
      <c r="Q116" s="90">
        <f t="shared" si="32"/>
        <v>0</v>
      </c>
      <c r="R116" s="90">
        <f t="shared" si="33"/>
        <v>0</v>
      </c>
      <c r="S116" s="90">
        <f t="shared" si="34"/>
        <v>0</v>
      </c>
      <c r="T116" s="91">
        <f t="shared" si="35"/>
        <v>4</v>
      </c>
      <c r="U116" s="92">
        <f t="shared" si="36"/>
        <v>7600</v>
      </c>
      <c r="V116" s="89">
        <f t="shared" si="38"/>
        <v>4</v>
      </c>
      <c r="W116" s="88">
        <f t="shared" si="21"/>
        <v>7600</v>
      </c>
      <c r="X116" s="88">
        <f t="shared" si="22"/>
        <v>0</v>
      </c>
      <c r="Y116" s="93">
        <f t="shared" si="23"/>
        <v>0</v>
      </c>
      <c r="Z116" s="94">
        <f t="shared" si="37"/>
        <v>4</v>
      </c>
      <c r="AA116" s="88">
        <f t="shared" si="24"/>
        <v>7600</v>
      </c>
      <c r="AB116" s="88">
        <f t="shared" si="25"/>
        <v>0</v>
      </c>
      <c r="AC116" s="95">
        <f t="shared" si="26"/>
        <v>0</v>
      </c>
      <c r="AD116" s="59"/>
      <c r="AE116" s="60"/>
      <c r="AF116" s="60"/>
      <c r="AG116" s="61"/>
    </row>
    <row r="117" spans="1:33" s="2" customFormat="1" ht="15">
      <c r="A117" s="82">
        <v>112</v>
      </c>
      <c r="B117" s="83">
        <v>90</v>
      </c>
      <c r="C117" s="83" t="s">
        <v>233</v>
      </c>
      <c r="D117" s="97" t="s">
        <v>234</v>
      </c>
      <c r="E117" s="85" t="s">
        <v>21</v>
      </c>
      <c r="F117" s="86">
        <v>2500</v>
      </c>
      <c r="G117" s="100">
        <v>4</v>
      </c>
      <c r="H117" s="41">
        <v>2118.6440677966102</v>
      </c>
      <c r="I117" s="38">
        <f t="shared" si="27"/>
        <v>10000</v>
      </c>
      <c r="J117" s="39">
        <f t="shared" si="19"/>
        <v>4</v>
      </c>
      <c r="K117" s="38">
        <f t="shared" si="28"/>
        <v>10000</v>
      </c>
      <c r="L117" s="38">
        <f t="shared" si="29"/>
        <v>0</v>
      </c>
      <c r="M117" s="38">
        <f t="shared" si="30"/>
        <v>0</v>
      </c>
      <c r="N117" s="87"/>
      <c r="O117" s="88">
        <f t="shared" si="31"/>
        <v>0</v>
      </c>
      <c r="P117" s="89"/>
      <c r="Q117" s="90">
        <f t="shared" si="32"/>
        <v>0</v>
      </c>
      <c r="R117" s="90">
        <f t="shared" si="33"/>
        <v>0</v>
      </c>
      <c r="S117" s="90">
        <f t="shared" si="34"/>
        <v>0</v>
      </c>
      <c r="T117" s="91">
        <f t="shared" si="35"/>
        <v>4</v>
      </c>
      <c r="U117" s="92">
        <f t="shared" si="36"/>
        <v>10000</v>
      </c>
      <c r="V117" s="89">
        <f t="shared" si="38"/>
        <v>4</v>
      </c>
      <c r="W117" s="88">
        <f t="shared" si="21"/>
        <v>10000</v>
      </c>
      <c r="X117" s="88">
        <f t="shared" si="22"/>
        <v>0</v>
      </c>
      <c r="Y117" s="93">
        <f t="shared" si="23"/>
        <v>0</v>
      </c>
      <c r="Z117" s="94">
        <f t="shared" si="37"/>
        <v>4</v>
      </c>
      <c r="AA117" s="88">
        <f t="shared" si="24"/>
        <v>10000</v>
      </c>
      <c r="AB117" s="88">
        <f t="shared" si="25"/>
        <v>0</v>
      </c>
      <c r="AC117" s="95">
        <f t="shared" si="26"/>
        <v>0</v>
      </c>
      <c r="AD117" s="59"/>
      <c r="AE117" s="60"/>
      <c r="AF117" s="60"/>
      <c r="AG117" s="61"/>
    </row>
    <row r="118" spans="1:33" s="2" customFormat="1" ht="15">
      <c r="A118" s="82">
        <v>113</v>
      </c>
      <c r="B118" s="83">
        <v>91</v>
      </c>
      <c r="C118" s="83" t="s">
        <v>235</v>
      </c>
      <c r="D118" s="97" t="s">
        <v>236</v>
      </c>
      <c r="E118" s="85" t="s">
        <v>21</v>
      </c>
      <c r="F118" s="86">
        <v>3500</v>
      </c>
      <c r="G118" s="100">
        <v>4</v>
      </c>
      <c r="H118" s="41">
        <v>2966.1016949152545</v>
      </c>
      <c r="I118" s="38">
        <f t="shared" si="27"/>
        <v>14000</v>
      </c>
      <c r="J118" s="39">
        <f t="shared" si="19"/>
        <v>4</v>
      </c>
      <c r="K118" s="38">
        <f t="shared" si="28"/>
        <v>14000</v>
      </c>
      <c r="L118" s="38">
        <f t="shared" si="29"/>
        <v>0</v>
      </c>
      <c r="M118" s="38">
        <f t="shared" si="30"/>
        <v>0</v>
      </c>
      <c r="N118" s="87"/>
      <c r="O118" s="88">
        <f t="shared" si="31"/>
        <v>0</v>
      </c>
      <c r="P118" s="89"/>
      <c r="Q118" s="90">
        <f t="shared" si="32"/>
        <v>0</v>
      </c>
      <c r="R118" s="90">
        <f t="shared" si="33"/>
        <v>0</v>
      </c>
      <c r="S118" s="90">
        <f t="shared" si="34"/>
        <v>0</v>
      </c>
      <c r="T118" s="91">
        <f t="shared" si="35"/>
        <v>4</v>
      </c>
      <c r="U118" s="92">
        <f t="shared" si="36"/>
        <v>14000</v>
      </c>
      <c r="V118" s="89">
        <f t="shared" si="38"/>
        <v>4</v>
      </c>
      <c r="W118" s="88">
        <f t="shared" si="21"/>
        <v>14000</v>
      </c>
      <c r="X118" s="88">
        <f t="shared" si="22"/>
        <v>0</v>
      </c>
      <c r="Y118" s="93">
        <f t="shared" si="23"/>
        <v>0</v>
      </c>
      <c r="Z118" s="94">
        <f t="shared" si="37"/>
        <v>4</v>
      </c>
      <c r="AA118" s="88">
        <f t="shared" si="24"/>
        <v>14000</v>
      </c>
      <c r="AB118" s="88">
        <f t="shared" si="25"/>
        <v>0</v>
      </c>
      <c r="AC118" s="95">
        <f t="shared" si="26"/>
        <v>0</v>
      </c>
      <c r="AD118" s="59"/>
      <c r="AE118" s="60"/>
      <c r="AF118" s="60"/>
      <c r="AG118" s="61"/>
    </row>
    <row r="119" spans="1:33" s="2" customFormat="1" ht="15">
      <c r="A119" s="82">
        <v>114</v>
      </c>
      <c r="B119" s="83">
        <v>92</v>
      </c>
      <c r="C119" s="83" t="s">
        <v>237</v>
      </c>
      <c r="D119" s="97" t="s">
        <v>238</v>
      </c>
      <c r="E119" s="85" t="s">
        <v>21</v>
      </c>
      <c r="F119" s="86">
        <v>4000</v>
      </c>
      <c r="G119" s="100">
        <v>12</v>
      </c>
      <c r="H119" s="41">
        <v>3389.8305084745766</v>
      </c>
      <c r="I119" s="38">
        <f t="shared" si="27"/>
        <v>48000</v>
      </c>
      <c r="J119" s="39">
        <f t="shared" si="19"/>
        <v>12</v>
      </c>
      <c r="K119" s="38">
        <f t="shared" si="28"/>
        <v>48000</v>
      </c>
      <c r="L119" s="38">
        <f t="shared" si="29"/>
        <v>0</v>
      </c>
      <c r="M119" s="38">
        <f t="shared" si="30"/>
        <v>0</v>
      </c>
      <c r="N119" s="87"/>
      <c r="O119" s="88">
        <f t="shared" si="31"/>
        <v>0</v>
      </c>
      <c r="P119" s="89"/>
      <c r="Q119" s="90">
        <f t="shared" si="32"/>
        <v>0</v>
      </c>
      <c r="R119" s="90">
        <f t="shared" si="33"/>
        <v>0</v>
      </c>
      <c r="S119" s="90">
        <f t="shared" si="34"/>
        <v>0</v>
      </c>
      <c r="T119" s="91">
        <f t="shared" si="35"/>
        <v>12</v>
      </c>
      <c r="U119" s="92">
        <f t="shared" si="36"/>
        <v>48000</v>
      </c>
      <c r="V119" s="89">
        <f t="shared" si="38"/>
        <v>12</v>
      </c>
      <c r="W119" s="88">
        <f t="shared" si="21"/>
        <v>48000</v>
      </c>
      <c r="X119" s="88">
        <f t="shared" si="22"/>
        <v>0</v>
      </c>
      <c r="Y119" s="93">
        <f t="shared" si="23"/>
        <v>0</v>
      </c>
      <c r="Z119" s="94">
        <f t="shared" si="37"/>
        <v>12</v>
      </c>
      <c r="AA119" s="88">
        <f t="shared" si="24"/>
        <v>48000</v>
      </c>
      <c r="AB119" s="88">
        <f t="shared" si="25"/>
        <v>0</v>
      </c>
      <c r="AC119" s="95">
        <f t="shared" si="26"/>
        <v>0</v>
      </c>
      <c r="AD119" s="59"/>
      <c r="AE119" s="60"/>
      <c r="AF119" s="60"/>
      <c r="AG119" s="61"/>
    </row>
    <row r="120" spans="1:33" s="2" customFormat="1" ht="28.8">
      <c r="A120" s="82">
        <v>115</v>
      </c>
      <c r="B120" s="83">
        <v>93</v>
      </c>
      <c r="C120" s="83" t="s">
        <v>239</v>
      </c>
      <c r="D120" s="97" t="s">
        <v>240</v>
      </c>
      <c r="E120" s="98" t="s">
        <v>121</v>
      </c>
      <c r="F120" s="99">
        <v>1100</v>
      </c>
      <c r="G120" s="100">
        <v>100</v>
      </c>
      <c r="H120" s="41">
        <v>932.20338983050851</v>
      </c>
      <c r="I120" s="38">
        <f t="shared" si="27"/>
        <v>110000</v>
      </c>
      <c r="J120" s="39">
        <f t="shared" si="19"/>
        <v>100</v>
      </c>
      <c r="K120" s="38">
        <f t="shared" si="28"/>
        <v>110000</v>
      </c>
      <c r="L120" s="38">
        <f t="shared" si="29"/>
        <v>0</v>
      </c>
      <c r="M120" s="38">
        <f t="shared" si="30"/>
        <v>0</v>
      </c>
      <c r="N120" s="87"/>
      <c r="O120" s="88">
        <f t="shared" si="31"/>
        <v>0</v>
      </c>
      <c r="P120" s="89"/>
      <c r="Q120" s="90">
        <f t="shared" si="32"/>
        <v>0</v>
      </c>
      <c r="R120" s="90">
        <f t="shared" si="33"/>
        <v>0</v>
      </c>
      <c r="S120" s="90">
        <f t="shared" si="34"/>
        <v>0</v>
      </c>
      <c r="T120" s="91">
        <f t="shared" si="35"/>
        <v>100</v>
      </c>
      <c r="U120" s="92">
        <f t="shared" si="36"/>
        <v>110000</v>
      </c>
      <c r="V120" s="89">
        <f t="shared" si="38"/>
        <v>100</v>
      </c>
      <c r="W120" s="88">
        <f t="shared" si="21"/>
        <v>110000</v>
      </c>
      <c r="X120" s="88">
        <f t="shared" si="22"/>
        <v>0</v>
      </c>
      <c r="Y120" s="93">
        <f t="shared" si="23"/>
        <v>0</v>
      </c>
      <c r="Z120" s="94">
        <f t="shared" si="37"/>
        <v>100</v>
      </c>
      <c r="AA120" s="88">
        <f t="shared" si="24"/>
        <v>110000</v>
      </c>
      <c r="AB120" s="88">
        <f t="shared" si="25"/>
        <v>0</v>
      </c>
      <c r="AC120" s="95">
        <f t="shared" si="26"/>
        <v>0</v>
      </c>
      <c r="AD120" s="59"/>
      <c r="AE120" s="60"/>
      <c r="AF120" s="60"/>
      <c r="AG120" s="61"/>
    </row>
    <row r="121" spans="1:33" s="2" customFormat="1" ht="28.8">
      <c r="A121" s="82">
        <v>116</v>
      </c>
      <c r="B121" s="83">
        <v>94</v>
      </c>
      <c r="C121" s="83" t="s">
        <v>241</v>
      </c>
      <c r="D121" s="97" t="s">
        <v>242</v>
      </c>
      <c r="E121" s="98" t="s">
        <v>121</v>
      </c>
      <c r="F121" s="99">
        <v>1150</v>
      </c>
      <c r="G121" s="100">
        <v>100</v>
      </c>
      <c r="H121" s="41">
        <v>974.57627118644075</v>
      </c>
      <c r="I121" s="38">
        <f t="shared" si="27"/>
        <v>115000</v>
      </c>
      <c r="J121" s="39">
        <f t="shared" si="19"/>
        <v>100</v>
      </c>
      <c r="K121" s="38">
        <f t="shared" si="28"/>
        <v>115000</v>
      </c>
      <c r="L121" s="38">
        <f t="shared" si="29"/>
        <v>0</v>
      </c>
      <c r="M121" s="38">
        <f t="shared" si="30"/>
        <v>0</v>
      </c>
      <c r="N121" s="87"/>
      <c r="O121" s="88">
        <f t="shared" si="31"/>
        <v>0</v>
      </c>
      <c r="P121" s="89"/>
      <c r="Q121" s="90">
        <f t="shared" si="32"/>
        <v>0</v>
      </c>
      <c r="R121" s="90">
        <f t="shared" si="33"/>
        <v>0</v>
      </c>
      <c r="S121" s="90">
        <f t="shared" si="34"/>
        <v>0</v>
      </c>
      <c r="T121" s="91">
        <f t="shared" si="35"/>
        <v>100</v>
      </c>
      <c r="U121" s="92">
        <f t="shared" si="36"/>
        <v>115000</v>
      </c>
      <c r="V121" s="89">
        <f t="shared" si="38"/>
        <v>100</v>
      </c>
      <c r="W121" s="88">
        <f t="shared" si="21"/>
        <v>115000</v>
      </c>
      <c r="X121" s="88">
        <f t="shared" si="22"/>
        <v>0</v>
      </c>
      <c r="Y121" s="93">
        <f t="shared" si="23"/>
        <v>0</v>
      </c>
      <c r="Z121" s="94">
        <f t="shared" si="37"/>
        <v>100</v>
      </c>
      <c r="AA121" s="88">
        <f t="shared" si="24"/>
        <v>115000</v>
      </c>
      <c r="AB121" s="88">
        <f t="shared" si="25"/>
        <v>0</v>
      </c>
      <c r="AC121" s="95">
        <f t="shared" si="26"/>
        <v>0</v>
      </c>
      <c r="AD121" s="59"/>
      <c r="AE121" s="60"/>
      <c r="AF121" s="60"/>
      <c r="AG121" s="61"/>
    </row>
    <row r="122" spans="1:33" s="2" customFormat="1" ht="15">
      <c r="A122" s="82">
        <v>117</v>
      </c>
      <c r="B122" s="83">
        <v>95</v>
      </c>
      <c r="C122" s="83" t="s">
        <v>243</v>
      </c>
      <c r="D122" s="97" t="s">
        <v>244</v>
      </c>
      <c r="E122" s="98" t="s">
        <v>121</v>
      </c>
      <c r="F122" s="99">
        <v>125</v>
      </c>
      <c r="G122" s="100">
        <v>200</v>
      </c>
      <c r="H122" s="41">
        <v>105.93220338983052</v>
      </c>
      <c r="I122" s="38">
        <f t="shared" si="27"/>
        <v>25000</v>
      </c>
      <c r="J122" s="39">
        <f t="shared" si="19"/>
        <v>200</v>
      </c>
      <c r="K122" s="38">
        <f t="shared" si="28"/>
        <v>25000</v>
      </c>
      <c r="L122" s="38">
        <f t="shared" si="29"/>
        <v>0</v>
      </c>
      <c r="M122" s="38">
        <f t="shared" si="30"/>
        <v>0</v>
      </c>
      <c r="N122" s="87"/>
      <c r="O122" s="88">
        <f t="shared" si="31"/>
        <v>0</v>
      </c>
      <c r="P122" s="89"/>
      <c r="Q122" s="90">
        <f t="shared" si="32"/>
        <v>0</v>
      </c>
      <c r="R122" s="90">
        <f t="shared" si="33"/>
        <v>0</v>
      </c>
      <c r="S122" s="90">
        <f t="shared" si="34"/>
        <v>0</v>
      </c>
      <c r="T122" s="91">
        <f t="shared" si="35"/>
        <v>200</v>
      </c>
      <c r="U122" s="92">
        <f t="shared" si="36"/>
        <v>25000</v>
      </c>
      <c r="V122" s="89">
        <f t="shared" si="38"/>
        <v>200</v>
      </c>
      <c r="W122" s="88">
        <f t="shared" si="21"/>
        <v>25000</v>
      </c>
      <c r="X122" s="88">
        <f t="shared" si="22"/>
        <v>0</v>
      </c>
      <c r="Y122" s="93">
        <f t="shared" si="23"/>
        <v>0</v>
      </c>
      <c r="Z122" s="94">
        <f t="shared" si="37"/>
        <v>200</v>
      </c>
      <c r="AA122" s="88">
        <f t="shared" si="24"/>
        <v>25000</v>
      </c>
      <c r="AB122" s="88">
        <f t="shared" si="25"/>
        <v>0</v>
      </c>
      <c r="AC122" s="95">
        <f t="shared" si="26"/>
        <v>0</v>
      </c>
      <c r="AD122" s="59"/>
      <c r="AE122" s="60"/>
      <c r="AF122" s="60"/>
      <c r="AG122" s="61"/>
    </row>
    <row r="123" spans="1:33" s="2" customFormat="1" ht="28.8">
      <c r="A123" s="82">
        <v>118</v>
      </c>
      <c r="B123" s="83">
        <v>96</v>
      </c>
      <c r="C123" s="83" t="s">
        <v>245</v>
      </c>
      <c r="D123" s="97" t="s">
        <v>246</v>
      </c>
      <c r="E123" s="98" t="s">
        <v>121</v>
      </c>
      <c r="F123" s="99">
        <v>270</v>
      </c>
      <c r="G123" s="100">
        <v>700</v>
      </c>
      <c r="H123" s="41">
        <v>228.81355932203391</v>
      </c>
      <c r="I123" s="38">
        <f t="shared" si="27"/>
        <v>189000</v>
      </c>
      <c r="J123" s="39">
        <f t="shared" si="19"/>
        <v>700</v>
      </c>
      <c r="K123" s="38">
        <f t="shared" si="28"/>
        <v>189000</v>
      </c>
      <c r="L123" s="38">
        <f t="shared" si="29"/>
        <v>0</v>
      </c>
      <c r="M123" s="38">
        <f t="shared" si="30"/>
        <v>0</v>
      </c>
      <c r="N123" s="87"/>
      <c r="O123" s="88">
        <f t="shared" si="31"/>
        <v>0</v>
      </c>
      <c r="P123" s="89"/>
      <c r="Q123" s="90">
        <f t="shared" si="32"/>
        <v>0</v>
      </c>
      <c r="R123" s="90">
        <f t="shared" si="33"/>
        <v>0</v>
      </c>
      <c r="S123" s="90">
        <f t="shared" si="34"/>
        <v>0</v>
      </c>
      <c r="T123" s="91">
        <f t="shared" si="35"/>
        <v>700</v>
      </c>
      <c r="U123" s="92">
        <f t="shared" si="36"/>
        <v>189000</v>
      </c>
      <c r="V123" s="89">
        <f t="shared" si="38"/>
        <v>700</v>
      </c>
      <c r="W123" s="88">
        <f t="shared" si="21"/>
        <v>189000</v>
      </c>
      <c r="X123" s="88">
        <f t="shared" si="22"/>
        <v>0</v>
      </c>
      <c r="Y123" s="93">
        <f t="shared" si="23"/>
        <v>0</v>
      </c>
      <c r="Z123" s="94">
        <f t="shared" si="37"/>
        <v>700</v>
      </c>
      <c r="AA123" s="88">
        <f t="shared" si="24"/>
        <v>189000</v>
      </c>
      <c r="AB123" s="88">
        <f t="shared" si="25"/>
        <v>0</v>
      </c>
      <c r="AC123" s="95">
        <f t="shared" si="26"/>
        <v>0</v>
      </c>
      <c r="AD123" s="59"/>
      <c r="AE123" s="60"/>
      <c r="AF123" s="60"/>
      <c r="AG123" s="61"/>
    </row>
    <row r="124" spans="1:33" s="2" customFormat="1" ht="28.8">
      <c r="A124" s="82">
        <v>119</v>
      </c>
      <c r="B124" s="83">
        <v>97</v>
      </c>
      <c r="C124" s="83" t="s">
        <v>247</v>
      </c>
      <c r="D124" s="97" t="s">
        <v>248</v>
      </c>
      <c r="E124" s="98" t="s">
        <v>121</v>
      </c>
      <c r="F124" s="99">
        <v>1295</v>
      </c>
      <c r="G124" s="100">
        <v>200</v>
      </c>
      <c r="H124" s="41">
        <v>1097.457627118644</v>
      </c>
      <c r="I124" s="38">
        <f t="shared" si="27"/>
        <v>259000</v>
      </c>
      <c r="J124" s="39">
        <f>G124</f>
        <v>200</v>
      </c>
      <c r="K124" s="38">
        <f t="shared" si="28"/>
        <v>259000</v>
      </c>
      <c r="L124" s="38">
        <f t="shared" si="29"/>
        <v>0</v>
      </c>
      <c r="M124" s="38">
        <f t="shared" si="30"/>
        <v>0</v>
      </c>
      <c r="N124" s="87"/>
      <c r="O124" s="88">
        <f t="shared" si="31"/>
        <v>0</v>
      </c>
      <c r="P124" s="89"/>
      <c r="Q124" s="90">
        <f t="shared" si="32"/>
        <v>0</v>
      </c>
      <c r="R124" s="90">
        <f t="shared" si="33"/>
        <v>0</v>
      </c>
      <c r="S124" s="90">
        <f t="shared" si="34"/>
        <v>0</v>
      </c>
      <c r="T124" s="91">
        <f t="shared" si="35"/>
        <v>200</v>
      </c>
      <c r="U124" s="92">
        <f t="shared" si="36"/>
        <v>259000</v>
      </c>
      <c r="V124" s="89">
        <f t="shared" si="38"/>
        <v>200</v>
      </c>
      <c r="W124" s="88">
        <f t="shared" si="21"/>
        <v>259000</v>
      </c>
      <c r="X124" s="88">
        <f t="shared" si="22"/>
        <v>0</v>
      </c>
      <c r="Y124" s="93">
        <f t="shared" si="23"/>
        <v>0</v>
      </c>
      <c r="Z124" s="94">
        <f t="shared" si="37"/>
        <v>200</v>
      </c>
      <c r="AA124" s="88">
        <f t="shared" si="24"/>
        <v>259000</v>
      </c>
      <c r="AB124" s="88">
        <f t="shared" si="25"/>
        <v>0</v>
      </c>
      <c r="AC124" s="95">
        <f t="shared" si="26"/>
        <v>0</v>
      </c>
      <c r="AD124" s="59"/>
      <c r="AE124" s="60"/>
      <c r="AF124" s="60"/>
      <c r="AG124" s="61"/>
    </row>
    <row r="125" spans="1:33" s="2" customFormat="1" ht="28.8">
      <c r="A125" s="82">
        <v>120</v>
      </c>
      <c r="B125" s="83">
        <v>98</v>
      </c>
      <c r="C125" s="83" t="s">
        <v>249</v>
      </c>
      <c r="D125" s="97" t="s">
        <v>250</v>
      </c>
      <c r="E125" s="98" t="s">
        <v>121</v>
      </c>
      <c r="F125" s="99">
        <v>4500</v>
      </c>
      <c r="G125" s="100">
        <v>100</v>
      </c>
      <c r="H125" s="41">
        <v>3813.5593220338983</v>
      </c>
      <c r="I125" s="38">
        <f t="shared" si="27"/>
        <v>450000</v>
      </c>
      <c r="J125" s="39">
        <f t="shared" si="19"/>
        <v>100</v>
      </c>
      <c r="K125" s="38">
        <f t="shared" si="28"/>
        <v>450000</v>
      </c>
      <c r="L125" s="38">
        <f t="shared" si="29"/>
        <v>0</v>
      </c>
      <c r="M125" s="38">
        <f t="shared" si="30"/>
        <v>0</v>
      </c>
      <c r="N125" s="87"/>
      <c r="O125" s="88">
        <f t="shared" si="31"/>
        <v>0</v>
      </c>
      <c r="P125" s="89"/>
      <c r="Q125" s="90">
        <f t="shared" si="32"/>
        <v>0</v>
      </c>
      <c r="R125" s="90">
        <f t="shared" si="33"/>
        <v>0</v>
      </c>
      <c r="S125" s="90">
        <f t="shared" si="34"/>
        <v>0</v>
      </c>
      <c r="T125" s="91">
        <f t="shared" si="35"/>
        <v>100</v>
      </c>
      <c r="U125" s="92">
        <f t="shared" si="36"/>
        <v>450000</v>
      </c>
      <c r="V125" s="89">
        <f t="shared" si="38"/>
        <v>100</v>
      </c>
      <c r="W125" s="88">
        <f t="shared" si="21"/>
        <v>450000</v>
      </c>
      <c r="X125" s="88">
        <f t="shared" si="22"/>
        <v>0</v>
      </c>
      <c r="Y125" s="93">
        <f t="shared" si="23"/>
        <v>0</v>
      </c>
      <c r="Z125" s="94">
        <f t="shared" si="37"/>
        <v>100</v>
      </c>
      <c r="AA125" s="88">
        <f t="shared" si="24"/>
        <v>450000</v>
      </c>
      <c r="AB125" s="88">
        <f t="shared" si="25"/>
        <v>0</v>
      </c>
      <c r="AC125" s="95">
        <f t="shared" si="26"/>
        <v>0</v>
      </c>
      <c r="AD125" s="59"/>
      <c r="AE125" s="60"/>
      <c r="AF125" s="60"/>
      <c r="AG125" s="61"/>
    </row>
    <row r="126" spans="1:33" s="2" customFormat="1" ht="28.8">
      <c r="A126" s="82">
        <v>121</v>
      </c>
      <c r="B126" s="83">
        <v>99</v>
      </c>
      <c r="C126" s="83" t="s">
        <v>251</v>
      </c>
      <c r="D126" s="97" t="s">
        <v>252</v>
      </c>
      <c r="E126" s="85" t="s">
        <v>21</v>
      </c>
      <c r="F126" s="86">
        <v>400000</v>
      </c>
      <c r="G126" s="100">
        <v>7</v>
      </c>
      <c r="H126" s="41">
        <v>338983.05084745766</v>
      </c>
      <c r="I126" s="38">
        <f t="shared" si="27"/>
        <v>2800000</v>
      </c>
      <c r="J126" s="39">
        <v>11</v>
      </c>
      <c r="K126" s="38">
        <f t="shared" si="28"/>
        <v>4400000</v>
      </c>
      <c r="L126" s="38">
        <f t="shared" si="29"/>
        <v>1600000</v>
      </c>
      <c r="M126" s="38">
        <f t="shared" si="30"/>
        <v>0</v>
      </c>
      <c r="N126" s="87">
        <v>2</v>
      </c>
      <c r="O126" s="88">
        <f t="shared" si="31"/>
        <v>800000</v>
      </c>
      <c r="P126" s="89">
        <v>2</v>
      </c>
      <c r="Q126" s="90">
        <f t="shared" si="32"/>
        <v>800000</v>
      </c>
      <c r="R126" s="90">
        <f t="shared" si="33"/>
        <v>0</v>
      </c>
      <c r="S126" s="90">
        <f t="shared" si="34"/>
        <v>0</v>
      </c>
      <c r="T126" s="91">
        <f t="shared" si="35"/>
        <v>9</v>
      </c>
      <c r="U126" s="92">
        <f t="shared" si="36"/>
        <v>3600000</v>
      </c>
      <c r="V126" s="89">
        <f t="shared" si="38"/>
        <v>13</v>
      </c>
      <c r="W126" s="88">
        <f t="shared" si="21"/>
        <v>5200000</v>
      </c>
      <c r="X126" s="88">
        <f t="shared" si="22"/>
        <v>1600000</v>
      </c>
      <c r="Y126" s="93">
        <f t="shared" si="23"/>
        <v>0</v>
      </c>
      <c r="Z126" s="94">
        <v>9</v>
      </c>
      <c r="AA126" s="88">
        <f t="shared" si="24"/>
        <v>3600000</v>
      </c>
      <c r="AB126" s="88">
        <f t="shared" si="25"/>
        <v>0</v>
      </c>
      <c r="AC126" s="95">
        <f t="shared" si="26"/>
        <v>0</v>
      </c>
      <c r="AD126" s="59"/>
      <c r="AE126" s="60"/>
      <c r="AF126" s="60"/>
      <c r="AG126" s="61"/>
    </row>
    <row r="127" spans="1:33" s="2" customFormat="1" ht="15">
      <c r="A127" s="82">
        <v>122</v>
      </c>
      <c r="B127" s="83">
        <v>100</v>
      </c>
      <c r="C127" s="83" t="s">
        <v>253</v>
      </c>
      <c r="D127" s="97" t="s">
        <v>254</v>
      </c>
      <c r="E127" s="85" t="s">
        <v>21</v>
      </c>
      <c r="F127" s="86">
        <v>25000</v>
      </c>
      <c r="G127" s="100">
        <v>182</v>
      </c>
      <c r="H127" s="41">
        <v>21186.440677966104</v>
      </c>
      <c r="I127" s="38">
        <f t="shared" si="27"/>
        <v>4550000</v>
      </c>
      <c r="J127" s="39">
        <v>286</v>
      </c>
      <c r="K127" s="38">
        <f t="shared" si="28"/>
        <v>7150000</v>
      </c>
      <c r="L127" s="38">
        <f t="shared" si="29"/>
        <v>2600000</v>
      </c>
      <c r="M127" s="38">
        <f t="shared" si="30"/>
        <v>0</v>
      </c>
      <c r="N127" s="87">
        <v>52</v>
      </c>
      <c r="O127" s="88">
        <f t="shared" si="31"/>
        <v>1300000</v>
      </c>
      <c r="P127" s="89">
        <v>52</v>
      </c>
      <c r="Q127" s="90">
        <f t="shared" si="32"/>
        <v>1300000</v>
      </c>
      <c r="R127" s="90">
        <f t="shared" si="33"/>
        <v>0</v>
      </c>
      <c r="S127" s="90">
        <f t="shared" si="34"/>
        <v>0</v>
      </c>
      <c r="T127" s="91">
        <f t="shared" si="35"/>
        <v>234</v>
      </c>
      <c r="U127" s="92">
        <f t="shared" si="36"/>
        <v>5850000</v>
      </c>
      <c r="V127" s="89">
        <f t="shared" si="38"/>
        <v>338</v>
      </c>
      <c r="W127" s="88">
        <f t="shared" si="21"/>
        <v>8450000</v>
      </c>
      <c r="X127" s="88">
        <f t="shared" si="22"/>
        <v>2600000</v>
      </c>
      <c r="Y127" s="93">
        <f t="shared" si="23"/>
        <v>0</v>
      </c>
      <c r="Z127" s="94">
        <v>352</v>
      </c>
      <c r="AA127" s="88">
        <f t="shared" si="24"/>
        <v>8800000</v>
      </c>
      <c r="AB127" s="88">
        <f t="shared" si="25"/>
        <v>2950000</v>
      </c>
      <c r="AC127" s="95">
        <f t="shared" si="26"/>
        <v>0</v>
      </c>
      <c r="AD127" s="59"/>
      <c r="AE127" s="60"/>
      <c r="AF127" s="60"/>
      <c r="AG127" s="61"/>
    </row>
    <row r="128" spans="1:33" s="2" customFormat="1" ht="15">
      <c r="A128" s="82">
        <v>123</v>
      </c>
      <c r="B128" s="83">
        <v>101</v>
      </c>
      <c r="C128" s="83" t="s">
        <v>255</v>
      </c>
      <c r="D128" s="97" t="s">
        <v>256</v>
      </c>
      <c r="E128" s="85" t="s">
        <v>21</v>
      </c>
      <c r="F128" s="86">
        <v>30000</v>
      </c>
      <c r="G128" s="100">
        <v>7</v>
      </c>
      <c r="H128" s="41">
        <v>25423.728813559323</v>
      </c>
      <c r="I128" s="38">
        <f t="shared" si="27"/>
        <v>210000</v>
      </c>
      <c r="J128" s="39">
        <v>11</v>
      </c>
      <c r="K128" s="38">
        <f t="shared" si="28"/>
        <v>330000</v>
      </c>
      <c r="L128" s="38">
        <f t="shared" si="29"/>
        <v>120000</v>
      </c>
      <c r="M128" s="38">
        <f t="shared" si="30"/>
        <v>0</v>
      </c>
      <c r="N128" s="87">
        <v>2</v>
      </c>
      <c r="O128" s="88">
        <f t="shared" si="31"/>
        <v>60000</v>
      </c>
      <c r="P128" s="89">
        <v>2</v>
      </c>
      <c r="Q128" s="90">
        <f t="shared" si="32"/>
        <v>60000</v>
      </c>
      <c r="R128" s="90">
        <f t="shared" si="33"/>
        <v>0</v>
      </c>
      <c r="S128" s="90">
        <f t="shared" si="34"/>
        <v>0</v>
      </c>
      <c r="T128" s="91">
        <f t="shared" si="35"/>
        <v>9</v>
      </c>
      <c r="U128" s="92">
        <f t="shared" si="36"/>
        <v>270000</v>
      </c>
      <c r="V128" s="89">
        <f t="shared" si="38"/>
        <v>13</v>
      </c>
      <c r="W128" s="88">
        <f t="shared" si="21"/>
        <v>390000</v>
      </c>
      <c r="X128" s="88">
        <f t="shared" si="22"/>
        <v>120000</v>
      </c>
      <c r="Y128" s="93">
        <f t="shared" si="23"/>
        <v>0</v>
      </c>
      <c r="Z128" s="94">
        <v>11</v>
      </c>
      <c r="AA128" s="88">
        <f t="shared" si="24"/>
        <v>330000</v>
      </c>
      <c r="AB128" s="88">
        <f t="shared" si="25"/>
        <v>60000</v>
      </c>
      <c r="AC128" s="95">
        <f t="shared" si="26"/>
        <v>0</v>
      </c>
      <c r="AD128" s="59"/>
      <c r="AE128" s="60"/>
      <c r="AF128" s="60"/>
      <c r="AG128" s="61"/>
    </row>
    <row r="129" spans="1:33" s="2" customFormat="1" ht="43.2">
      <c r="A129" s="82">
        <v>124</v>
      </c>
      <c r="B129" s="83">
        <v>102</v>
      </c>
      <c r="C129" s="83" t="s">
        <v>257</v>
      </c>
      <c r="D129" s="97" t="s">
        <v>258</v>
      </c>
      <c r="E129" s="85" t="s">
        <v>21</v>
      </c>
      <c r="F129" s="86">
        <v>16000</v>
      </c>
      <c r="G129" s="100">
        <v>7</v>
      </c>
      <c r="H129" s="41">
        <v>13559.322033898306</v>
      </c>
      <c r="I129" s="38">
        <f t="shared" si="27"/>
        <v>112000</v>
      </c>
      <c r="J129" s="39">
        <v>12</v>
      </c>
      <c r="K129" s="38">
        <f t="shared" si="28"/>
        <v>192000</v>
      </c>
      <c r="L129" s="38">
        <f t="shared" si="29"/>
        <v>80000</v>
      </c>
      <c r="M129" s="38">
        <f t="shared" si="30"/>
        <v>0</v>
      </c>
      <c r="N129" s="87"/>
      <c r="O129" s="88">
        <f t="shared" si="31"/>
        <v>0</v>
      </c>
      <c r="P129" s="89"/>
      <c r="Q129" s="90">
        <f t="shared" si="32"/>
        <v>0</v>
      </c>
      <c r="R129" s="90">
        <f t="shared" si="33"/>
        <v>0</v>
      </c>
      <c r="S129" s="90">
        <f t="shared" si="34"/>
        <v>0</v>
      </c>
      <c r="T129" s="91">
        <f t="shared" si="35"/>
        <v>7</v>
      </c>
      <c r="U129" s="92">
        <f t="shared" si="36"/>
        <v>112000</v>
      </c>
      <c r="V129" s="89">
        <v>11</v>
      </c>
      <c r="W129" s="88">
        <f t="shared" si="21"/>
        <v>176000</v>
      </c>
      <c r="X129" s="88">
        <f t="shared" si="22"/>
        <v>64000</v>
      </c>
      <c r="Y129" s="93">
        <f t="shared" si="23"/>
        <v>0</v>
      </c>
      <c r="Z129" s="94">
        <v>11</v>
      </c>
      <c r="AA129" s="88">
        <f t="shared" si="24"/>
        <v>176000</v>
      </c>
      <c r="AB129" s="88">
        <f t="shared" si="25"/>
        <v>64000</v>
      </c>
      <c r="AC129" s="95">
        <f t="shared" si="26"/>
        <v>0</v>
      </c>
      <c r="AD129" s="59"/>
      <c r="AE129" s="60"/>
      <c r="AF129" s="60"/>
      <c r="AG129" s="61"/>
    </row>
    <row r="130" spans="1:33" s="2" customFormat="1" ht="43.2">
      <c r="A130" s="82">
        <v>125</v>
      </c>
      <c r="B130" s="83">
        <v>103</v>
      </c>
      <c r="C130" s="83" t="s">
        <v>259</v>
      </c>
      <c r="D130" s="97" t="s">
        <v>260</v>
      </c>
      <c r="E130" s="85" t="s">
        <v>21</v>
      </c>
      <c r="F130" s="86">
        <v>10494999.999999998</v>
      </c>
      <c r="G130" s="100">
        <v>1</v>
      </c>
      <c r="H130" s="41">
        <v>8894067.7966101691</v>
      </c>
      <c r="I130" s="38">
        <f t="shared" si="27"/>
        <v>10494999.999999998</v>
      </c>
      <c r="J130" s="39">
        <v>1</v>
      </c>
      <c r="K130" s="38">
        <f t="shared" si="28"/>
        <v>10494999.999999998</v>
      </c>
      <c r="L130" s="38">
        <f t="shared" si="29"/>
        <v>0</v>
      </c>
      <c r="M130" s="38">
        <f t="shared" si="30"/>
        <v>0</v>
      </c>
      <c r="N130" s="87"/>
      <c r="O130" s="88">
        <f t="shared" si="31"/>
        <v>0</v>
      </c>
      <c r="P130" s="89"/>
      <c r="Q130" s="90">
        <f t="shared" si="32"/>
        <v>0</v>
      </c>
      <c r="R130" s="90">
        <f t="shared" si="33"/>
        <v>0</v>
      </c>
      <c r="S130" s="90">
        <f t="shared" si="34"/>
        <v>0</v>
      </c>
      <c r="T130" s="91">
        <f t="shared" si="35"/>
        <v>1</v>
      </c>
      <c r="U130" s="92">
        <f t="shared" si="36"/>
        <v>10494999.999999998</v>
      </c>
      <c r="V130" s="89">
        <f t="shared" ref="V130:V161" si="39">J130+P130</f>
        <v>1</v>
      </c>
      <c r="W130" s="88">
        <f t="shared" si="21"/>
        <v>10494999.999999998</v>
      </c>
      <c r="X130" s="88">
        <f t="shared" si="22"/>
        <v>0</v>
      </c>
      <c r="Y130" s="93">
        <f t="shared" si="23"/>
        <v>0</v>
      </c>
      <c r="Z130" s="94">
        <f>V130</f>
        <v>1</v>
      </c>
      <c r="AA130" s="88">
        <f t="shared" si="24"/>
        <v>10494999.999999998</v>
      </c>
      <c r="AB130" s="88">
        <f t="shared" si="25"/>
        <v>0</v>
      </c>
      <c r="AC130" s="95">
        <f t="shared" si="26"/>
        <v>0</v>
      </c>
      <c r="AD130" s="59"/>
      <c r="AE130" s="60"/>
      <c r="AF130" s="60"/>
      <c r="AG130" s="61"/>
    </row>
    <row r="131" spans="1:33" s="2" customFormat="1" ht="15">
      <c r="A131" s="82">
        <v>126</v>
      </c>
      <c r="B131" s="83">
        <v>104</v>
      </c>
      <c r="C131" s="83" t="s">
        <v>261</v>
      </c>
      <c r="D131" s="97" t="s">
        <v>262</v>
      </c>
      <c r="E131" s="85" t="s">
        <v>21</v>
      </c>
      <c r="F131" s="86">
        <v>150000</v>
      </c>
      <c r="G131" s="100">
        <v>6</v>
      </c>
      <c r="H131" s="38">
        <v>127118.64406779662</v>
      </c>
      <c r="I131" s="38">
        <f t="shared" si="27"/>
        <v>900000</v>
      </c>
      <c r="J131" s="39">
        <v>6</v>
      </c>
      <c r="K131" s="38">
        <f t="shared" si="28"/>
        <v>900000</v>
      </c>
      <c r="L131" s="38">
        <f t="shared" si="29"/>
        <v>0</v>
      </c>
      <c r="M131" s="38">
        <f t="shared" si="30"/>
        <v>0</v>
      </c>
      <c r="N131" s="87"/>
      <c r="O131" s="88">
        <f t="shared" si="31"/>
        <v>0</v>
      </c>
      <c r="P131" s="89"/>
      <c r="Q131" s="90">
        <f t="shared" si="32"/>
        <v>0</v>
      </c>
      <c r="R131" s="90">
        <f t="shared" si="33"/>
        <v>0</v>
      </c>
      <c r="S131" s="90">
        <f t="shared" si="34"/>
        <v>0</v>
      </c>
      <c r="T131" s="91">
        <f t="shared" si="35"/>
        <v>6</v>
      </c>
      <c r="U131" s="92">
        <f t="shared" si="36"/>
        <v>900000</v>
      </c>
      <c r="V131" s="89">
        <f t="shared" si="39"/>
        <v>6</v>
      </c>
      <c r="W131" s="88">
        <f t="shared" si="21"/>
        <v>900000</v>
      </c>
      <c r="X131" s="88">
        <f t="shared" si="22"/>
        <v>0</v>
      </c>
      <c r="Y131" s="93">
        <f t="shared" si="23"/>
        <v>0</v>
      </c>
      <c r="Z131" s="94">
        <v>7</v>
      </c>
      <c r="AA131" s="88">
        <f t="shared" si="24"/>
        <v>1050000</v>
      </c>
      <c r="AB131" s="88">
        <f t="shared" si="25"/>
        <v>150000</v>
      </c>
      <c r="AC131" s="95">
        <f t="shared" si="26"/>
        <v>0</v>
      </c>
      <c r="AD131" s="59"/>
      <c r="AE131" s="60"/>
      <c r="AF131" s="60"/>
      <c r="AG131" s="61"/>
    </row>
    <row r="132" spans="1:33" s="2" customFormat="1" ht="15">
      <c r="A132" s="82">
        <v>127</v>
      </c>
      <c r="B132" s="83">
        <v>105</v>
      </c>
      <c r="C132" s="83" t="s">
        <v>263</v>
      </c>
      <c r="D132" s="97" t="s">
        <v>264</v>
      </c>
      <c r="E132" s="85" t="s">
        <v>21</v>
      </c>
      <c r="F132" s="86">
        <v>210000</v>
      </c>
      <c r="G132" s="100">
        <v>2</v>
      </c>
      <c r="H132" s="38">
        <v>177966.10169491527</v>
      </c>
      <c r="I132" s="38">
        <f t="shared" si="27"/>
        <v>420000</v>
      </c>
      <c r="J132" s="39">
        <v>6</v>
      </c>
      <c r="K132" s="38">
        <f t="shared" si="28"/>
        <v>1260000</v>
      </c>
      <c r="L132" s="38">
        <f t="shared" si="29"/>
        <v>840000</v>
      </c>
      <c r="M132" s="38">
        <f t="shared" si="30"/>
        <v>0</v>
      </c>
      <c r="N132" s="87"/>
      <c r="O132" s="88">
        <f t="shared" si="31"/>
        <v>0</v>
      </c>
      <c r="P132" s="89"/>
      <c r="Q132" s="90">
        <f t="shared" si="32"/>
        <v>0</v>
      </c>
      <c r="R132" s="90">
        <f t="shared" si="33"/>
        <v>0</v>
      </c>
      <c r="S132" s="90">
        <f t="shared" si="34"/>
        <v>0</v>
      </c>
      <c r="T132" s="91">
        <f t="shared" si="35"/>
        <v>2</v>
      </c>
      <c r="U132" s="92">
        <f t="shared" si="36"/>
        <v>420000</v>
      </c>
      <c r="V132" s="89">
        <f t="shared" si="39"/>
        <v>6</v>
      </c>
      <c r="W132" s="88">
        <f t="shared" si="21"/>
        <v>1260000</v>
      </c>
      <c r="X132" s="88">
        <f t="shared" si="22"/>
        <v>840000</v>
      </c>
      <c r="Y132" s="93">
        <f t="shared" si="23"/>
        <v>0</v>
      </c>
      <c r="Z132" s="94">
        <v>6</v>
      </c>
      <c r="AA132" s="88">
        <f t="shared" si="24"/>
        <v>1260000</v>
      </c>
      <c r="AB132" s="88">
        <f t="shared" si="25"/>
        <v>840000</v>
      </c>
      <c r="AC132" s="95">
        <f t="shared" si="26"/>
        <v>0</v>
      </c>
      <c r="AD132" s="59"/>
      <c r="AE132" s="60"/>
      <c r="AF132" s="60"/>
      <c r="AG132" s="61"/>
    </row>
    <row r="133" spans="1:33" s="2" customFormat="1" ht="15">
      <c r="A133" s="82">
        <v>128</v>
      </c>
      <c r="B133" s="83">
        <v>106</v>
      </c>
      <c r="C133" s="83" t="s">
        <v>265</v>
      </c>
      <c r="D133" s="97" t="s">
        <v>266</v>
      </c>
      <c r="E133" s="85" t="s">
        <v>21</v>
      </c>
      <c r="F133" s="86">
        <v>7000</v>
      </c>
      <c r="G133" s="100">
        <v>6</v>
      </c>
      <c r="H133" s="38">
        <v>5932.203389830509</v>
      </c>
      <c r="I133" s="38">
        <f t="shared" si="27"/>
        <v>42000</v>
      </c>
      <c r="J133" s="39">
        <v>6</v>
      </c>
      <c r="K133" s="38">
        <f t="shared" si="28"/>
        <v>42000</v>
      </c>
      <c r="L133" s="38">
        <f t="shared" si="29"/>
        <v>0</v>
      </c>
      <c r="M133" s="38">
        <f t="shared" si="30"/>
        <v>0</v>
      </c>
      <c r="N133" s="87"/>
      <c r="O133" s="88">
        <f t="shared" si="31"/>
        <v>0</v>
      </c>
      <c r="P133" s="89"/>
      <c r="Q133" s="90">
        <f t="shared" si="32"/>
        <v>0</v>
      </c>
      <c r="R133" s="90">
        <f t="shared" si="33"/>
        <v>0</v>
      </c>
      <c r="S133" s="90">
        <f t="shared" si="34"/>
        <v>0</v>
      </c>
      <c r="T133" s="91">
        <f t="shared" si="35"/>
        <v>6</v>
      </c>
      <c r="U133" s="92">
        <f t="shared" si="36"/>
        <v>42000</v>
      </c>
      <c r="V133" s="89">
        <f t="shared" si="39"/>
        <v>6</v>
      </c>
      <c r="W133" s="88">
        <f t="shared" si="21"/>
        <v>42000</v>
      </c>
      <c r="X133" s="88">
        <f t="shared" si="22"/>
        <v>0</v>
      </c>
      <c r="Y133" s="93">
        <f t="shared" si="23"/>
        <v>0</v>
      </c>
      <c r="Z133" s="94">
        <v>7</v>
      </c>
      <c r="AA133" s="88">
        <f t="shared" si="24"/>
        <v>49000</v>
      </c>
      <c r="AB133" s="88">
        <f t="shared" si="25"/>
        <v>7000</v>
      </c>
      <c r="AC133" s="95">
        <f t="shared" si="26"/>
        <v>0</v>
      </c>
      <c r="AD133" s="59"/>
      <c r="AE133" s="60"/>
      <c r="AF133" s="60"/>
      <c r="AG133" s="61"/>
    </row>
    <row r="134" spans="1:33" s="2" customFormat="1" ht="27.6" customHeight="1">
      <c r="A134" s="82">
        <v>129</v>
      </c>
      <c r="B134" s="83">
        <v>107</v>
      </c>
      <c r="C134" s="83" t="s">
        <v>267</v>
      </c>
      <c r="D134" s="97" t="s">
        <v>268</v>
      </c>
      <c r="E134" s="85" t="s">
        <v>21</v>
      </c>
      <c r="F134" s="86">
        <v>8500</v>
      </c>
      <c r="G134" s="100">
        <v>2</v>
      </c>
      <c r="H134" s="38">
        <v>7203.3898305084749</v>
      </c>
      <c r="I134" s="38">
        <f t="shared" si="27"/>
        <v>17000</v>
      </c>
      <c r="J134" s="39">
        <v>6</v>
      </c>
      <c r="K134" s="38">
        <f t="shared" si="28"/>
        <v>51000</v>
      </c>
      <c r="L134" s="38">
        <f t="shared" si="29"/>
        <v>34000</v>
      </c>
      <c r="M134" s="38">
        <f t="shared" si="30"/>
        <v>0</v>
      </c>
      <c r="N134" s="87"/>
      <c r="O134" s="88">
        <f t="shared" si="31"/>
        <v>0</v>
      </c>
      <c r="P134" s="89"/>
      <c r="Q134" s="90">
        <f t="shared" si="32"/>
        <v>0</v>
      </c>
      <c r="R134" s="90">
        <f t="shared" si="33"/>
        <v>0</v>
      </c>
      <c r="S134" s="90">
        <f t="shared" si="34"/>
        <v>0</v>
      </c>
      <c r="T134" s="91">
        <f t="shared" si="35"/>
        <v>2</v>
      </c>
      <c r="U134" s="92">
        <f t="shared" si="36"/>
        <v>17000</v>
      </c>
      <c r="V134" s="89">
        <f t="shared" si="39"/>
        <v>6</v>
      </c>
      <c r="W134" s="88">
        <f t="shared" ref="W134:W197" si="40">V134*F134</f>
        <v>51000</v>
      </c>
      <c r="X134" s="88">
        <f t="shared" ref="X134:X197" si="41">IF(W134&gt;U134,W134-U134,0)</f>
        <v>34000</v>
      </c>
      <c r="Y134" s="93">
        <f t="shared" ref="Y134:Y197" si="42">IF(U134&gt;W134,U134-W134,0)</f>
        <v>0</v>
      </c>
      <c r="Z134" s="94">
        <v>6</v>
      </c>
      <c r="AA134" s="88">
        <f t="shared" ref="AA134:AA197" si="43">Z134*F134</f>
        <v>51000</v>
      </c>
      <c r="AB134" s="88">
        <f t="shared" ref="AB134:AB197" si="44">IF(AA134&gt;U134,AA134-U134,0)</f>
        <v>34000</v>
      </c>
      <c r="AC134" s="95">
        <f t="shared" ref="AC134:AC197" si="45">IF(U134&gt;AA134,U134-AA134,0)</f>
        <v>0</v>
      </c>
      <c r="AD134" s="59"/>
      <c r="AE134" s="60"/>
      <c r="AF134" s="60"/>
      <c r="AG134" s="61"/>
    </row>
    <row r="135" spans="1:33" ht="15">
      <c r="A135" s="82">
        <v>130</v>
      </c>
      <c r="B135" s="83">
        <v>216</v>
      </c>
      <c r="C135" s="83" t="s">
        <v>269</v>
      </c>
      <c r="D135" s="97" t="s">
        <v>270</v>
      </c>
      <c r="E135" s="85" t="s">
        <v>21</v>
      </c>
      <c r="F135" s="86">
        <v>1200000</v>
      </c>
      <c r="G135" s="100">
        <v>1</v>
      </c>
      <c r="H135" s="38">
        <v>1016949.1525423729</v>
      </c>
      <c r="I135" s="38">
        <f t="shared" ref="I135:I198" si="46">F135*G135</f>
        <v>1200000</v>
      </c>
      <c r="J135" s="39">
        <v>1</v>
      </c>
      <c r="K135" s="38">
        <f t="shared" ref="K135:K198" si="47">J135*F135</f>
        <v>1200000</v>
      </c>
      <c r="L135" s="38">
        <f t="shared" ref="L135:L198" si="48">IF(K135&gt;I135,K135-I135,0)</f>
        <v>0</v>
      </c>
      <c r="M135" s="38">
        <f t="shared" ref="M135:M198" si="49">IF(I135&gt;K135,I135-K135,0)</f>
        <v>0</v>
      </c>
      <c r="N135" s="87"/>
      <c r="O135" s="88">
        <f t="shared" ref="O135:O198" si="50">N135*F135</f>
        <v>0</v>
      </c>
      <c r="P135" s="89"/>
      <c r="Q135" s="90">
        <f t="shared" ref="Q135:Q198" si="51">P135*F135</f>
        <v>0</v>
      </c>
      <c r="R135" s="90">
        <f t="shared" ref="R135:R198" si="52">IF(Q135&gt;O135,Q135-O135,0)</f>
        <v>0</v>
      </c>
      <c r="S135" s="90">
        <f t="shared" ref="S135:S198" si="53">IF(O135&gt;Q135,O135-Q135,0)</f>
        <v>0</v>
      </c>
      <c r="T135" s="91">
        <f t="shared" ref="T135:T198" si="54">G135+N135</f>
        <v>1</v>
      </c>
      <c r="U135" s="92">
        <f t="shared" ref="U135:U198" si="55">T135*F135</f>
        <v>1200000</v>
      </c>
      <c r="V135" s="89">
        <f t="shared" si="39"/>
        <v>1</v>
      </c>
      <c r="W135" s="88">
        <f t="shared" si="40"/>
        <v>1200000</v>
      </c>
      <c r="X135" s="88">
        <f t="shared" si="41"/>
        <v>0</v>
      </c>
      <c r="Y135" s="93">
        <f t="shared" si="42"/>
        <v>0</v>
      </c>
      <c r="Z135" s="94">
        <v>1</v>
      </c>
      <c r="AA135" s="88">
        <f t="shared" si="43"/>
        <v>1200000</v>
      </c>
      <c r="AB135" s="88">
        <f t="shared" si="44"/>
        <v>0</v>
      </c>
      <c r="AC135" s="95">
        <f t="shared" si="45"/>
        <v>0</v>
      </c>
      <c r="AD135" s="59"/>
      <c r="AE135" s="60"/>
      <c r="AF135" s="60"/>
      <c r="AG135" s="61"/>
    </row>
    <row r="136" spans="1:33" ht="15">
      <c r="A136" s="82">
        <v>131</v>
      </c>
      <c r="B136" s="83">
        <v>217</v>
      </c>
      <c r="C136" s="83" t="s">
        <v>271</v>
      </c>
      <c r="D136" s="97" t="s">
        <v>272</v>
      </c>
      <c r="E136" s="85" t="s">
        <v>21</v>
      </c>
      <c r="F136" s="86">
        <v>1000000</v>
      </c>
      <c r="G136" s="100">
        <v>2</v>
      </c>
      <c r="H136" s="38">
        <v>847457.62711864407</v>
      </c>
      <c r="I136" s="38">
        <f t="shared" si="46"/>
        <v>2000000</v>
      </c>
      <c r="J136" s="39">
        <v>2</v>
      </c>
      <c r="K136" s="38">
        <f t="shared" si="47"/>
        <v>2000000</v>
      </c>
      <c r="L136" s="38">
        <f t="shared" si="48"/>
        <v>0</v>
      </c>
      <c r="M136" s="38">
        <f t="shared" si="49"/>
        <v>0</v>
      </c>
      <c r="N136" s="87"/>
      <c r="O136" s="88">
        <f t="shared" si="50"/>
        <v>0</v>
      </c>
      <c r="P136" s="89"/>
      <c r="Q136" s="90">
        <f t="shared" si="51"/>
        <v>0</v>
      </c>
      <c r="R136" s="90">
        <f t="shared" si="52"/>
        <v>0</v>
      </c>
      <c r="S136" s="90">
        <f t="shared" si="53"/>
        <v>0</v>
      </c>
      <c r="T136" s="91">
        <f t="shared" si="54"/>
        <v>2</v>
      </c>
      <c r="U136" s="92">
        <f t="shared" si="55"/>
        <v>2000000</v>
      </c>
      <c r="V136" s="89">
        <f t="shared" si="39"/>
        <v>2</v>
      </c>
      <c r="W136" s="88">
        <f t="shared" si="40"/>
        <v>2000000</v>
      </c>
      <c r="X136" s="88">
        <f t="shared" si="41"/>
        <v>0</v>
      </c>
      <c r="Y136" s="93">
        <f t="shared" si="42"/>
        <v>0</v>
      </c>
      <c r="Z136" s="94">
        <v>4</v>
      </c>
      <c r="AA136" s="88">
        <f t="shared" si="43"/>
        <v>4000000</v>
      </c>
      <c r="AB136" s="88">
        <f t="shared" si="44"/>
        <v>2000000</v>
      </c>
      <c r="AC136" s="95">
        <f t="shared" si="45"/>
        <v>0</v>
      </c>
      <c r="AD136" s="59"/>
      <c r="AE136" s="60"/>
      <c r="AF136" s="60"/>
      <c r="AG136" s="61"/>
    </row>
    <row r="137" spans="1:33" ht="15">
      <c r="A137" s="82">
        <v>132</v>
      </c>
      <c r="B137" s="83">
        <v>218</v>
      </c>
      <c r="C137" s="83" t="s">
        <v>273</v>
      </c>
      <c r="D137" s="97" t="s">
        <v>274</v>
      </c>
      <c r="E137" s="85" t="s">
        <v>21</v>
      </c>
      <c r="F137" s="86">
        <v>900000.00000000012</v>
      </c>
      <c r="G137" s="100">
        <v>1</v>
      </c>
      <c r="H137" s="38">
        <v>762711.86440677976</v>
      </c>
      <c r="I137" s="38">
        <f t="shared" si="46"/>
        <v>900000.00000000012</v>
      </c>
      <c r="J137" s="39">
        <v>3</v>
      </c>
      <c r="K137" s="38">
        <f t="shared" si="47"/>
        <v>2700000.0000000005</v>
      </c>
      <c r="L137" s="38">
        <f t="shared" si="48"/>
        <v>1800000.0000000005</v>
      </c>
      <c r="M137" s="38">
        <f t="shared" si="49"/>
        <v>0</v>
      </c>
      <c r="N137" s="87"/>
      <c r="O137" s="88">
        <f t="shared" si="50"/>
        <v>0</v>
      </c>
      <c r="P137" s="89"/>
      <c r="Q137" s="90">
        <f t="shared" si="51"/>
        <v>0</v>
      </c>
      <c r="R137" s="90">
        <f t="shared" si="52"/>
        <v>0</v>
      </c>
      <c r="S137" s="90">
        <f t="shared" si="53"/>
        <v>0</v>
      </c>
      <c r="T137" s="91">
        <f t="shared" si="54"/>
        <v>1</v>
      </c>
      <c r="U137" s="92">
        <f t="shared" si="55"/>
        <v>900000.00000000012</v>
      </c>
      <c r="V137" s="89">
        <f t="shared" si="39"/>
        <v>3</v>
      </c>
      <c r="W137" s="88">
        <f t="shared" si="40"/>
        <v>2700000.0000000005</v>
      </c>
      <c r="X137" s="88">
        <f t="shared" si="41"/>
        <v>1800000.0000000005</v>
      </c>
      <c r="Y137" s="93">
        <f t="shared" si="42"/>
        <v>0</v>
      </c>
      <c r="Z137" s="94">
        <v>3</v>
      </c>
      <c r="AA137" s="88">
        <f t="shared" si="43"/>
        <v>2700000.0000000005</v>
      </c>
      <c r="AB137" s="88">
        <f t="shared" si="44"/>
        <v>1800000.0000000005</v>
      </c>
      <c r="AC137" s="95">
        <f t="shared" si="45"/>
        <v>0</v>
      </c>
      <c r="AD137" s="59"/>
      <c r="AE137" s="60"/>
      <c r="AF137" s="60"/>
      <c r="AG137" s="61"/>
    </row>
    <row r="138" spans="1:33" ht="15">
      <c r="A138" s="82">
        <v>133</v>
      </c>
      <c r="B138" s="83">
        <v>108</v>
      </c>
      <c r="C138" s="83" t="s">
        <v>275</v>
      </c>
      <c r="D138" s="96" t="s">
        <v>276</v>
      </c>
      <c r="E138" s="85" t="s">
        <v>70</v>
      </c>
      <c r="F138" s="86">
        <v>1425000</v>
      </c>
      <c r="G138" s="83">
        <v>1</v>
      </c>
      <c r="H138" s="38">
        <v>1207627.1186440678</v>
      </c>
      <c r="I138" s="38">
        <f t="shared" si="46"/>
        <v>1425000</v>
      </c>
      <c r="J138" s="39">
        <v>1</v>
      </c>
      <c r="K138" s="38">
        <f t="shared" si="47"/>
        <v>1425000</v>
      </c>
      <c r="L138" s="38">
        <f t="shared" si="48"/>
        <v>0</v>
      </c>
      <c r="M138" s="38">
        <f t="shared" si="49"/>
        <v>0</v>
      </c>
      <c r="N138" s="87"/>
      <c r="O138" s="88">
        <f t="shared" si="50"/>
        <v>0</v>
      </c>
      <c r="P138" s="89"/>
      <c r="Q138" s="90">
        <f t="shared" si="51"/>
        <v>0</v>
      </c>
      <c r="R138" s="90">
        <f t="shared" si="52"/>
        <v>0</v>
      </c>
      <c r="S138" s="90">
        <f t="shared" si="53"/>
        <v>0</v>
      </c>
      <c r="T138" s="91">
        <f t="shared" si="54"/>
        <v>1</v>
      </c>
      <c r="U138" s="92">
        <f t="shared" si="55"/>
        <v>1425000</v>
      </c>
      <c r="V138" s="89">
        <f t="shared" si="39"/>
        <v>1</v>
      </c>
      <c r="W138" s="88">
        <f t="shared" si="40"/>
        <v>1425000</v>
      </c>
      <c r="X138" s="88">
        <f t="shared" si="41"/>
        <v>0</v>
      </c>
      <c r="Y138" s="93">
        <f t="shared" si="42"/>
        <v>0</v>
      </c>
      <c r="Z138" s="94">
        <v>1</v>
      </c>
      <c r="AA138" s="88">
        <f t="shared" si="43"/>
        <v>1425000</v>
      </c>
      <c r="AB138" s="88">
        <f t="shared" si="44"/>
        <v>0</v>
      </c>
      <c r="AC138" s="95">
        <f t="shared" si="45"/>
        <v>0</v>
      </c>
      <c r="AD138" s="59"/>
      <c r="AE138" s="60"/>
      <c r="AF138" s="60"/>
      <c r="AG138" s="61"/>
    </row>
    <row r="139" spans="1:33" ht="15">
      <c r="A139" s="82">
        <v>134</v>
      </c>
      <c r="B139" s="83">
        <v>109</v>
      </c>
      <c r="C139" s="83" t="s">
        <v>277</v>
      </c>
      <c r="D139" s="96" t="s">
        <v>278</v>
      </c>
      <c r="E139" s="85" t="s">
        <v>70</v>
      </c>
      <c r="F139" s="86">
        <v>1400000</v>
      </c>
      <c r="G139" s="83">
        <v>1</v>
      </c>
      <c r="H139" s="38">
        <v>1186440.6779661018</v>
      </c>
      <c r="I139" s="38">
        <f t="shared" si="46"/>
        <v>1400000</v>
      </c>
      <c r="J139" s="39">
        <v>1</v>
      </c>
      <c r="K139" s="38">
        <f t="shared" si="47"/>
        <v>1400000</v>
      </c>
      <c r="L139" s="38">
        <f t="shared" si="48"/>
        <v>0</v>
      </c>
      <c r="M139" s="38">
        <f t="shared" si="49"/>
        <v>0</v>
      </c>
      <c r="N139" s="87"/>
      <c r="O139" s="88">
        <f t="shared" si="50"/>
        <v>0</v>
      </c>
      <c r="P139" s="89"/>
      <c r="Q139" s="90">
        <f t="shared" si="51"/>
        <v>0</v>
      </c>
      <c r="R139" s="90">
        <f t="shared" si="52"/>
        <v>0</v>
      </c>
      <c r="S139" s="90">
        <f t="shared" si="53"/>
        <v>0</v>
      </c>
      <c r="T139" s="91">
        <f t="shared" si="54"/>
        <v>1</v>
      </c>
      <c r="U139" s="92">
        <f t="shared" si="55"/>
        <v>1400000</v>
      </c>
      <c r="V139" s="89">
        <f t="shared" si="39"/>
        <v>1</v>
      </c>
      <c r="W139" s="88">
        <f t="shared" si="40"/>
        <v>1400000</v>
      </c>
      <c r="X139" s="88">
        <f t="shared" si="41"/>
        <v>0</v>
      </c>
      <c r="Y139" s="93">
        <f t="shared" si="42"/>
        <v>0</v>
      </c>
      <c r="Z139" s="94">
        <v>1</v>
      </c>
      <c r="AA139" s="88">
        <f t="shared" si="43"/>
        <v>1400000</v>
      </c>
      <c r="AB139" s="88">
        <f t="shared" si="44"/>
        <v>0</v>
      </c>
      <c r="AC139" s="95">
        <f t="shared" si="45"/>
        <v>0</v>
      </c>
      <c r="AD139" s="59"/>
      <c r="AE139" s="60"/>
      <c r="AF139" s="60"/>
      <c r="AG139" s="61"/>
    </row>
    <row r="140" spans="1:33" ht="15">
      <c r="A140" s="82">
        <v>135</v>
      </c>
      <c r="B140" s="83">
        <v>219</v>
      </c>
      <c r="C140" s="83" t="s">
        <v>279</v>
      </c>
      <c r="D140" s="96" t="s">
        <v>280</v>
      </c>
      <c r="E140" s="85" t="s">
        <v>21</v>
      </c>
      <c r="F140" s="86">
        <v>27000</v>
      </c>
      <c r="G140" s="83">
        <v>6</v>
      </c>
      <c r="H140" s="38">
        <v>22881.355932203391</v>
      </c>
      <c r="I140" s="38">
        <f t="shared" si="46"/>
        <v>162000</v>
      </c>
      <c r="J140" s="39">
        <v>6</v>
      </c>
      <c r="K140" s="38">
        <f t="shared" si="47"/>
        <v>162000</v>
      </c>
      <c r="L140" s="38">
        <f t="shared" si="48"/>
        <v>0</v>
      </c>
      <c r="M140" s="38">
        <f t="shared" si="49"/>
        <v>0</v>
      </c>
      <c r="N140" s="87"/>
      <c r="O140" s="88">
        <f t="shared" si="50"/>
        <v>0</v>
      </c>
      <c r="P140" s="89"/>
      <c r="Q140" s="90">
        <f t="shared" si="51"/>
        <v>0</v>
      </c>
      <c r="R140" s="90">
        <f t="shared" si="52"/>
        <v>0</v>
      </c>
      <c r="S140" s="90">
        <f t="shared" si="53"/>
        <v>0</v>
      </c>
      <c r="T140" s="91">
        <f t="shared" si="54"/>
        <v>6</v>
      </c>
      <c r="U140" s="92">
        <f t="shared" si="55"/>
        <v>162000</v>
      </c>
      <c r="V140" s="89">
        <f t="shared" si="39"/>
        <v>6</v>
      </c>
      <c r="W140" s="88">
        <f t="shared" si="40"/>
        <v>162000</v>
      </c>
      <c r="X140" s="88">
        <f t="shared" si="41"/>
        <v>0</v>
      </c>
      <c r="Y140" s="93">
        <f t="shared" si="42"/>
        <v>0</v>
      </c>
      <c r="Z140" s="94">
        <v>6</v>
      </c>
      <c r="AA140" s="88">
        <f t="shared" si="43"/>
        <v>162000</v>
      </c>
      <c r="AB140" s="88">
        <f t="shared" si="44"/>
        <v>0</v>
      </c>
      <c r="AC140" s="95">
        <f t="shared" si="45"/>
        <v>0</v>
      </c>
      <c r="AD140" s="59"/>
      <c r="AE140" s="60"/>
      <c r="AF140" s="60"/>
      <c r="AG140" s="61"/>
    </row>
    <row r="141" spans="1:33" ht="28.8">
      <c r="A141" s="82">
        <v>136</v>
      </c>
      <c r="B141" s="83">
        <v>110</v>
      </c>
      <c r="C141" s="83" t="s">
        <v>281</v>
      </c>
      <c r="D141" s="96" t="s">
        <v>282</v>
      </c>
      <c r="E141" s="85" t="s">
        <v>21</v>
      </c>
      <c r="F141" s="86">
        <v>16000</v>
      </c>
      <c r="G141" s="83">
        <v>6</v>
      </c>
      <c r="H141" s="38">
        <v>13559.322033898306</v>
      </c>
      <c r="I141" s="38">
        <f t="shared" si="46"/>
        <v>96000</v>
      </c>
      <c r="J141" s="39">
        <v>6</v>
      </c>
      <c r="K141" s="38">
        <f t="shared" si="47"/>
        <v>96000</v>
      </c>
      <c r="L141" s="38">
        <f t="shared" si="48"/>
        <v>0</v>
      </c>
      <c r="M141" s="38">
        <f t="shared" si="49"/>
        <v>0</v>
      </c>
      <c r="N141" s="87"/>
      <c r="O141" s="88">
        <f t="shared" si="50"/>
        <v>0</v>
      </c>
      <c r="P141" s="89"/>
      <c r="Q141" s="90">
        <f t="shared" si="51"/>
        <v>0</v>
      </c>
      <c r="R141" s="90">
        <f t="shared" si="52"/>
        <v>0</v>
      </c>
      <c r="S141" s="90">
        <f t="shared" si="53"/>
        <v>0</v>
      </c>
      <c r="T141" s="91">
        <f t="shared" si="54"/>
        <v>6</v>
      </c>
      <c r="U141" s="92">
        <f t="shared" si="55"/>
        <v>96000</v>
      </c>
      <c r="V141" s="89">
        <f t="shared" si="39"/>
        <v>6</v>
      </c>
      <c r="W141" s="88">
        <f t="shared" si="40"/>
        <v>96000</v>
      </c>
      <c r="X141" s="88">
        <f t="shared" si="41"/>
        <v>0</v>
      </c>
      <c r="Y141" s="93">
        <f t="shared" si="42"/>
        <v>0</v>
      </c>
      <c r="Z141" s="94">
        <v>6</v>
      </c>
      <c r="AA141" s="88">
        <f t="shared" si="43"/>
        <v>96000</v>
      </c>
      <c r="AB141" s="88">
        <f t="shared" si="44"/>
        <v>0</v>
      </c>
      <c r="AC141" s="95">
        <f t="shared" si="45"/>
        <v>0</v>
      </c>
      <c r="AD141" s="59"/>
      <c r="AE141" s="60"/>
      <c r="AF141" s="60"/>
      <c r="AG141" s="61"/>
    </row>
    <row r="142" spans="1:33" ht="15">
      <c r="A142" s="82">
        <v>137</v>
      </c>
      <c r="B142" s="83">
        <v>111</v>
      </c>
      <c r="C142" s="83" t="s">
        <v>283</v>
      </c>
      <c r="D142" s="96" t="s">
        <v>284</v>
      </c>
      <c r="E142" s="85" t="s">
        <v>21</v>
      </c>
      <c r="F142" s="86">
        <v>11000.000000000002</v>
      </c>
      <c r="G142" s="83">
        <v>10</v>
      </c>
      <c r="H142" s="38">
        <v>9322.033898305086</v>
      </c>
      <c r="I142" s="38">
        <f t="shared" si="46"/>
        <v>110000.00000000001</v>
      </c>
      <c r="J142" s="39">
        <v>10</v>
      </c>
      <c r="K142" s="38">
        <f t="shared" si="47"/>
        <v>110000.00000000001</v>
      </c>
      <c r="L142" s="38">
        <f t="shared" si="48"/>
        <v>0</v>
      </c>
      <c r="M142" s="38">
        <f t="shared" si="49"/>
        <v>0</v>
      </c>
      <c r="N142" s="87"/>
      <c r="O142" s="88">
        <f t="shared" si="50"/>
        <v>0</v>
      </c>
      <c r="P142" s="89"/>
      <c r="Q142" s="90">
        <f t="shared" si="51"/>
        <v>0</v>
      </c>
      <c r="R142" s="90">
        <f t="shared" si="52"/>
        <v>0</v>
      </c>
      <c r="S142" s="90">
        <f t="shared" si="53"/>
        <v>0</v>
      </c>
      <c r="T142" s="91">
        <f t="shared" si="54"/>
        <v>10</v>
      </c>
      <c r="U142" s="92">
        <f t="shared" si="55"/>
        <v>110000.00000000001</v>
      </c>
      <c r="V142" s="89">
        <f t="shared" si="39"/>
        <v>10</v>
      </c>
      <c r="W142" s="88">
        <f t="shared" si="40"/>
        <v>110000.00000000001</v>
      </c>
      <c r="X142" s="88">
        <f t="shared" si="41"/>
        <v>0</v>
      </c>
      <c r="Y142" s="93">
        <f t="shared" si="42"/>
        <v>0</v>
      </c>
      <c r="Z142" s="94">
        <v>10</v>
      </c>
      <c r="AA142" s="88">
        <f t="shared" si="43"/>
        <v>110000.00000000001</v>
      </c>
      <c r="AB142" s="88">
        <f t="shared" si="44"/>
        <v>0</v>
      </c>
      <c r="AC142" s="95">
        <f t="shared" si="45"/>
        <v>0</v>
      </c>
      <c r="AD142" s="59"/>
      <c r="AE142" s="60"/>
      <c r="AF142" s="60"/>
      <c r="AG142" s="61"/>
    </row>
    <row r="143" spans="1:33" ht="15">
      <c r="A143" s="82">
        <v>138</v>
      </c>
      <c r="B143" s="83">
        <v>112</v>
      </c>
      <c r="C143" s="83" t="s">
        <v>285</v>
      </c>
      <c r="D143" s="96" t="s">
        <v>286</v>
      </c>
      <c r="E143" s="85" t="s">
        <v>21</v>
      </c>
      <c r="F143" s="86">
        <v>22500</v>
      </c>
      <c r="G143" s="83">
        <v>10</v>
      </c>
      <c r="H143" s="38">
        <v>19067.796610169491</v>
      </c>
      <c r="I143" s="38">
        <f t="shared" si="46"/>
        <v>225000</v>
      </c>
      <c r="J143" s="39">
        <v>10</v>
      </c>
      <c r="K143" s="38">
        <f t="shared" si="47"/>
        <v>225000</v>
      </c>
      <c r="L143" s="38">
        <f t="shared" si="48"/>
        <v>0</v>
      </c>
      <c r="M143" s="38">
        <f t="shared" si="49"/>
        <v>0</v>
      </c>
      <c r="N143" s="87"/>
      <c r="O143" s="88">
        <f t="shared" si="50"/>
        <v>0</v>
      </c>
      <c r="P143" s="89"/>
      <c r="Q143" s="90">
        <f t="shared" si="51"/>
        <v>0</v>
      </c>
      <c r="R143" s="90">
        <f t="shared" si="52"/>
        <v>0</v>
      </c>
      <c r="S143" s="90">
        <f t="shared" si="53"/>
        <v>0</v>
      </c>
      <c r="T143" s="91">
        <f t="shared" si="54"/>
        <v>10</v>
      </c>
      <c r="U143" s="92">
        <f t="shared" si="55"/>
        <v>225000</v>
      </c>
      <c r="V143" s="89">
        <f t="shared" si="39"/>
        <v>10</v>
      </c>
      <c r="W143" s="88">
        <f t="shared" si="40"/>
        <v>225000</v>
      </c>
      <c r="X143" s="88">
        <f t="shared" si="41"/>
        <v>0</v>
      </c>
      <c r="Y143" s="93">
        <f t="shared" si="42"/>
        <v>0</v>
      </c>
      <c r="Z143" s="94">
        <v>10</v>
      </c>
      <c r="AA143" s="88">
        <f t="shared" si="43"/>
        <v>225000</v>
      </c>
      <c r="AB143" s="88">
        <f t="shared" si="44"/>
        <v>0</v>
      </c>
      <c r="AC143" s="95">
        <f t="shared" si="45"/>
        <v>0</v>
      </c>
      <c r="AD143" s="59"/>
      <c r="AE143" s="60"/>
      <c r="AF143" s="60"/>
      <c r="AG143" s="61"/>
    </row>
    <row r="144" spans="1:33" ht="28.8">
      <c r="A144" s="82">
        <v>139</v>
      </c>
      <c r="B144" s="83">
        <v>113</v>
      </c>
      <c r="C144" s="83" t="s">
        <v>287</v>
      </c>
      <c r="D144" s="96" t="s">
        <v>288</v>
      </c>
      <c r="E144" s="85" t="s">
        <v>21</v>
      </c>
      <c r="F144" s="86">
        <v>2000</v>
      </c>
      <c r="G144" s="83">
        <v>150</v>
      </c>
      <c r="H144" s="38">
        <v>1694.9152542372883</v>
      </c>
      <c r="I144" s="38">
        <f t="shared" si="46"/>
        <v>300000</v>
      </c>
      <c r="J144" s="39">
        <v>150</v>
      </c>
      <c r="K144" s="38">
        <f t="shared" si="47"/>
        <v>300000</v>
      </c>
      <c r="L144" s="38">
        <f t="shared" si="48"/>
        <v>0</v>
      </c>
      <c r="M144" s="38">
        <f t="shared" si="49"/>
        <v>0</v>
      </c>
      <c r="N144" s="87"/>
      <c r="O144" s="88">
        <f t="shared" si="50"/>
        <v>0</v>
      </c>
      <c r="P144" s="89"/>
      <c r="Q144" s="90">
        <f t="shared" si="51"/>
        <v>0</v>
      </c>
      <c r="R144" s="90">
        <f t="shared" si="52"/>
        <v>0</v>
      </c>
      <c r="S144" s="90">
        <f t="shared" si="53"/>
        <v>0</v>
      </c>
      <c r="T144" s="91">
        <f t="shared" si="54"/>
        <v>150</v>
      </c>
      <c r="U144" s="92">
        <f t="shared" si="55"/>
        <v>300000</v>
      </c>
      <c r="V144" s="89">
        <f t="shared" si="39"/>
        <v>150</v>
      </c>
      <c r="W144" s="88">
        <f t="shared" si="40"/>
        <v>300000</v>
      </c>
      <c r="X144" s="88">
        <f t="shared" si="41"/>
        <v>0</v>
      </c>
      <c r="Y144" s="93">
        <f t="shared" si="42"/>
        <v>0</v>
      </c>
      <c r="Z144" s="94">
        <v>150</v>
      </c>
      <c r="AA144" s="88">
        <f t="shared" si="43"/>
        <v>300000</v>
      </c>
      <c r="AB144" s="88">
        <f t="shared" si="44"/>
        <v>0</v>
      </c>
      <c r="AC144" s="95">
        <f t="shared" si="45"/>
        <v>0</v>
      </c>
      <c r="AD144" s="59"/>
      <c r="AE144" s="60"/>
      <c r="AF144" s="60"/>
      <c r="AG144" s="61"/>
    </row>
    <row r="145" spans="1:33" ht="15">
      <c r="A145" s="82">
        <v>140</v>
      </c>
      <c r="B145" s="83">
        <v>220</v>
      </c>
      <c r="C145" s="83" t="s">
        <v>289</v>
      </c>
      <c r="D145" s="96" t="s">
        <v>290</v>
      </c>
      <c r="E145" s="85" t="s">
        <v>17</v>
      </c>
      <c r="F145" s="86">
        <v>29000.000000000004</v>
      </c>
      <c r="G145" s="83">
        <v>6</v>
      </c>
      <c r="H145" s="38">
        <v>24576.271186440681</v>
      </c>
      <c r="I145" s="38">
        <f t="shared" si="46"/>
        <v>174000.00000000003</v>
      </c>
      <c r="J145" s="39">
        <v>3</v>
      </c>
      <c r="K145" s="38">
        <f t="shared" si="47"/>
        <v>87000.000000000015</v>
      </c>
      <c r="L145" s="38">
        <f t="shared" si="48"/>
        <v>0</v>
      </c>
      <c r="M145" s="38">
        <f t="shared" si="49"/>
        <v>87000.000000000015</v>
      </c>
      <c r="N145" s="87"/>
      <c r="O145" s="88">
        <f t="shared" si="50"/>
        <v>0</v>
      </c>
      <c r="P145" s="89"/>
      <c r="Q145" s="90">
        <f t="shared" si="51"/>
        <v>0</v>
      </c>
      <c r="R145" s="90">
        <f t="shared" si="52"/>
        <v>0</v>
      </c>
      <c r="S145" s="90">
        <f t="shared" si="53"/>
        <v>0</v>
      </c>
      <c r="T145" s="91">
        <f t="shared" si="54"/>
        <v>6</v>
      </c>
      <c r="U145" s="92">
        <f t="shared" si="55"/>
        <v>174000.00000000003</v>
      </c>
      <c r="V145" s="89">
        <f t="shared" si="39"/>
        <v>3</v>
      </c>
      <c r="W145" s="88">
        <f t="shared" si="40"/>
        <v>87000.000000000015</v>
      </c>
      <c r="X145" s="88">
        <f t="shared" si="41"/>
        <v>0</v>
      </c>
      <c r="Y145" s="93">
        <f t="shared" si="42"/>
        <v>87000.000000000015</v>
      </c>
      <c r="Z145" s="94">
        <v>13.8</v>
      </c>
      <c r="AA145" s="88">
        <f t="shared" si="43"/>
        <v>400200.00000000006</v>
      </c>
      <c r="AB145" s="88">
        <f t="shared" si="44"/>
        <v>226200.00000000003</v>
      </c>
      <c r="AC145" s="95">
        <f t="shared" si="45"/>
        <v>0</v>
      </c>
      <c r="AD145" s="59"/>
      <c r="AE145" s="60"/>
      <c r="AF145" s="60"/>
      <c r="AG145" s="61"/>
    </row>
    <row r="146" spans="1:33" ht="15">
      <c r="A146" s="82">
        <v>141</v>
      </c>
      <c r="B146" s="83">
        <v>221</v>
      </c>
      <c r="C146" s="83" t="s">
        <v>291</v>
      </c>
      <c r="D146" s="96" t="s">
        <v>292</v>
      </c>
      <c r="E146" s="85" t="s">
        <v>70</v>
      </c>
      <c r="F146" s="86">
        <v>1000000</v>
      </c>
      <c r="G146" s="83">
        <v>1</v>
      </c>
      <c r="H146" s="38">
        <v>847457.62711864407</v>
      </c>
      <c r="I146" s="38">
        <f t="shared" si="46"/>
        <v>1000000</v>
      </c>
      <c r="J146" s="39">
        <v>1</v>
      </c>
      <c r="K146" s="38">
        <f t="shared" si="47"/>
        <v>1000000</v>
      </c>
      <c r="L146" s="38">
        <f t="shared" si="48"/>
        <v>0</v>
      </c>
      <c r="M146" s="38">
        <f t="shared" si="49"/>
        <v>0</v>
      </c>
      <c r="N146" s="87"/>
      <c r="O146" s="88">
        <f t="shared" si="50"/>
        <v>0</v>
      </c>
      <c r="P146" s="89"/>
      <c r="Q146" s="90">
        <f t="shared" si="51"/>
        <v>0</v>
      </c>
      <c r="R146" s="90">
        <f t="shared" si="52"/>
        <v>0</v>
      </c>
      <c r="S146" s="90">
        <f t="shared" si="53"/>
        <v>0</v>
      </c>
      <c r="T146" s="91">
        <f t="shared" si="54"/>
        <v>1</v>
      </c>
      <c r="U146" s="92">
        <f t="shared" si="55"/>
        <v>1000000</v>
      </c>
      <c r="V146" s="89">
        <f t="shared" si="39"/>
        <v>1</v>
      </c>
      <c r="W146" s="88">
        <f t="shared" si="40"/>
        <v>1000000</v>
      </c>
      <c r="X146" s="88">
        <f t="shared" si="41"/>
        <v>0</v>
      </c>
      <c r="Y146" s="93">
        <f t="shared" si="42"/>
        <v>0</v>
      </c>
      <c r="Z146" s="94">
        <v>1</v>
      </c>
      <c r="AA146" s="88">
        <f t="shared" si="43"/>
        <v>1000000</v>
      </c>
      <c r="AB146" s="88">
        <f t="shared" si="44"/>
        <v>0</v>
      </c>
      <c r="AC146" s="95">
        <f t="shared" si="45"/>
        <v>0</v>
      </c>
      <c r="AD146" s="59"/>
      <c r="AE146" s="60"/>
      <c r="AF146" s="60"/>
      <c r="AG146" s="61"/>
    </row>
    <row r="147" spans="1:33" ht="15">
      <c r="A147" s="82">
        <v>142</v>
      </c>
      <c r="B147" s="83">
        <v>114</v>
      </c>
      <c r="C147" s="83" t="s">
        <v>293</v>
      </c>
      <c r="D147" s="96" t="s">
        <v>294</v>
      </c>
      <c r="E147" s="85" t="s">
        <v>70</v>
      </c>
      <c r="F147" s="86">
        <v>1250000</v>
      </c>
      <c r="G147" s="83">
        <v>1</v>
      </c>
      <c r="H147" s="38">
        <v>1059322.0338983051</v>
      </c>
      <c r="I147" s="38">
        <f t="shared" si="46"/>
        <v>1250000</v>
      </c>
      <c r="J147" s="39">
        <v>1</v>
      </c>
      <c r="K147" s="38">
        <f t="shared" si="47"/>
        <v>1250000</v>
      </c>
      <c r="L147" s="38">
        <f t="shared" si="48"/>
        <v>0</v>
      </c>
      <c r="M147" s="38">
        <f t="shared" si="49"/>
        <v>0</v>
      </c>
      <c r="N147" s="87"/>
      <c r="O147" s="88">
        <f t="shared" si="50"/>
        <v>0</v>
      </c>
      <c r="P147" s="89"/>
      <c r="Q147" s="90">
        <f t="shared" si="51"/>
        <v>0</v>
      </c>
      <c r="R147" s="90">
        <f t="shared" si="52"/>
        <v>0</v>
      </c>
      <c r="S147" s="90">
        <f t="shared" si="53"/>
        <v>0</v>
      </c>
      <c r="T147" s="91">
        <f t="shared" si="54"/>
        <v>1</v>
      </c>
      <c r="U147" s="92">
        <f t="shared" si="55"/>
        <v>1250000</v>
      </c>
      <c r="V147" s="89">
        <f t="shared" si="39"/>
        <v>1</v>
      </c>
      <c r="W147" s="88">
        <f t="shared" si="40"/>
        <v>1250000</v>
      </c>
      <c r="X147" s="88">
        <f t="shared" si="41"/>
        <v>0</v>
      </c>
      <c r="Y147" s="93">
        <f t="shared" si="42"/>
        <v>0</v>
      </c>
      <c r="Z147" s="94">
        <v>1</v>
      </c>
      <c r="AA147" s="88">
        <f t="shared" si="43"/>
        <v>1250000</v>
      </c>
      <c r="AB147" s="88">
        <f t="shared" si="44"/>
        <v>0</v>
      </c>
      <c r="AC147" s="95">
        <f t="shared" si="45"/>
        <v>0</v>
      </c>
      <c r="AD147" s="59"/>
      <c r="AE147" s="60"/>
      <c r="AF147" s="60"/>
      <c r="AG147" s="61"/>
    </row>
    <row r="148" spans="1:33" ht="15">
      <c r="A148" s="82">
        <v>143</v>
      </c>
      <c r="B148" s="83">
        <v>115</v>
      </c>
      <c r="C148" s="83" t="s">
        <v>295</v>
      </c>
      <c r="D148" s="96" t="s">
        <v>296</v>
      </c>
      <c r="E148" s="85" t="s">
        <v>21</v>
      </c>
      <c r="F148" s="86">
        <v>300000</v>
      </c>
      <c r="G148" s="83">
        <v>2</v>
      </c>
      <c r="H148" s="38">
        <v>254237.28813559323</v>
      </c>
      <c r="I148" s="38">
        <f t="shared" si="46"/>
        <v>600000</v>
      </c>
      <c r="J148" s="39">
        <v>3</v>
      </c>
      <c r="K148" s="38">
        <f t="shared" si="47"/>
        <v>900000</v>
      </c>
      <c r="L148" s="38">
        <f t="shared" si="48"/>
        <v>300000</v>
      </c>
      <c r="M148" s="38">
        <f t="shared" si="49"/>
        <v>0</v>
      </c>
      <c r="N148" s="87"/>
      <c r="O148" s="88">
        <f t="shared" si="50"/>
        <v>0</v>
      </c>
      <c r="P148" s="89"/>
      <c r="Q148" s="90">
        <f t="shared" si="51"/>
        <v>0</v>
      </c>
      <c r="R148" s="90">
        <f t="shared" si="52"/>
        <v>0</v>
      </c>
      <c r="S148" s="90">
        <f t="shared" si="53"/>
        <v>0</v>
      </c>
      <c r="T148" s="91">
        <f t="shared" si="54"/>
        <v>2</v>
      </c>
      <c r="U148" s="92">
        <f t="shared" si="55"/>
        <v>600000</v>
      </c>
      <c r="V148" s="89">
        <f t="shared" si="39"/>
        <v>3</v>
      </c>
      <c r="W148" s="88">
        <f t="shared" si="40"/>
        <v>900000</v>
      </c>
      <c r="X148" s="88">
        <f t="shared" si="41"/>
        <v>300000</v>
      </c>
      <c r="Y148" s="93">
        <f t="shared" si="42"/>
        <v>0</v>
      </c>
      <c r="Z148" s="94">
        <v>3</v>
      </c>
      <c r="AA148" s="88">
        <f t="shared" si="43"/>
        <v>900000</v>
      </c>
      <c r="AB148" s="88">
        <f t="shared" si="44"/>
        <v>300000</v>
      </c>
      <c r="AC148" s="95">
        <f t="shared" si="45"/>
        <v>0</v>
      </c>
      <c r="AD148" s="59"/>
      <c r="AE148" s="60"/>
      <c r="AF148" s="60"/>
      <c r="AG148" s="61"/>
    </row>
    <row r="149" spans="1:33" ht="72">
      <c r="A149" s="82">
        <v>144</v>
      </c>
      <c r="B149" s="83">
        <v>116</v>
      </c>
      <c r="C149" s="83" t="s">
        <v>297</v>
      </c>
      <c r="D149" s="96" t="s">
        <v>298</v>
      </c>
      <c r="E149" s="85" t="s">
        <v>299</v>
      </c>
      <c r="F149" s="86">
        <v>5400</v>
      </c>
      <c r="G149" s="83">
        <v>10</v>
      </c>
      <c r="H149" s="38">
        <v>4576.2711864406783</v>
      </c>
      <c r="I149" s="38">
        <f t="shared" si="46"/>
        <v>54000</v>
      </c>
      <c r="J149" s="39">
        <v>5.95</v>
      </c>
      <c r="K149" s="38">
        <f t="shared" si="47"/>
        <v>32130</v>
      </c>
      <c r="L149" s="38">
        <f t="shared" si="48"/>
        <v>0</v>
      </c>
      <c r="M149" s="38">
        <f t="shared" si="49"/>
        <v>21870</v>
      </c>
      <c r="N149" s="87"/>
      <c r="O149" s="88">
        <f t="shared" si="50"/>
        <v>0</v>
      </c>
      <c r="P149" s="89"/>
      <c r="Q149" s="90">
        <f t="shared" si="51"/>
        <v>0</v>
      </c>
      <c r="R149" s="90">
        <f t="shared" si="52"/>
        <v>0</v>
      </c>
      <c r="S149" s="90">
        <f t="shared" si="53"/>
        <v>0</v>
      </c>
      <c r="T149" s="91">
        <f t="shared" si="54"/>
        <v>10</v>
      </c>
      <c r="U149" s="92">
        <f t="shared" si="55"/>
        <v>54000</v>
      </c>
      <c r="V149" s="89">
        <f t="shared" si="39"/>
        <v>5.95</v>
      </c>
      <c r="W149" s="88">
        <f t="shared" si="40"/>
        <v>32130</v>
      </c>
      <c r="X149" s="88">
        <f t="shared" si="41"/>
        <v>0</v>
      </c>
      <c r="Y149" s="93">
        <f t="shared" si="42"/>
        <v>21870</v>
      </c>
      <c r="Z149" s="94">
        <v>10</v>
      </c>
      <c r="AA149" s="88">
        <f t="shared" si="43"/>
        <v>54000</v>
      </c>
      <c r="AB149" s="88">
        <f t="shared" si="44"/>
        <v>0</v>
      </c>
      <c r="AC149" s="95">
        <f t="shared" si="45"/>
        <v>0</v>
      </c>
      <c r="AD149" s="59"/>
      <c r="AE149" s="60"/>
      <c r="AF149" s="60"/>
      <c r="AG149" s="61"/>
    </row>
    <row r="150" spans="1:33" ht="72">
      <c r="A150" s="82">
        <v>145</v>
      </c>
      <c r="B150" s="83">
        <v>117</v>
      </c>
      <c r="C150" s="83" t="s">
        <v>300</v>
      </c>
      <c r="D150" s="96" t="s">
        <v>301</v>
      </c>
      <c r="E150" s="85" t="s">
        <v>299</v>
      </c>
      <c r="F150" s="86">
        <v>4500</v>
      </c>
      <c r="G150" s="83">
        <v>1.5</v>
      </c>
      <c r="H150" s="38">
        <v>3813.5593220338983</v>
      </c>
      <c r="I150" s="38">
        <f t="shared" si="46"/>
        <v>6750</v>
      </c>
      <c r="J150" s="39">
        <v>49.43</v>
      </c>
      <c r="K150" s="38">
        <f t="shared" si="47"/>
        <v>222435</v>
      </c>
      <c r="L150" s="38">
        <f t="shared" si="48"/>
        <v>215685</v>
      </c>
      <c r="M150" s="38">
        <f t="shared" si="49"/>
        <v>0</v>
      </c>
      <c r="N150" s="87"/>
      <c r="O150" s="88">
        <f t="shared" si="50"/>
        <v>0</v>
      </c>
      <c r="P150" s="89"/>
      <c r="Q150" s="90">
        <f t="shared" si="51"/>
        <v>0</v>
      </c>
      <c r="R150" s="90">
        <f t="shared" si="52"/>
        <v>0</v>
      </c>
      <c r="S150" s="90">
        <f t="shared" si="53"/>
        <v>0</v>
      </c>
      <c r="T150" s="91">
        <f t="shared" si="54"/>
        <v>1.5</v>
      </c>
      <c r="U150" s="92">
        <f t="shared" si="55"/>
        <v>6750</v>
      </c>
      <c r="V150" s="89">
        <f t="shared" si="39"/>
        <v>49.43</v>
      </c>
      <c r="W150" s="88">
        <f t="shared" si="40"/>
        <v>222435</v>
      </c>
      <c r="X150" s="88">
        <f t="shared" si="41"/>
        <v>215685</v>
      </c>
      <c r="Y150" s="93">
        <f t="shared" si="42"/>
        <v>0</v>
      </c>
      <c r="Z150" s="94">
        <f>V150*1.05</f>
        <v>51.901499999999999</v>
      </c>
      <c r="AA150" s="88">
        <f t="shared" si="43"/>
        <v>233556.75</v>
      </c>
      <c r="AB150" s="88">
        <f t="shared" si="44"/>
        <v>226806.75</v>
      </c>
      <c r="AC150" s="95">
        <f t="shared" si="45"/>
        <v>0</v>
      </c>
      <c r="AD150" s="59"/>
      <c r="AE150" s="60"/>
      <c r="AF150" s="60"/>
      <c r="AG150" s="61"/>
    </row>
    <row r="151" spans="1:33" ht="72">
      <c r="A151" s="82">
        <v>146</v>
      </c>
      <c r="B151" s="83">
        <v>118</v>
      </c>
      <c r="C151" s="83" t="s">
        <v>302</v>
      </c>
      <c r="D151" s="96" t="s">
        <v>303</v>
      </c>
      <c r="E151" s="85" t="s">
        <v>299</v>
      </c>
      <c r="F151" s="86">
        <v>900</v>
      </c>
      <c r="G151" s="83">
        <v>118</v>
      </c>
      <c r="H151" s="38">
        <v>762.71186440677968</v>
      </c>
      <c r="I151" s="38">
        <f t="shared" si="46"/>
        <v>106200</v>
      </c>
      <c r="J151" s="39">
        <v>145.41999999999999</v>
      </c>
      <c r="K151" s="38">
        <f t="shared" si="47"/>
        <v>130877.99999999999</v>
      </c>
      <c r="L151" s="38">
        <f t="shared" si="48"/>
        <v>24677.999999999985</v>
      </c>
      <c r="M151" s="38">
        <f t="shared" si="49"/>
        <v>0</v>
      </c>
      <c r="N151" s="87"/>
      <c r="O151" s="88">
        <f t="shared" si="50"/>
        <v>0</v>
      </c>
      <c r="P151" s="89"/>
      <c r="Q151" s="90">
        <f t="shared" si="51"/>
        <v>0</v>
      </c>
      <c r="R151" s="90">
        <f t="shared" si="52"/>
        <v>0</v>
      </c>
      <c r="S151" s="90">
        <f t="shared" si="53"/>
        <v>0</v>
      </c>
      <c r="T151" s="91">
        <f t="shared" si="54"/>
        <v>118</v>
      </c>
      <c r="U151" s="92">
        <f t="shared" si="55"/>
        <v>106200</v>
      </c>
      <c r="V151" s="89">
        <f t="shared" si="39"/>
        <v>145.41999999999999</v>
      </c>
      <c r="W151" s="88">
        <f t="shared" si="40"/>
        <v>130877.99999999999</v>
      </c>
      <c r="X151" s="88">
        <f t="shared" si="41"/>
        <v>24677.999999999985</v>
      </c>
      <c r="Y151" s="93">
        <f t="shared" si="42"/>
        <v>0</v>
      </c>
      <c r="Z151" s="94">
        <f>V151*1.05</f>
        <v>152.691</v>
      </c>
      <c r="AA151" s="88">
        <f t="shared" si="43"/>
        <v>137421.9</v>
      </c>
      <c r="AB151" s="88">
        <f t="shared" si="44"/>
        <v>31221.899999999994</v>
      </c>
      <c r="AC151" s="95">
        <f t="shared" si="45"/>
        <v>0</v>
      </c>
      <c r="AD151" s="59"/>
      <c r="AE151" s="60"/>
      <c r="AF151" s="60"/>
      <c r="AG151" s="61"/>
    </row>
    <row r="152" spans="1:33" ht="72">
      <c r="A152" s="82">
        <v>147</v>
      </c>
      <c r="B152" s="83">
        <v>119</v>
      </c>
      <c r="C152" s="83" t="s">
        <v>304</v>
      </c>
      <c r="D152" s="96" t="s">
        <v>305</v>
      </c>
      <c r="E152" s="85" t="s">
        <v>17</v>
      </c>
      <c r="F152" s="86">
        <v>630</v>
      </c>
      <c r="G152" s="83">
        <v>25</v>
      </c>
      <c r="H152" s="38">
        <v>533.89830508474574</v>
      </c>
      <c r="I152" s="38">
        <f t="shared" si="46"/>
        <v>15750</v>
      </c>
      <c r="J152" s="39">
        <v>659.93</v>
      </c>
      <c r="K152" s="38">
        <f t="shared" si="47"/>
        <v>415755.89999999997</v>
      </c>
      <c r="L152" s="38">
        <f t="shared" si="48"/>
        <v>400005.89999999997</v>
      </c>
      <c r="M152" s="38">
        <f t="shared" si="49"/>
        <v>0</v>
      </c>
      <c r="N152" s="87"/>
      <c r="O152" s="88">
        <f t="shared" si="50"/>
        <v>0</v>
      </c>
      <c r="P152" s="89"/>
      <c r="Q152" s="90">
        <f t="shared" si="51"/>
        <v>0</v>
      </c>
      <c r="R152" s="90">
        <f t="shared" si="52"/>
        <v>0</v>
      </c>
      <c r="S152" s="90">
        <f t="shared" si="53"/>
        <v>0</v>
      </c>
      <c r="T152" s="91">
        <f t="shared" si="54"/>
        <v>25</v>
      </c>
      <c r="U152" s="92">
        <f t="shared" si="55"/>
        <v>15750</v>
      </c>
      <c r="V152" s="89">
        <f t="shared" si="39"/>
        <v>659.93</v>
      </c>
      <c r="W152" s="88">
        <f t="shared" si="40"/>
        <v>415755.89999999997</v>
      </c>
      <c r="X152" s="88">
        <f t="shared" si="41"/>
        <v>400005.89999999997</v>
      </c>
      <c r="Y152" s="93">
        <f t="shared" si="42"/>
        <v>0</v>
      </c>
      <c r="Z152" s="94">
        <f>V152*1.05</f>
        <v>692.92650000000003</v>
      </c>
      <c r="AA152" s="88">
        <f t="shared" si="43"/>
        <v>436543.69500000001</v>
      </c>
      <c r="AB152" s="88">
        <f t="shared" si="44"/>
        <v>420793.69500000001</v>
      </c>
      <c r="AC152" s="95">
        <f t="shared" si="45"/>
        <v>0</v>
      </c>
      <c r="AD152" s="59"/>
      <c r="AE152" s="60"/>
      <c r="AF152" s="60"/>
      <c r="AG152" s="61"/>
    </row>
    <row r="153" spans="1:33" ht="72">
      <c r="A153" s="82">
        <v>148</v>
      </c>
      <c r="B153" s="83">
        <v>120</v>
      </c>
      <c r="C153" s="83" t="s">
        <v>306</v>
      </c>
      <c r="D153" s="96" t="s">
        <v>307</v>
      </c>
      <c r="E153" s="85" t="s">
        <v>21</v>
      </c>
      <c r="F153" s="86">
        <v>1800</v>
      </c>
      <c r="G153" s="83">
        <v>57</v>
      </c>
      <c r="H153" s="38">
        <v>1525.4237288135594</v>
      </c>
      <c r="I153" s="38">
        <f t="shared" si="46"/>
        <v>102600</v>
      </c>
      <c r="J153" s="39">
        <v>203</v>
      </c>
      <c r="K153" s="38">
        <f t="shared" si="47"/>
        <v>365400</v>
      </c>
      <c r="L153" s="38">
        <f t="shared" si="48"/>
        <v>262800</v>
      </c>
      <c r="M153" s="38">
        <f t="shared" si="49"/>
        <v>0</v>
      </c>
      <c r="N153" s="87"/>
      <c r="O153" s="88">
        <f t="shared" si="50"/>
        <v>0</v>
      </c>
      <c r="P153" s="89"/>
      <c r="Q153" s="90">
        <f t="shared" si="51"/>
        <v>0</v>
      </c>
      <c r="R153" s="90">
        <f t="shared" si="52"/>
        <v>0</v>
      </c>
      <c r="S153" s="90">
        <f t="shared" si="53"/>
        <v>0</v>
      </c>
      <c r="T153" s="91">
        <f t="shared" si="54"/>
        <v>57</v>
      </c>
      <c r="U153" s="92">
        <f t="shared" si="55"/>
        <v>102600</v>
      </c>
      <c r="V153" s="89">
        <f t="shared" si="39"/>
        <v>203</v>
      </c>
      <c r="W153" s="88">
        <f t="shared" si="40"/>
        <v>365400</v>
      </c>
      <c r="X153" s="88">
        <f t="shared" si="41"/>
        <v>262800</v>
      </c>
      <c r="Y153" s="93">
        <f t="shared" si="42"/>
        <v>0</v>
      </c>
      <c r="Z153" s="94">
        <v>203</v>
      </c>
      <c r="AA153" s="88">
        <f t="shared" si="43"/>
        <v>365400</v>
      </c>
      <c r="AB153" s="88">
        <f t="shared" si="44"/>
        <v>262800</v>
      </c>
      <c r="AC153" s="95">
        <f t="shared" si="45"/>
        <v>0</v>
      </c>
      <c r="AD153" s="59"/>
      <c r="AE153" s="60"/>
      <c r="AF153" s="60"/>
      <c r="AG153" s="61"/>
    </row>
    <row r="154" spans="1:33" ht="43.2">
      <c r="A154" s="82">
        <v>149</v>
      </c>
      <c r="B154" s="83">
        <v>121</v>
      </c>
      <c r="C154" s="83" t="s">
        <v>308</v>
      </c>
      <c r="D154" s="96" t="s">
        <v>309</v>
      </c>
      <c r="E154" s="85" t="s">
        <v>299</v>
      </c>
      <c r="F154" s="86">
        <v>900</v>
      </c>
      <c r="G154" s="83">
        <v>250</v>
      </c>
      <c r="H154" s="38">
        <v>762.71186440677968</v>
      </c>
      <c r="I154" s="38">
        <f t="shared" si="46"/>
        <v>225000</v>
      </c>
      <c r="J154" s="39">
        <v>299.77999999999997</v>
      </c>
      <c r="K154" s="38">
        <f t="shared" si="47"/>
        <v>269802</v>
      </c>
      <c r="L154" s="38">
        <f t="shared" si="48"/>
        <v>44802</v>
      </c>
      <c r="M154" s="38">
        <f t="shared" si="49"/>
        <v>0</v>
      </c>
      <c r="N154" s="87"/>
      <c r="O154" s="88">
        <f t="shared" si="50"/>
        <v>0</v>
      </c>
      <c r="P154" s="89"/>
      <c r="Q154" s="90">
        <f t="shared" si="51"/>
        <v>0</v>
      </c>
      <c r="R154" s="90">
        <f t="shared" si="52"/>
        <v>0</v>
      </c>
      <c r="S154" s="90">
        <f t="shared" si="53"/>
        <v>0</v>
      </c>
      <c r="T154" s="91">
        <f t="shared" si="54"/>
        <v>250</v>
      </c>
      <c r="U154" s="92">
        <f t="shared" si="55"/>
        <v>225000</v>
      </c>
      <c r="V154" s="89">
        <f t="shared" si="39"/>
        <v>299.77999999999997</v>
      </c>
      <c r="W154" s="88">
        <f t="shared" si="40"/>
        <v>269802</v>
      </c>
      <c r="X154" s="88">
        <f t="shared" si="41"/>
        <v>44802</v>
      </c>
      <c r="Y154" s="93">
        <f t="shared" si="42"/>
        <v>0</v>
      </c>
      <c r="Z154" s="94">
        <f t="shared" ref="Z154:Z169" si="56">V154*1.05</f>
        <v>314.76900000000001</v>
      </c>
      <c r="AA154" s="88">
        <f t="shared" si="43"/>
        <v>283292.09999999998</v>
      </c>
      <c r="AB154" s="88">
        <f t="shared" si="44"/>
        <v>58292.099999999977</v>
      </c>
      <c r="AC154" s="95">
        <f t="shared" si="45"/>
        <v>0</v>
      </c>
      <c r="AD154" s="59"/>
      <c r="AE154" s="60"/>
      <c r="AF154" s="60"/>
      <c r="AG154" s="61"/>
    </row>
    <row r="155" spans="1:33" ht="15">
      <c r="A155" s="82">
        <v>150</v>
      </c>
      <c r="B155" s="83">
        <v>122</v>
      </c>
      <c r="C155" s="83" t="s">
        <v>310</v>
      </c>
      <c r="D155" s="96" t="s">
        <v>311</v>
      </c>
      <c r="E155" s="85" t="s">
        <v>299</v>
      </c>
      <c r="F155" s="86">
        <v>18900</v>
      </c>
      <c r="G155" s="83">
        <v>3</v>
      </c>
      <c r="H155" s="38">
        <v>16016.949152542375</v>
      </c>
      <c r="I155" s="38">
        <f t="shared" si="46"/>
        <v>56700</v>
      </c>
      <c r="J155" s="39">
        <v>3.02</v>
      </c>
      <c r="K155" s="38">
        <f t="shared" si="47"/>
        <v>57078</v>
      </c>
      <c r="L155" s="38">
        <f t="shared" si="48"/>
        <v>378</v>
      </c>
      <c r="M155" s="38">
        <f t="shared" si="49"/>
        <v>0</v>
      </c>
      <c r="N155" s="87"/>
      <c r="O155" s="88">
        <f t="shared" si="50"/>
        <v>0</v>
      </c>
      <c r="P155" s="89"/>
      <c r="Q155" s="90">
        <f t="shared" si="51"/>
        <v>0</v>
      </c>
      <c r="R155" s="90">
        <f t="shared" si="52"/>
        <v>0</v>
      </c>
      <c r="S155" s="90">
        <f t="shared" si="53"/>
        <v>0</v>
      </c>
      <c r="T155" s="91">
        <f t="shared" si="54"/>
        <v>3</v>
      </c>
      <c r="U155" s="92">
        <f t="shared" si="55"/>
        <v>56700</v>
      </c>
      <c r="V155" s="89">
        <f t="shared" si="39"/>
        <v>3.02</v>
      </c>
      <c r="W155" s="88">
        <f t="shared" si="40"/>
        <v>57078</v>
      </c>
      <c r="X155" s="88">
        <f t="shared" si="41"/>
        <v>378</v>
      </c>
      <c r="Y155" s="93">
        <f t="shared" si="42"/>
        <v>0</v>
      </c>
      <c r="Z155" s="94">
        <f t="shared" si="56"/>
        <v>3.1710000000000003</v>
      </c>
      <c r="AA155" s="88">
        <f t="shared" si="43"/>
        <v>59931.9</v>
      </c>
      <c r="AB155" s="88">
        <f t="shared" si="44"/>
        <v>3231.9000000000015</v>
      </c>
      <c r="AC155" s="95">
        <f t="shared" si="45"/>
        <v>0</v>
      </c>
      <c r="AD155" s="59"/>
      <c r="AE155" s="60"/>
      <c r="AF155" s="60"/>
      <c r="AG155" s="61"/>
    </row>
    <row r="156" spans="1:33" ht="15">
      <c r="A156" s="82">
        <v>151</v>
      </c>
      <c r="B156" s="83">
        <v>123</v>
      </c>
      <c r="C156" s="83" t="s">
        <v>312</v>
      </c>
      <c r="D156" s="96" t="s">
        <v>313</v>
      </c>
      <c r="E156" s="85" t="s">
        <v>17</v>
      </c>
      <c r="F156" s="86">
        <v>1170</v>
      </c>
      <c r="G156" s="83">
        <v>12</v>
      </c>
      <c r="H156" s="38">
        <v>991.52542372881362</v>
      </c>
      <c r="I156" s="38">
        <f t="shared" si="46"/>
        <v>14040</v>
      </c>
      <c r="J156" s="39">
        <v>0</v>
      </c>
      <c r="K156" s="38">
        <f t="shared" si="47"/>
        <v>0</v>
      </c>
      <c r="L156" s="38">
        <f t="shared" si="48"/>
        <v>0</v>
      </c>
      <c r="M156" s="38">
        <f t="shared" si="49"/>
        <v>14040</v>
      </c>
      <c r="N156" s="87"/>
      <c r="O156" s="88">
        <f t="shared" si="50"/>
        <v>0</v>
      </c>
      <c r="P156" s="89"/>
      <c r="Q156" s="90">
        <f t="shared" si="51"/>
        <v>0</v>
      </c>
      <c r="R156" s="90">
        <f t="shared" si="52"/>
        <v>0</v>
      </c>
      <c r="S156" s="90">
        <f t="shared" si="53"/>
        <v>0</v>
      </c>
      <c r="T156" s="91">
        <f t="shared" si="54"/>
        <v>12</v>
      </c>
      <c r="U156" s="92">
        <f t="shared" si="55"/>
        <v>14040</v>
      </c>
      <c r="V156" s="89">
        <f t="shared" si="39"/>
        <v>0</v>
      </c>
      <c r="W156" s="88">
        <f t="shared" si="40"/>
        <v>0</v>
      </c>
      <c r="X156" s="88">
        <f t="shared" si="41"/>
        <v>0</v>
      </c>
      <c r="Y156" s="93">
        <f t="shared" si="42"/>
        <v>14040</v>
      </c>
      <c r="Z156" s="94">
        <f t="shared" si="56"/>
        <v>0</v>
      </c>
      <c r="AA156" s="88">
        <f t="shared" si="43"/>
        <v>0</v>
      </c>
      <c r="AB156" s="88">
        <f t="shared" si="44"/>
        <v>0</v>
      </c>
      <c r="AC156" s="95">
        <f t="shared" si="45"/>
        <v>14040</v>
      </c>
      <c r="AD156" s="59"/>
      <c r="AE156" s="60"/>
      <c r="AF156" s="60"/>
      <c r="AG156" s="61"/>
    </row>
    <row r="157" spans="1:33" ht="15">
      <c r="A157" s="82">
        <v>152</v>
      </c>
      <c r="B157" s="83">
        <v>124</v>
      </c>
      <c r="C157" s="83" t="s">
        <v>314</v>
      </c>
      <c r="D157" s="96" t="s">
        <v>315</v>
      </c>
      <c r="E157" s="85" t="s">
        <v>17</v>
      </c>
      <c r="F157" s="86">
        <v>900</v>
      </c>
      <c r="G157" s="83">
        <v>12</v>
      </c>
      <c r="H157" s="38">
        <v>762.71186440677968</v>
      </c>
      <c r="I157" s="38">
        <f t="shared" si="46"/>
        <v>10800</v>
      </c>
      <c r="J157" s="39">
        <v>0</v>
      </c>
      <c r="K157" s="38">
        <f t="shared" si="47"/>
        <v>0</v>
      </c>
      <c r="L157" s="38">
        <f t="shared" si="48"/>
        <v>0</v>
      </c>
      <c r="M157" s="38">
        <f t="shared" si="49"/>
        <v>10800</v>
      </c>
      <c r="N157" s="87"/>
      <c r="O157" s="88">
        <f t="shared" si="50"/>
        <v>0</v>
      </c>
      <c r="P157" s="89"/>
      <c r="Q157" s="90">
        <f t="shared" si="51"/>
        <v>0</v>
      </c>
      <c r="R157" s="90">
        <f t="shared" si="52"/>
        <v>0</v>
      </c>
      <c r="S157" s="90">
        <f t="shared" si="53"/>
        <v>0</v>
      </c>
      <c r="T157" s="91">
        <f t="shared" si="54"/>
        <v>12</v>
      </c>
      <c r="U157" s="92">
        <f t="shared" si="55"/>
        <v>10800</v>
      </c>
      <c r="V157" s="89">
        <f t="shared" si="39"/>
        <v>0</v>
      </c>
      <c r="W157" s="88">
        <f t="shared" si="40"/>
        <v>0</v>
      </c>
      <c r="X157" s="88">
        <f t="shared" si="41"/>
        <v>0</v>
      </c>
      <c r="Y157" s="93">
        <f t="shared" si="42"/>
        <v>10800</v>
      </c>
      <c r="Z157" s="94">
        <f t="shared" si="56"/>
        <v>0</v>
      </c>
      <c r="AA157" s="88">
        <f t="shared" si="43"/>
        <v>0</v>
      </c>
      <c r="AB157" s="88">
        <f t="shared" si="44"/>
        <v>0</v>
      </c>
      <c r="AC157" s="95">
        <f t="shared" si="45"/>
        <v>10800</v>
      </c>
      <c r="AD157" s="59"/>
      <c r="AE157" s="60"/>
      <c r="AF157" s="60"/>
      <c r="AG157" s="61"/>
    </row>
    <row r="158" spans="1:33" ht="15">
      <c r="A158" s="82">
        <v>153</v>
      </c>
      <c r="B158" s="83">
        <v>125</v>
      </c>
      <c r="C158" s="83" t="s">
        <v>316</v>
      </c>
      <c r="D158" s="96" t="s">
        <v>317</v>
      </c>
      <c r="E158" s="85" t="s">
        <v>299</v>
      </c>
      <c r="F158" s="86">
        <v>15300</v>
      </c>
      <c r="G158" s="83">
        <v>3</v>
      </c>
      <c r="H158" s="38">
        <v>12966.101694915254</v>
      </c>
      <c r="I158" s="38">
        <f t="shared" si="46"/>
        <v>45900</v>
      </c>
      <c r="J158" s="39">
        <v>106.62</v>
      </c>
      <c r="K158" s="38">
        <f t="shared" si="47"/>
        <v>1631286</v>
      </c>
      <c r="L158" s="38">
        <f t="shared" si="48"/>
        <v>1585386</v>
      </c>
      <c r="M158" s="38">
        <f t="shared" si="49"/>
        <v>0</v>
      </c>
      <c r="N158" s="87"/>
      <c r="O158" s="88">
        <f t="shared" si="50"/>
        <v>0</v>
      </c>
      <c r="P158" s="89"/>
      <c r="Q158" s="90">
        <f t="shared" si="51"/>
        <v>0</v>
      </c>
      <c r="R158" s="90">
        <f t="shared" si="52"/>
        <v>0</v>
      </c>
      <c r="S158" s="90">
        <f t="shared" si="53"/>
        <v>0</v>
      </c>
      <c r="T158" s="91">
        <f t="shared" si="54"/>
        <v>3</v>
      </c>
      <c r="U158" s="92">
        <f t="shared" si="55"/>
        <v>45900</v>
      </c>
      <c r="V158" s="89">
        <f t="shared" si="39"/>
        <v>106.62</v>
      </c>
      <c r="W158" s="88">
        <f t="shared" si="40"/>
        <v>1631286</v>
      </c>
      <c r="X158" s="88">
        <f t="shared" si="41"/>
        <v>1585386</v>
      </c>
      <c r="Y158" s="93">
        <f t="shared" si="42"/>
        <v>0</v>
      </c>
      <c r="Z158" s="94">
        <f t="shared" si="56"/>
        <v>111.95100000000001</v>
      </c>
      <c r="AA158" s="88">
        <f t="shared" si="43"/>
        <v>1712850.3</v>
      </c>
      <c r="AB158" s="88">
        <f t="shared" si="44"/>
        <v>1666950.3</v>
      </c>
      <c r="AC158" s="95">
        <f t="shared" si="45"/>
        <v>0</v>
      </c>
      <c r="AD158" s="59"/>
      <c r="AE158" s="60"/>
      <c r="AF158" s="60"/>
      <c r="AG158" s="61"/>
    </row>
    <row r="159" spans="1:33" ht="15">
      <c r="A159" s="82">
        <v>154</v>
      </c>
      <c r="B159" s="83">
        <v>126</v>
      </c>
      <c r="C159" s="83" t="s">
        <v>318</v>
      </c>
      <c r="D159" s="96" t="s">
        <v>319</v>
      </c>
      <c r="E159" s="85" t="s">
        <v>17</v>
      </c>
      <c r="F159" s="86">
        <v>2700</v>
      </c>
      <c r="G159" s="83">
        <v>500</v>
      </c>
      <c r="H159" s="38">
        <v>2288.1355932203392</v>
      </c>
      <c r="I159" s="38">
        <f t="shared" si="46"/>
        <v>1350000</v>
      </c>
      <c r="J159" s="39">
        <v>385.65</v>
      </c>
      <c r="K159" s="38">
        <f t="shared" si="47"/>
        <v>1041254.9999999999</v>
      </c>
      <c r="L159" s="38">
        <f t="shared" si="48"/>
        <v>0</v>
      </c>
      <c r="M159" s="38">
        <f t="shared" si="49"/>
        <v>308745.00000000012</v>
      </c>
      <c r="N159" s="87"/>
      <c r="O159" s="88">
        <f t="shared" si="50"/>
        <v>0</v>
      </c>
      <c r="P159" s="89"/>
      <c r="Q159" s="90">
        <f t="shared" si="51"/>
        <v>0</v>
      </c>
      <c r="R159" s="90">
        <f t="shared" si="52"/>
        <v>0</v>
      </c>
      <c r="S159" s="90">
        <f t="shared" si="53"/>
        <v>0</v>
      </c>
      <c r="T159" s="91">
        <f t="shared" si="54"/>
        <v>500</v>
      </c>
      <c r="U159" s="92">
        <f t="shared" si="55"/>
        <v>1350000</v>
      </c>
      <c r="V159" s="89">
        <f t="shared" si="39"/>
        <v>385.65</v>
      </c>
      <c r="W159" s="88">
        <f t="shared" si="40"/>
        <v>1041254.9999999999</v>
      </c>
      <c r="X159" s="88">
        <f t="shared" si="41"/>
        <v>0</v>
      </c>
      <c r="Y159" s="93">
        <f t="shared" si="42"/>
        <v>308745.00000000012</v>
      </c>
      <c r="Z159" s="94">
        <f t="shared" si="56"/>
        <v>404.9325</v>
      </c>
      <c r="AA159" s="88">
        <f t="shared" si="43"/>
        <v>1093317.75</v>
      </c>
      <c r="AB159" s="88">
        <f t="shared" si="44"/>
        <v>0</v>
      </c>
      <c r="AC159" s="95">
        <f t="shared" si="45"/>
        <v>256682.25</v>
      </c>
      <c r="AD159" s="59"/>
      <c r="AE159" s="60"/>
      <c r="AF159" s="60"/>
      <c r="AG159" s="61"/>
    </row>
    <row r="160" spans="1:33" ht="28.8">
      <c r="A160" s="82">
        <v>155</v>
      </c>
      <c r="B160" s="83">
        <v>127</v>
      </c>
      <c r="C160" s="83" t="s">
        <v>320</v>
      </c>
      <c r="D160" s="96" t="s">
        <v>321</v>
      </c>
      <c r="E160" s="85" t="s">
        <v>299</v>
      </c>
      <c r="F160" s="86">
        <v>9000</v>
      </c>
      <c r="G160" s="83">
        <v>1.5</v>
      </c>
      <c r="H160" s="38">
        <v>7627.1186440677966</v>
      </c>
      <c r="I160" s="38">
        <f t="shared" si="46"/>
        <v>13500</v>
      </c>
      <c r="J160" s="39">
        <v>0</v>
      </c>
      <c r="K160" s="38">
        <f t="shared" si="47"/>
        <v>0</v>
      </c>
      <c r="L160" s="38">
        <f t="shared" si="48"/>
        <v>0</v>
      </c>
      <c r="M160" s="38">
        <f t="shared" si="49"/>
        <v>13500</v>
      </c>
      <c r="N160" s="87"/>
      <c r="O160" s="88">
        <f t="shared" si="50"/>
        <v>0</v>
      </c>
      <c r="P160" s="89"/>
      <c r="Q160" s="90">
        <f t="shared" si="51"/>
        <v>0</v>
      </c>
      <c r="R160" s="90">
        <f t="shared" si="52"/>
        <v>0</v>
      </c>
      <c r="S160" s="90">
        <f t="shared" si="53"/>
        <v>0</v>
      </c>
      <c r="T160" s="91">
        <f t="shared" si="54"/>
        <v>1.5</v>
      </c>
      <c r="U160" s="92">
        <f t="shared" si="55"/>
        <v>13500</v>
      </c>
      <c r="V160" s="89">
        <f t="shared" si="39"/>
        <v>0</v>
      </c>
      <c r="W160" s="88">
        <f t="shared" si="40"/>
        <v>0</v>
      </c>
      <c r="X160" s="88">
        <f t="shared" si="41"/>
        <v>0</v>
      </c>
      <c r="Y160" s="93">
        <f t="shared" si="42"/>
        <v>13500</v>
      </c>
      <c r="Z160" s="94">
        <f t="shared" si="56"/>
        <v>0</v>
      </c>
      <c r="AA160" s="88">
        <f t="shared" si="43"/>
        <v>0</v>
      </c>
      <c r="AB160" s="88">
        <f t="shared" si="44"/>
        <v>0</v>
      </c>
      <c r="AC160" s="95">
        <f t="shared" si="45"/>
        <v>13500</v>
      </c>
      <c r="AD160" s="59"/>
      <c r="AE160" s="60"/>
      <c r="AF160" s="60"/>
      <c r="AG160" s="61"/>
    </row>
    <row r="161" spans="1:33" ht="28.8">
      <c r="A161" s="82">
        <v>156</v>
      </c>
      <c r="B161" s="83">
        <v>128</v>
      </c>
      <c r="C161" s="83" t="s">
        <v>322</v>
      </c>
      <c r="D161" s="96" t="s">
        <v>323</v>
      </c>
      <c r="E161" s="85" t="s">
        <v>299</v>
      </c>
      <c r="F161" s="86">
        <v>7200</v>
      </c>
      <c r="G161" s="83">
        <v>23</v>
      </c>
      <c r="H161" s="38">
        <v>6101.6949152542375</v>
      </c>
      <c r="I161" s="38">
        <f t="shared" si="46"/>
        <v>165600</v>
      </c>
      <c r="J161" s="39">
        <v>16.062000000000001</v>
      </c>
      <c r="K161" s="38">
        <f t="shared" si="47"/>
        <v>115646.40000000001</v>
      </c>
      <c r="L161" s="38">
        <f t="shared" si="48"/>
        <v>0</v>
      </c>
      <c r="M161" s="38">
        <f t="shared" si="49"/>
        <v>49953.599999999991</v>
      </c>
      <c r="N161" s="87"/>
      <c r="O161" s="88">
        <f t="shared" si="50"/>
        <v>0</v>
      </c>
      <c r="P161" s="89"/>
      <c r="Q161" s="90">
        <f t="shared" si="51"/>
        <v>0</v>
      </c>
      <c r="R161" s="90">
        <f t="shared" si="52"/>
        <v>0</v>
      </c>
      <c r="S161" s="90">
        <f t="shared" si="53"/>
        <v>0</v>
      </c>
      <c r="T161" s="91">
        <f t="shared" si="54"/>
        <v>23</v>
      </c>
      <c r="U161" s="92">
        <f t="shared" si="55"/>
        <v>165600</v>
      </c>
      <c r="V161" s="89">
        <f t="shared" si="39"/>
        <v>16.062000000000001</v>
      </c>
      <c r="W161" s="88">
        <f t="shared" si="40"/>
        <v>115646.40000000001</v>
      </c>
      <c r="X161" s="88">
        <f t="shared" si="41"/>
        <v>0</v>
      </c>
      <c r="Y161" s="93">
        <f t="shared" si="42"/>
        <v>49953.599999999991</v>
      </c>
      <c r="Z161" s="94">
        <f t="shared" si="56"/>
        <v>16.865100000000002</v>
      </c>
      <c r="AA161" s="88">
        <f t="shared" si="43"/>
        <v>121428.72000000002</v>
      </c>
      <c r="AB161" s="88">
        <f t="shared" si="44"/>
        <v>0</v>
      </c>
      <c r="AC161" s="95">
        <f t="shared" si="45"/>
        <v>44171.279999999984</v>
      </c>
      <c r="AD161" s="59"/>
      <c r="AE161" s="60"/>
      <c r="AF161" s="60"/>
      <c r="AG161" s="61"/>
    </row>
    <row r="162" spans="1:33" ht="15">
      <c r="A162" s="82">
        <v>157</v>
      </c>
      <c r="B162" s="83">
        <v>129</v>
      </c>
      <c r="C162" s="83" t="s">
        <v>324</v>
      </c>
      <c r="D162" s="96" t="s">
        <v>325</v>
      </c>
      <c r="E162" s="85" t="s">
        <v>326</v>
      </c>
      <c r="F162" s="86">
        <v>126000</v>
      </c>
      <c r="G162" s="83">
        <v>1.25</v>
      </c>
      <c r="H162" s="38">
        <v>106779.66101694916</v>
      </c>
      <c r="I162" s="38">
        <f t="shared" si="46"/>
        <v>157500</v>
      </c>
      <c r="J162" s="39">
        <v>0.73199999999999998</v>
      </c>
      <c r="K162" s="38">
        <f t="shared" si="47"/>
        <v>92232</v>
      </c>
      <c r="L162" s="38">
        <f t="shared" si="48"/>
        <v>0</v>
      </c>
      <c r="M162" s="38">
        <f t="shared" si="49"/>
        <v>65268</v>
      </c>
      <c r="N162" s="87"/>
      <c r="O162" s="88">
        <f t="shared" si="50"/>
        <v>0</v>
      </c>
      <c r="P162" s="89"/>
      <c r="Q162" s="90">
        <f t="shared" si="51"/>
        <v>0</v>
      </c>
      <c r="R162" s="90">
        <f t="shared" si="52"/>
        <v>0</v>
      </c>
      <c r="S162" s="90">
        <f t="shared" si="53"/>
        <v>0</v>
      </c>
      <c r="T162" s="91">
        <f t="shared" si="54"/>
        <v>1.25</v>
      </c>
      <c r="U162" s="92">
        <f t="shared" si="55"/>
        <v>157500</v>
      </c>
      <c r="V162" s="89">
        <f t="shared" ref="V162:V193" si="57">J162+P162</f>
        <v>0.73199999999999998</v>
      </c>
      <c r="W162" s="88">
        <f t="shared" si="40"/>
        <v>92232</v>
      </c>
      <c r="X162" s="88">
        <f t="shared" si="41"/>
        <v>0</v>
      </c>
      <c r="Y162" s="93">
        <f t="shared" si="42"/>
        <v>65268</v>
      </c>
      <c r="Z162" s="94">
        <f t="shared" si="56"/>
        <v>0.76860000000000006</v>
      </c>
      <c r="AA162" s="88">
        <f t="shared" si="43"/>
        <v>96843.6</v>
      </c>
      <c r="AB162" s="88">
        <f t="shared" si="44"/>
        <v>0</v>
      </c>
      <c r="AC162" s="95">
        <f t="shared" si="45"/>
        <v>60656.399999999994</v>
      </c>
      <c r="AD162" s="59"/>
      <c r="AE162" s="60"/>
      <c r="AF162" s="60"/>
      <c r="AG162" s="61"/>
    </row>
    <row r="163" spans="1:33" ht="28.8">
      <c r="A163" s="82">
        <v>158</v>
      </c>
      <c r="B163" s="83">
        <v>130</v>
      </c>
      <c r="C163" s="83" t="s">
        <v>327</v>
      </c>
      <c r="D163" s="96" t="s">
        <v>328</v>
      </c>
      <c r="E163" s="85" t="s">
        <v>17</v>
      </c>
      <c r="F163" s="86">
        <v>1224</v>
      </c>
      <c r="G163" s="83">
        <v>1600</v>
      </c>
      <c r="H163" s="38">
        <v>1037.2881355932204</v>
      </c>
      <c r="I163" s="38">
        <f t="shared" si="46"/>
        <v>1958400</v>
      </c>
      <c r="J163" s="39">
        <v>2046.48</v>
      </c>
      <c r="K163" s="38">
        <f t="shared" si="47"/>
        <v>2504891.52</v>
      </c>
      <c r="L163" s="38">
        <f t="shared" si="48"/>
        <v>546491.52</v>
      </c>
      <c r="M163" s="38">
        <f t="shared" si="49"/>
        <v>0</v>
      </c>
      <c r="N163" s="87"/>
      <c r="O163" s="88">
        <f t="shared" si="50"/>
        <v>0</v>
      </c>
      <c r="P163" s="89"/>
      <c r="Q163" s="90">
        <f t="shared" si="51"/>
        <v>0</v>
      </c>
      <c r="R163" s="90">
        <f t="shared" si="52"/>
        <v>0</v>
      </c>
      <c r="S163" s="90">
        <f t="shared" si="53"/>
        <v>0</v>
      </c>
      <c r="T163" s="91">
        <f t="shared" si="54"/>
        <v>1600</v>
      </c>
      <c r="U163" s="92">
        <f t="shared" si="55"/>
        <v>1958400</v>
      </c>
      <c r="V163" s="89">
        <f t="shared" si="57"/>
        <v>2046.48</v>
      </c>
      <c r="W163" s="88">
        <f t="shared" si="40"/>
        <v>2504891.52</v>
      </c>
      <c r="X163" s="88">
        <f t="shared" si="41"/>
        <v>546491.52</v>
      </c>
      <c r="Y163" s="93">
        <f t="shared" si="42"/>
        <v>0</v>
      </c>
      <c r="Z163" s="94">
        <f t="shared" si="56"/>
        <v>2148.8040000000001</v>
      </c>
      <c r="AA163" s="88">
        <f t="shared" si="43"/>
        <v>2630136.0959999999</v>
      </c>
      <c r="AB163" s="88">
        <f t="shared" si="44"/>
        <v>671736.0959999999</v>
      </c>
      <c r="AC163" s="95">
        <f t="shared" si="45"/>
        <v>0</v>
      </c>
      <c r="AD163" s="59"/>
      <c r="AE163" s="60"/>
      <c r="AF163" s="60"/>
      <c r="AG163" s="61"/>
    </row>
    <row r="164" spans="1:33" ht="28.8">
      <c r="A164" s="82">
        <v>159</v>
      </c>
      <c r="B164" s="83">
        <v>131</v>
      </c>
      <c r="C164" s="83" t="s">
        <v>329</v>
      </c>
      <c r="D164" s="96" t="s">
        <v>330</v>
      </c>
      <c r="E164" s="85" t="s">
        <v>17</v>
      </c>
      <c r="F164" s="86">
        <v>360</v>
      </c>
      <c r="G164" s="83">
        <v>77.78</v>
      </c>
      <c r="H164" s="38">
        <v>305.08474576271186</v>
      </c>
      <c r="I164" s="38">
        <f t="shared" si="46"/>
        <v>28000.799999999999</v>
      </c>
      <c r="J164" s="39">
        <v>41</v>
      </c>
      <c r="K164" s="38">
        <f t="shared" si="47"/>
        <v>14760</v>
      </c>
      <c r="L164" s="38">
        <f t="shared" si="48"/>
        <v>0</v>
      </c>
      <c r="M164" s="38">
        <f t="shared" si="49"/>
        <v>13240.8</v>
      </c>
      <c r="N164" s="87"/>
      <c r="O164" s="88">
        <f t="shared" si="50"/>
        <v>0</v>
      </c>
      <c r="P164" s="89"/>
      <c r="Q164" s="90">
        <f t="shared" si="51"/>
        <v>0</v>
      </c>
      <c r="R164" s="90">
        <f t="shared" si="52"/>
        <v>0</v>
      </c>
      <c r="S164" s="90">
        <f t="shared" si="53"/>
        <v>0</v>
      </c>
      <c r="T164" s="91">
        <f t="shared" si="54"/>
        <v>77.78</v>
      </c>
      <c r="U164" s="92">
        <f t="shared" si="55"/>
        <v>28000.799999999999</v>
      </c>
      <c r="V164" s="89">
        <f t="shared" si="57"/>
        <v>41</v>
      </c>
      <c r="W164" s="88">
        <f t="shared" si="40"/>
        <v>14760</v>
      </c>
      <c r="X164" s="88">
        <f t="shared" si="41"/>
        <v>0</v>
      </c>
      <c r="Y164" s="93">
        <f t="shared" si="42"/>
        <v>13240.8</v>
      </c>
      <c r="Z164" s="94">
        <f t="shared" si="56"/>
        <v>43.050000000000004</v>
      </c>
      <c r="AA164" s="88">
        <f t="shared" si="43"/>
        <v>15498.000000000002</v>
      </c>
      <c r="AB164" s="88">
        <f t="shared" si="44"/>
        <v>0</v>
      </c>
      <c r="AC164" s="95">
        <f t="shared" si="45"/>
        <v>12502.799999999997</v>
      </c>
      <c r="AD164" s="59"/>
      <c r="AE164" s="60"/>
      <c r="AF164" s="60"/>
      <c r="AG164" s="61"/>
    </row>
    <row r="165" spans="1:33" ht="100.8">
      <c r="A165" s="82">
        <v>160</v>
      </c>
      <c r="B165" s="83">
        <v>222</v>
      </c>
      <c r="C165" s="83" t="s">
        <v>331</v>
      </c>
      <c r="D165" s="96" t="s">
        <v>332</v>
      </c>
      <c r="E165" s="85" t="s">
        <v>17</v>
      </c>
      <c r="F165" s="86">
        <v>270</v>
      </c>
      <c r="G165" s="83">
        <v>4447</v>
      </c>
      <c r="H165" s="38">
        <v>228.81355932203391</v>
      </c>
      <c r="I165" s="38">
        <f t="shared" si="46"/>
        <v>1200690</v>
      </c>
      <c r="J165" s="39">
        <v>1725.27</v>
      </c>
      <c r="K165" s="38">
        <f t="shared" si="47"/>
        <v>465822.9</v>
      </c>
      <c r="L165" s="38">
        <f t="shared" si="48"/>
        <v>0</v>
      </c>
      <c r="M165" s="38">
        <f t="shared" si="49"/>
        <v>734867.1</v>
      </c>
      <c r="N165" s="87"/>
      <c r="O165" s="88">
        <f t="shared" si="50"/>
        <v>0</v>
      </c>
      <c r="P165" s="89"/>
      <c r="Q165" s="90">
        <f t="shared" si="51"/>
        <v>0</v>
      </c>
      <c r="R165" s="90">
        <f t="shared" si="52"/>
        <v>0</v>
      </c>
      <c r="S165" s="90">
        <f t="shared" si="53"/>
        <v>0</v>
      </c>
      <c r="T165" s="91">
        <f t="shared" si="54"/>
        <v>4447</v>
      </c>
      <c r="U165" s="92">
        <f t="shared" si="55"/>
        <v>1200690</v>
      </c>
      <c r="V165" s="89">
        <f t="shared" si="57"/>
        <v>1725.27</v>
      </c>
      <c r="W165" s="88">
        <f t="shared" si="40"/>
        <v>465822.9</v>
      </c>
      <c r="X165" s="88">
        <f t="shared" si="41"/>
        <v>0</v>
      </c>
      <c r="Y165" s="93">
        <f t="shared" si="42"/>
        <v>734867.1</v>
      </c>
      <c r="Z165" s="94">
        <v>1995</v>
      </c>
      <c r="AA165" s="88">
        <f t="shared" si="43"/>
        <v>538650</v>
      </c>
      <c r="AB165" s="88">
        <f t="shared" si="44"/>
        <v>0</v>
      </c>
      <c r="AC165" s="95">
        <f t="shared" si="45"/>
        <v>662040</v>
      </c>
      <c r="AD165" s="59"/>
      <c r="AE165" s="60"/>
      <c r="AF165" s="60"/>
      <c r="AG165" s="61"/>
    </row>
    <row r="166" spans="1:33" ht="15">
      <c r="A166" s="82">
        <v>161</v>
      </c>
      <c r="B166" s="83">
        <v>132</v>
      </c>
      <c r="C166" s="83" t="s">
        <v>333</v>
      </c>
      <c r="D166" s="96" t="s">
        <v>334</v>
      </c>
      <c r="E166" s="85" t="s">
        <v>17</v>
      </c>
      <c r="F166" s="86">
        <v>1710</v>
      </c>
      <c r="G166" s="83">
        <v>85</v>
      </c>
      <c r="H166" s="38">
        <v>1449.1525423728815</v>
      </c>
      <c r="I166" s="38">
        <f t="shared" si="46"/>
        <v>145350</v>
      </c>
      <c r="J166" s="39">
        <v>93.41</v>
      </c>
      <c r="K166" s="38">
        <f t="shared" si="47"/>
        <v>159731.1</v>
      </c>
      <c r="L166" s="38">
        <f t="shared" si="48"/>
        <v>14381.100000000006</v>
      </c>
      <c r="M166" s="38">
        <f t="shared" si="49"/>
        <v>0</v>
      </c>
      <c r="N166" s="87"/>
      <c r="O166" s="88">
        <f t="shared" si="50"/>
        <v>0</v>
      </c>
      <c r="P166" s="89"/>
      <c r="Q166" s="90">
        <f t="shared" si="51"/>
        <v>0</v>
      </c>
      <c r="R166" s="90">
        <f t="shared" si="52"/>
        <v>0</v>
      </c>
      <c r="S166" s="90">
        <f t="shared" si="53"/>
        <v>0</v>
      </c>
      <c r="T166" s="91">
        <f t="shared" si="54"/>
        <v>85</v>
      </c>
      <c r="U166" s="92">
        <f t="shared" si="55"/>
        <v>145350</v>
      </c>
      <c r="V166" s="89">
        <f t="shared" si="57"/>
        <v>93.41</v>
      </c>
      <c r="W166" s="88">
        <f t="shared" si="40"/>
        <v>159731.1</v>
      </c>
      <c r="X166" s="88">
        <f t="shared" si="41"/>
        <v>14381.100000000006</v>
      </c>
      <c r="Y166" s="93">
        <f t="shared" si="42"/>
        <v>0</v>
      </c>
      <c r="Z166" s="94">
        <f t="shared" si="56"/>
        <v>98.080500000000001</v>
      </c>
      <c r="AA166" s="88">
        <f t="shared" si="43"/>
        <v>167717.655</v>
      </c>
      <c r="AB166" s="88">
        <f t="shared" si="44"/>
        <v>22367.654999999999</v>
      </c>
      <c r="AC166" s="95">
        <f t="shared" si="45"/>
        <v>0</v>
      </c>
      <c r="AD166" s="59"/>
      <c r="AE166" s="60"/>
      <c r="AF166" s="60"/>
      <c r="AG166" s="61"/>
    </row>
    <row r="167" spans="1:33" ht="15">
      <c r="A167" s="82">
        <v>162</v>
      </c>
      <c r="B167" s="83">
        <v>133</v>
      </c>
      <c r="C167" s="83" t="s">
        <v>335</v>
      </c>
      <c r="D167" s="96" t="s">
        <v>336</v>
      </c>
      <c r="E167" s="85" t="s">
        <v>17</v>
      </c>
      <c r="F167" s="86">
        <v>1440</v>
      </c>
      <c r="G167" s="83">
        <v>225</v>
      </c>
      <c r="H167" s="38">
        <v>1220.3389830508474</v>
      </c>
      <c r="I167" s="38">
        <f t="shared" si="46"/>
        <v>324000</v>
      </c>
      <c r="J167" s="39">
        <v>372.89</v>
      </c>
      <c r="K167" s="38">
        <f t="shared" si="47"/>
        <v>536961.6</v>
      </c>
      <c r="L167" s="38">
        <f t="shared" si="48"/>
        <v>212961.59999999998</v>
      </c>
      <c r="M167" s="38">
        <f t="shared" si="49"/>
        <v>0</v>
      </c>
      <c r="N167" s="87"/>
      <c r="O167" s="88">
        <f t="shared" si="50"/>
        <v>0</v>
      </c>
      <c r="P167" s="89"/>
      <c r="Q167" s="90">
        <f t="shared" si="51"/>
        <v>0</v>
      </c>
      <c r="R167" s="90">
        <f t="shared" si="52"/>
        <v>0</v>
      </c>
      <c r="S167" s="90">
        <f t="shared" si="53"/>
        <v>0</v>
      </c>
      <c r="T167" s="91">
        <f t="shared" si="54"/>
        <v>225</v>
      </c>
      <c r="U167" s="92">
        <f t="shared" si="55"/>
        <v>324000</v>
      </c>
      <c r="V167" s="89">
        <f t="shared" si="57"/>
        <v>372.89</v>
      </c>
      <c r="W167" s="88">
        <f t="shared" si="40"/>
        <v>536961.6</v>
      </c>
      <c r="X167" s="88">
        <f t="shared" si="41"/>
        <v>212961.59999999998</v>
      </c>
      <c r="Y167" s="93">
        <f t="shared" si="42"/>
        <v>0</v>
      </c>
      <c r="Z167" s="94">
        <f t="shared" si="56"/>
        <v>391.53449999999998</v>
      </c>
      <c r="AA167" s="88">
        <f t="shared" si="43"/>
        <v>563809.67999999993</v>
      </c>
      <c r="AB167" s="88">
        <f t="shared" si="44"/>
        <v>239809.67999999993</v>
      </c>
      <c r="AC167" s="95">
        <f t="shared" si="45"/>
        <v>0</v>
      </c>
      <c r="AD167" s="59"/>
      <c r="AE167" s="60"/>
      <c r="AF167" s="60"/>
      <c r="AG167" s="61"/>
    </row>
    <row r="168" spans="1:33" ht="15">
      <c r="A168" s="82">
        <v>163</v>
      </c>
      <c r="B168" s="83">
        <v>134</v>
      </c>
      <c r="C168" s="83" t="s">
        <v>337</v>
      </c>
      <c r="D168" s="96" t="s">
        <v>338</v>
      </c>
      <c r="E168" s="85" t="s">
        <v>17</v>
      </c>
      <c r="F168" s="86">
        <v>1440</v>
      </c>
      <c r="G168" s="83">
        <v>350</v>
      </c>
      <c r="H168" s="38">
        <v>1220.3389830508474</v>
      </c>
      <c r="I168" s="38">
        <f t="shared" si="46"/>
        <v>504000</v>
      </c>
      <c r="J168" s="39">
        <v>257.35000000000002</v>
      </c>
      <c r="K168" s="38">
        <f t="shared" si="47"/>
        <v>370584.00000000006</v>
      </c>
      <c r="L168" s="38">
        <f t="shared" si="48"/>
        <v>0</v>
      </c>
      <c r="M168" s="38">
        <f t="shared" si="49"/>
        <v>133415.99999999994</v>
      </c>
      <c r="N168" s="87"/>
      <c r="O168" s="88">
        <f t="shared" si="50"/>
        <v>0</v>
      </c>
      <c r="P168" s="89"/>
      <c r="Q168" s="90">
        <f t="shared" si="51"/>
        <v>0</v>
      </c>
      <c r="R168" s="90">
        <f t="shared" si="52"/>
        <v>0</v>
      </c>
      <c r="S168" s="90">
        <f t="shared" si="53"/>
        <v>0</v>
      </c>
      <c r="T168" s="91">
        <f t="shared" si="54"/>
        <v>350</v>
      </c>
      <c r="U168" s="92">
        <f t="shared" si="55"/>
        <v>504000</v>
      </c>
      <c r="V168" s="89">
        <f t="shared" si="57"/>
        <v>257.35000000000002</v>
      </c>
      <c r="W168" s="88">
        <f t="shared" si="40"/>
        <v>370584.00000000006</v>
      </c>
      <c r="X168" s="88">
        <f t="shared" si="41"/>
        <v>0</v>
      </c>
      <c r="Y168" s="93">
        <f t="shared" si="42"/>
        <v>133415.99999999994</v>
      </c>
      <c r="Z168" s="94">
        <f t="shared" si="56"/>
        <v>270.21750000000003</v>
      </c>
      <c r="AA168" s="88">
        <f t="shared" si="43"/>
        <v>389113.20000000007</v>
      </c>
      <c r="AB168" s="88">
        <f t="shared" si="44"/>
        <v>0</v>
      </c>
      <c r="AC168" s="95">
        <f t="shared" si="45"/>
        <v>114886.79999999993</v>
      </c>
      <c r="AD168" s="59"/>
      <c r="AE168" s="60"/>
      <c r="AF168" s="60"/>
      <c r="AG168" s="61"/>
    </row>
    <row r="169" spans="1:33" ht="28.8">
      <c r="A169" s="82">
        <v>164</v>
      </c>
      <c r="B169" s="83">
        <v>135</v>
      </c>
      <c r="C169" s="83" t="s">
        <v>339</v>
      </c>
      <c r="D169" s="96" t="s">
        <v>340</v>
      </c>
      <c r="E169" s="85" t="s">
        <v>17</v>
      </c>
      <c r="F169" s="86">
        <v>360</v>
      </c>
      <c r="G169" s="83">
        <v>4447</v>
      </c>
      <c r="H169" s="38">
        <v>305.08474576271186</v>
      </c>
      <c r="I169" s="38">
        <f t="shared" si="46"/>
        <v>1600920</v>
      </c>
      <c r="J169" s="39">
        <v>1306.68</v>
      </c>
      <c r="K169" s="38">
        <f t="shared" si="47"/>
        <v>470404.80000000005</v>
      </c>
      <c r="L169" s="38">
        <f t="shared" si="48"/>
        <v>0</v>
      </c>
      <c r="M169" s="38">
        <f t="shared" si="49"/>
        <v>1130515.2</v>
      </c>
      <c r="N169" s="87"/>
      <c r="O169" s="88">
        <f t="shared" si="50"/>
        <v>0</v>
      </c>
      <c r="P169" s="89"/>
      <c r="Q169" s="90">
        <f t="shared" si="51"/>
        <v>0</v>
      </c>
      <c r="R169" s="90">
        <f t="shared" si="52"/>
        <v>0</v>
      </c>
      <c r="S169" s="90">
        <f t="shared" si="53"/>
        <v>0</v>
      </c>
      <c r="T169" s="91">
        <f t="shared" si="54"/>
        <v>4447</v>
      </c>
      <c r="U169" s="92">
        <f t="shared" si="55"/>
        <v>1600920</v>
      </c>
      <c r="V169" s="89">
        <f t="shared" si="57"/>
        <v>1306.68</v>
      </c>
      <c r="W169" s="88">
        <f t="shared" si="40"/>
        <v>470404.80000000005</v>
      </c>
      <c r="X169" s="88">
        <f t="shared" si="41"/>
        <v>0</v>
      </c>
      <c r="Y169" s="93">
        <f t="shared" si="42"/>
        <v>1130515.2</v>
      </c>
      <c r="Z169" s="94">
        <f t="shared" si="56"/>
        <v>1372.0140000000001</v>
      </c>
      <c r="AA169" s="88">
        <f t="shared" si="43"/>
        <v>493925.04000000004</v>
      </c>
      <c r="AB169" s="88">
        <f t="shared" si="44"/>
        <v>0</v>
      </c>
      <c r="AC169" s="95">
        <f t="shared" si="45"/>
        <v>1106994.96</v>
      </c>
      <c r="AD169" s="59"/>
      <c r="AE169" s="60"/>
      <c r="AF169" s="60"/>
      <c r="AG169" s="61"/>
    </row>
    <row r="170" spans="1:33" ht="15">
      <c r="A170" s="82">
        <v>165</v>
      </c>
      <c r="B170" s="83">
        <v>136</v>
      </c>
      <c r="C170" s="83" t="s">
        <v>341</v>
      </c>
      <c r="D170" s="96" t="s">
        <v>342</v>
      </c>
      <c r="E170" s="85" t="s">
        <v>17</v>
      </c>
      <c r="F170" s="86">
        <v>360</v>
      </c>
      <c r="G170" s="83">
        <v>313</v>
      </c>
      <c r="H170" s="38">
        <v>305.08474576271186</v>
      </c>
      <c r="I170" s="38">
        <f t="shared" si="46"/>
        <v>112680</v>
      </c>
      <c r="J170" s="39">
        <v>60</v>
      </c>
      <c r="K170" s="38">
        <f t="shared" si="47"/>
        <v>21600</v>
      </c>
      <c r="L170" s="38">
        <f t="shared" si="48"/>
        <v>0</v>
      </c>
      <c r="M170" s="38">
        <f t="shared" si="49"/>
        <v>91080</v>
      </c>
      <c r="N170" s="87"/>
      <c r="O170" s="88">
        <f t="shared" si="50"/>
        <v>0</v>
      </c>
      <c r="P170" s="89"/>
      <c r="Q170" s="90">
        <f t="shared" si="51"/>
        <v>0</v>
      </c>
      <c r="R170" s="90">
        <f t="shared" si="52"/>
        <v>0</v>
      </c>
      <c r="S170" s="90">
        <f t="shared" si="53"/>
        <v>0</v>
      </c>
      <c r="T170" s="91">
        <f t="shared" si="54"/>
        <v>313</v>
      </c>
      <c r="U170" s="92">
        <f t="shared" si="55"/>
        <v>112680</v>
      </c>
      <c r="V170" s="89">
        <f t="shared" si="57"/>
        <v>60</v>
      </c>
      <c r="W170" s="88">
        <f t="shared" si="40"/>
        <v>21600</v>
      </c>
      <c r="X170" s="88">
        <f t="shared" si="41"/>
        <v>0</v>
      </c>
      <c r="Y170" s="93">
        <f t="shared" si="42"/>
        <v>91080</v>
      </c>
      <c r="Z170" s="94">
        <v>75</v>
      </c>
      <c r="AA170" s="88">
        <f t="shared" si="43"/>
        <v>27000</v>
      </c>
      <c r="AB170" s="88">
        <f t="shared" si="44"/>
        <v>0</v>
      </c>
      <c r="AC170" s="95">
        <f t="shared" si="45"/>
        <v>85680</v>
      </c>
      <c r="AD170" s="59"/>
      <c r="AE170" s="60"/>
      <c r="AF170" s="60"/>
      <c r="AG170" s="61"/>
    </row>
    <row r="171" spans="1:33" ht="15">
      <c r="A171" s="82">
        <v>166</v>
      </c>
      <c r="B171" s="83">
        <v>137</v>
      </c>
      <c r="C171" s="83" t="s">
        <v>343</v>
      </c>
      <c r="D171" s="96" t="s">
        <v>344</v>
      </c>
      <c r="E171" s="85" t="s">
        <v>17</v>
      </c>
      <c r="F171" s="86">
        <v>270</v>
      </c>
      <c r="G171" s="83">
        <v>88</v>
      </c>
      <c r="H171" s="38">
        <v>228.81355932203391</v>
      </c>
      <c r="I171" s="38">
        <f t="shared" si="46"/>
        <v>23760</v>
      </c>
      <c r="J171" s="39">
        <v>120.4</v>
      </c>
      <c r="K171" s="38">
        <f t="shared" si="47"/>
        <v>32508</v>
      </c>
      <c r="L171" s="38">
        <f t="shared" si="48"/>
        <v>8748</v>
      </c>
      <c r="M171" s="38">
        <f t="shared" si="49"/>
        <v>0</v>
      </c>
      <c r="N171" s="87"/>
      <c r="O171" s="88">
        <f t="shared" si="50"/>
        <v>0</v>
      </c>
      <c r="P171" s="89"/>
      <c r="Q171" s="90">
        <f t="shared" si="51"/>
        <v>0</v>
      </c>
      <c r="R171" s="90">
        <f t="shared" si="52"/>
        <v>0</v>
      </c>
      <c r="S171" s="90">
        <f t="shared" si="53"/>
        <v>0</v>
      </c>
      <c r="T171" s="91">
        <f t="shared" si="54"/>
        <v>88</v>
      </c>
      <c r="U171" s="92">
        <f t="shared" si="55"/>
        <v>23760</v>
      </c>
      <c r="V171" s="89">
        <f t="shared" si="57"/>
        <v>120.4</v>
      </c>
      <c r="W171" s="88">
        <f t="shared" si="40"/>
        <v>32508</v>
      </c>
      <c r="X171" s="88">
        <f t="shared" si="41"/>
        <v>8748</v>
      </c>
      <c r="Y171" s="93">
        <f t="shared" si="42"/>
        <v>0</v>
      </c>
      <c r="Z171" s="94">
        <f>V171*1.05</f>
        <v>126.42000000000002</v>
      </c>
      <c r="AA171" s="88">
        <f t="shared" si="43"/>
        <v>34133.4</v>
      </c>
      <c r="AB171" s="88">
        <f t="shared" si="44"/>
        <v>10373.400000000001</v>
      </c>
      <c r="AC171" s="95">
        <f t="shared" si="45"/>
        <v>0</v>
      </c>
      <c r="AD171" s="59"/>
      <c r="AE171" s="60"/>
      <c r="AF171" s="60"/>
      <c r="AG171" s="61"/>
    </row>
    <row r="172" spans="1:33" ht="15">
      <c r="A172" s="82">
        <v>167</v>
      </c>
      <c r="B172" s="83">
        <v>138</v>
      </c>
      <c r="C172" s="83" t="s">
        <v>345</v>
      </c>
      <c r="D172" s="96" t="s">
        <v>346</v>
      </c>
      <c r="E172" s="85" t="s">
        <v>17</v>
      </c>
      <c r="F172" s="86">
        <v>9000</v>
      </c>
      <c r="G172" s="83">
        <v>100</v>
      </c>
      <c r="H172" s="38">
        <v>7627.1186440677966</v>
      </c>
      <c r="I172" s="38">
        <f t="shared" si="46"/>
        <v>900000</v>
      </c>
      <c r="J172" s="39">
        <v>0</v>
      </c>
      <c r="K172" s="38">
        <f t="shared" si="47"/>
        <v>0</v>
      </c>
      <c r="L172" s="38">
        <f t="shared" si="48"/>
        <v>0</v>
      </c>
      <c r="M172" s="38">
        <f t="shared" si="49"/>
        <v>900000</v>
      </c>
      <c r="N172" s="87"/>
      <c r="O172" s="88">
        <f t="shared" si="50"/>
        <v>0</v>
      </c>
      <c r="P172" s="89"/>
      <c r="Q172" s="90">
        <f t="shared" si="51"/>
        <v>0</v>
      </c>
      <c r="R172" s="90">
        <f t="shared" si="52"/>
        <v>0</v>
      </c>
      <c r="S172" s="90">
        <f t="shared" si="53"/>
        <v>0</v>
      </c>
      <c r="T172" s="91">
        <f t="shared" si="54"/>
        <v>100</v>
      </c>
      <c r="U172" s="92">
        <f t="shared" si="55"/>
        <v>900000</v>
      </c>
      <c r="V172" s="89">
        <f t="shared" si="57"/>
        <v>0</v>
      </c>
      <c r="W172" s="88">
        <f t="shared" si="40"/>
        <v>0</v>
      </c>
      <c r="X172" s="88">
        <f t="shared" si="41"/>
        <v>0</v>
      </c>
      <c r="Y172" s="93">
        <f t="shared" si="42"/>
        <v>900000</v>
      </c>
      <c r="Z172" s="94">
        <f>V172*1.05</f>
        <v>0</v>
      </c>
      <c r="AA172" s="88">
        <f t="shared" si="43"/>
        <v>0</v>
      </c>
      <c r="AB172" s="88">
        <f t="shared" si="44"/>
        <v>0</v>
      </c>
      <c r="AC172" s="95">
        <f t="shared" si="45"/>
        <v>900000</v>
      </c>
      <c r="AD172" s="59"/>
      <c r="AE172" s="60"/>
      <c r="AF172" s="60"/>
      <c r="AG172" s="61"/>
    </row>
    <row r="173" spans="1:33" ht="15">
      <c r="A173" s="82">
        <v>168</v>
      </c>
      <c r="B173" s="83">
        <v>139</v>
      </c>
      <c r="C173" s="83" t="s">
        <v>347</v>
      </c>
      <c r="D173" s="96" t="s">
        <v>348</v>
      </c>
      <c r="E173" s="85" t="s">
        <v>17</v>
      </c>
      <c r="F173" s="86">
        <v>12000</v>
      </c>
      <c r="G173" s="83">
        <v>7</v>
      </c>
      <c r="H173" s="38">
        <v>10169.491525423729</v>
      </c>
      <c r="I173" s="38">
        <f t="shared" si="46"/>
        <v>84000</v>
      </c>
      <c r="J173" s="39">
        <v>15.73</v>
      </c>
      <c r="K173" s="38">
        <f t="shared" si="47"/>
        <v>188760</v>
      </c>
      <c r="L173" s="38">
        <f t="shared" si="48"/>
        <v>104760</v>
      </c>
      <c r="M173" s="38">
        <f t="shared" si="49"/>
        <v>0</v>
      </c>
      <c r="N173" s="87"/>
      <c r="O173" s="88">
        <f t="shared" si="50"/>
        <v>0</v>
      </c>
      <c r="P173" s="89"/>
      <c r="Q173" s="90">
        <f t="shared" si="51"/>
        <v>0</v>
      </c>
      <c r="R173" s="90">
        <f t="shared" si="52"/>
        <v>0</v>
      </c>
      <c r="S173" s="90">
        <f t="shared" si="53"/>
        <v>0</v>
      </c>
      <c r="T173" s="91">
        <f t="shared" si="54"/>
        <v>7</v>
      </c>
      <c r="U173" s="92">
        <f t="shared" si="55"/>
        <v>84000</v>
      </c>
      <c r="V173" s="89">
        <f t="shared" si="57"/>
        <v>15.73</v>
      </c>
      <c r="W173" s="88">
        <f t="shared" si="40"/>
        <v>188760</v>
      </c>
      <c r="X173" s="88">
        <f t="shared" si="41"/>
        <v>104760</v>
      </c>
      <c r="Y173" s="93">
        <f t="shared" si="42"/>
        <v>0</v>
      </c>
      <c r="Z173" s="94">
        <f>V173*1.05</f>
        <v>16.516500000000001</v>
      </c>
      <c r="AA173" s="88">
        <f t="shared" si="43"/>
        <v>198198</v>
      </c>
      <c r="AB173" s="88">
        <f t="shared" si="44"/>
        <v>114198</v>
      </c>
      <c r="AC173" s="95">
        <f t="shared" si="45"/>
        <v>0</v>
      </c>
      <c r="AD173" s="59"/>
      <c r="AE173" s="60"/>
      <c r="AF173" s="60"/>
      <c r="AG173" s="61"/>
    </row>
    <row r="174" spans="1:33" ht="15">
      <c r="A174" s="82">
        <v>169</v>
      </c>
      <c r="B174" s="83">
        <v>140</v>
      </c>
      <c r="C174" s="83" t="s">
        <v>349</v>
      </c>
      <c r="D174" s="96" t="s">
        <v>350</v>
      </c>
      <c r="E174" s="85" t="s">
        <v>17</v>
      </c>
      <c r="F174" s="86">
        <v>9000</v>
      </c>
      <c r="G174" s="83">
        <v>15</v>
      </c>
      <c r="H174" s="38">
        <v>7627.1186440677966</v>
      </c>
      <c r="I174" s="38">
        <f t="shared" si="46"/>
        <v>135000</v>
      </c>
      <c r="J174" s="39">
        <v>43.12</v>
      </c>
      <c r="K174" s="38">
        <f t="shared" si="47"/>
        <v>388080</v>
      </c>
      <c r="L174" s="38">
        <f t="shared" si="48"/>
        <v>253080</v>
      </c>
      <c r="M174" s="38">
        <f t="shared" si="49"/>
        <v>0</v>
      </c>
      <c r="N174" s="87"/>
      <c r="O174" s="88">
        <f t="shared" si="50"/>
        <v>0</v>
      </c>
      <c r="P174" s="89"/>
      <c r="Q174" s="90">
        <f t="shared" si="51"/>
        <v>0</v>
      </c>
      <c r="R174" s="90">
        <f t="shared" si="52"/>
        <v>0</v>
      </c>
      <c r="S174" s="90">
        <f t="shared" si="53"/>
        <v>0</v>
      </c>
      <c r="T174" s="91">
        <f t="shared" si="54"/>
        <v>15</v>
      </c>
      <c r="U174" s="92">
        <f t="shared" si="55"/>
        <v>135000</v>
      </c>
      <c r="V174" s="89">
        <f t="shared" si="57"/>
        <v>43.12</v>
      </c>
      <c r="W174" s="88">
        <f t="shared" si="40"/>
        <v>388080</v>
      </c>
      <c r="X174" s="88">
        <f t="shared" si="41"/>
        <v>253080</v>
      </c>
      <c r="Y174" s="93">
        <f t="shared" si="42"/>
        <v>0</v>
      </c>
      <c r="Z174" s="94">
        <f>V174*1.05</f>
        <v>45.275999999999996</v>
      </c>
      <c r="AA174" s="88">
        <f t="shared" si="43"/>
        <v>407483.99999999994</v>
      </c>
      <c r="AB174" s="88">
        <f t="shared" si="44"/>
        <v>272483.99999999994</v>
      </c>
      <c r="AC174" s="95">
        <f t="shared" si="45"/>
        <v>0</v>
      </c>
      <c r="AD174" s="59"/>
      <c r="AE174" s="60"/>
      <c r="AF174" s="60"/>
      <c r="AG174" s="61"/>
    </row>
    <row r="175" spans="1:33" ht="15">
      <c r="A175" s="82">
        <v>170</v>
      </c>
      <c r="B175" s="83">
        <v>141</v>
      </c>
      <c r="C175" s="83" t="s">
        <v>351</v>
      </c>
      <c r="D175" s="96" t="s">
        <v>352</v>
      </c>
      <c r="E175" s="85" t="s">
        <v>17</v>
      </c>
      <c r="F175" s="86">
        <v>1800</v>
      </c>
      <c r="G175" s="83">
        <v>150</v>
      </c>
      <c r="H175" s="38">
        <v>1525.4237288135594</v>
      </c>
      <c r="I175" s="38">
        <f t="shared" si="46"/>
        <v>270000</v>
      </c>
      <c r="J175" s="39">
        <v>120.4</v>
      </c>
      <c r="K175" s="38">
        <f t="shared" si="47"/>
        <v>216720</v>
      </c>
      <c r="L175" s="38">
        <f t="shared" si="48"/>
        <v>0</v>
      </c>
      <c r="M175" s="38">
        <f t="shared" si="49"/>
        <v>53280</v>
      </c>
      <c r="N175" s="87"/>
      <c r="O175" s="88">
        <f t="shared" si="50"/>
        <v>0</v>
      </c>
      <c r="P175" s="89"/>
      <c r="Q175" s="90">
        <f t="shared" si="51"/>
        <v>0</v>
      </c>
      <c r="R175" s="90">
        <f t="shared" si="52"/>
        <v>0</v>
      </c>
      <c r="S175" s="90">
        <f t="shared" si="53"/>
        <v>0</v>
      </c>
      <c r="T175" s="91">
        <f t="shared" si="54"/>
        <v>150</v>
      </c>
      <c r="U175" s="92">
        <f t="shared" si="55"/>
        <v>270000</v>
      </c>
      <c r="V175" s="89">
        <f t="shared" si="57"/>
        <v>120.4</v>
      </c>
      <c r="W175" s="88">
        <f t="shared" si="40"/>
        <v>216720</v>
      </c>
      <c r="X175" s="88">
        <f t="shared" si="41"/>
        <v>0</v>
      </c>
      <c r="Y175" s="93">
        <f t="shared" si="42"/>
        <v>53280</v>
      </c>
      <c r="Z175" s="94">
        <f>V175*1.05</f>
        <v>126.42000000000002</v>
      </c>
      <c r="AA175" s="88">
        <f t="shared" si="43"/>
        <v>227556.00000000003</v>
      </c>
      <c r="AB175" s="88">
        <f t="shared" si="44"/>
        <v>0</v>
      </c>
      <c r="AC175" s="95">
        <f t="shared" si="45"/>
        <v>42443.999999999971</v>
      </c>
      <c r="AD175" s="59"/>
      <c r="AE175" s="60"/>
      <c r="AF175" s="60"/>
      <c r="AG175" s="61"/>
    </row>
    <row r="176" spans="1:33" ht="28.8">
      <c r="A176" s="82">
        <v>171</v>
      </c>
      <c r="B176" s="83">
        <v>142</v>
      </c>
      <c r="C176" s="83" t="s">
        <v>353</v>
      </c>
      <c r="D176" s="104" t="s">
        <v>354</v>
      </c>
      <c r="E176" s="85" t="s">
        <v>17</v>
      </c>
      <c r="F176" s="86">
        <v>6300</v>
      </c>
      <c r="G176" s="83">
        <v>50</v>
      </c>
      <c r="H176" s="38">
        <v>5338.9830508474579</v>
      </c>
      <c r="I176" s="38">
        <f t="shared" si="46"/>
        <v>315000</v>
      </c>
      <c r="J176" s="39">
        <v>402.07</v>
      </c>
      <c r="K176" s="38">
        <f t="shared" si="47"/>
        <v>2533041</v>
      </c>
      <c r="L176" s="38">
        <f t="shared" si="48"/>
        <v>2218041</v>
      </c>
      <c r="M176" s="38">
        <f t="shared" si="49"/>
        <v>0</v>
      </c>
      <c r="N176" s="87"/>
      <c r="O176" s="88">
        <f t="shared" si="50"/>
        <v>0</v>
      </c>
      <c r="P176" s="89"/>
      <c r="Q176" s="90">
        <f t="shared" si="51"/>
        <v>0</v>
      </c>
      <c r="R176" s="90">
        <f t="shared" si="52"/>
        <v>0</v>
      </c>
      <c r="S176" s="90">
        <f t="shared" si="53"/>
        <v>0</v>
      </c>
      <c r="T176" s="91">
        <f t="shared" si="54"/>
        <v>50</v>
      </c>
      <c r="U176" s="92">
        <f t="shared" si="55"/>
        <v>315000</v>
      </c>
      <c r="V176" s="89">
        <v>341</v>
      </c>
      <c r="W176" s="88">
        <f t="shared" si="40"/>
        <v>2148300</v>
      </c>
      <c r="X176" s="88">
        <f t="shared" si="41"/>
        <v>1833300</v>
      </c>
      <c r="Y176" s="93">
        <f t="shared" si="42"/>
        <v>0</v>
      </c>
      <c r="Z176" s="94">
        <v>422</v>
      </c>
      <c r="AA176" s="88">
        <f t="shared" si="43"/>
        <v>2658600</v>
      </c>
      <c r="AB176" s="88">
        <f t="shared" si="44"/>
        <v>2343600</v>
      </c>
      <c r="AC176" s="95">
        <f t="shared" si="45"/>
        <v>0</v>
      </c>
      <c r="AD176" s="59"/>
      <c r="AE176" s="60"/>
      <c r="AF176" s="60"/>
      <c r="AG176" s="61"/>
    </row>
    <row r="177" spans="1:33" ht="28.8">
      <c r="A177" s="82">
        <v>172</v>
      </c>
      <c r="B177" s="83">
        <v>143</v>
      </c>
      <c r="C177" s="83" t="s">
        <v>355</v>
      </c>
      <c r="D177" s="96" t="s">
        <v>356</v>
      </c>
      <c r="E177" s="85" t="s">
        <v>17</v>
      </c>
      <c r="F177" s="86">
        <v>6300</v>
      </c>
      <c r="G177" s="83">
        <v>50</v>
      </c>
      <c r="H177" s="38">
        <v>5338.9830508474579</v>
      </c>
      <c r="I177" s="38">
        <f t="shared" si="46"/>
        <v>315000</v>
      </c>
      <c r="J177" s="39">
        <v>14.16</v>
      </c>
      <c r="K177" s="38">
        <f t="shared" si="47"/>
        <v>89208</v>
      </c>
      <c r="L177" s="38">
        <f t="shared" si="48"/>
        <v>0</v>
      </c>
      <c r="M177" s="38">
        <f t="shared" si="49"/>
        <v>225792</v>
      </c>
      <c r="N177" s="87"/>
      <c r="O177" s="88">
        <f t="shared" si="50"/>
        <v>0</v>
      </c>
      <c r="P177" s="89"/>
      <c r="Q177" s="90">
        <f t="shared" si="51"/>
        <v>0</v>
      </c>
      <c r="R177" s="90">
        <f t="shared" si="52"/>
        <v>0</v>
      </c>
      <c r="S177" s="90">
        <f t="shared" si="53"/>
        <v>0</v>
      </c>
      <c r="T177" s="91">
        <f t="shared" si="54"/>
        <v>50</v>
      </c>
      <c r="U177" s="92">
        <f t="shared" si="55"/>
        <v>315000</v>
      </c>
      <c r="V177" s="89">
        <f t="shared" si="57"/>
        <v>14.16</v>
      </c>
      <c r="W177" s="88">
        <f t="shared" si="40"/>
        <v>89208</v>
      </c>
      <c r="X177" s="88">
        <f t="shared" si="41"/>
        <v>0</v>
      </c>
      <c r="Y177" s="93">
        <f t="shared" si="42"/>
        <v>225792</v>
      </c>
      <c r="Z177" s="94">
        <v>15.4</v>
      </c>
      <c r="AA177" s="88">
        <f t="shared" si="43"/>
        <v>97020</v>
      </c>
      <c r="AB177" s="88">
        <f t="shared" si="44"/>
        <v>0</v>
      </c>
      <c r="AC177" s="95">
        <f t="shared" si="45"/>
        <v>217980</v>
      </c>
      <c r="AD177" s="59"/>
      <c r="AE177" s="60"/>
      <c r="AF177" s="60"/>
      <c r="AG177" s="61"/>
    </row>
    <row r="178" spans="1:33" ht="28.8">
      <c r="A178" s="82">
        <v>173</v>
      </c>
      <c r="B178" s="83">
        <v>144</v>
      </c>
      <c r="C178" s="83" t="s">
        <v>357</v>
      </c>
      <c r="D178" s="96" t="s">
        <v>358</v>
      </c>
      <c r="E178" s="85" t="s">
        <v>17</v>
      </c>
      <c r="F178" s="86">
        <v>7400.0000000000009</v>
      </c>
      <c r="G178" s="83">
        <v>45</v>
      </c>
      <c r="H178" s="38">
        <v>6271.1864406779669</v>
      </c>
      <c r="I178" s="38">
        <f t="shared" si="46"/>
        <v>333000.00000000006</v>
      </c>
      <c r="J178" s="39">
        <v>8.98</v>
      </c>
      <c r="K178" s="38">
        <f t="shared" si="47"/>
        <v>66452.000000000015</v>
      </c>
      <c r="L178" s="38">
        <f t="shared" si="48"/>
        <v>0</v>
      </c>
      <c r="M178" s="38">
        <f t="shared" si="49"/>
        <v>266548.00000000006</v>
      </c>
      <c r="N178" s="87"/>
      <c r="O178" s="88">
        <f t="shared" si="50"/>
        <v>0</v>
      </c>
      <c r="P178" s="89"/>
      <c r="Q178" s="90">
        <f t="shared" si="51"/>
        <v>0</v>
      </c>
      <c r="R178" s="90">
        <f t="shared" si="52"/>
        <v>0</v>
      </c>
      <c r="S178" s="90">
        <f t="shared" si="53"/>
        <v>0</v>
      </c>
      <c r="T178" s="91">
        <f t="shared" si="54"/>
        <v>45</v>
      </c>
      <c r="U178" s="92">
        <f t="shared" si="55"/>
        <v>333000.00000000006</v>
      </c>
      <c r="V178" s="89">
        <f t="shared" si="57"/>
        <v>8.98</v>
      </c>
      <c r="W178" s="88">
        <f t="shared" si="40"/>
        <v>66452.000000000015</v>
      </c>
      <c r="X178" s="88">
        <f t="shared" si="41"/>
        <v>0</v>
      </c>
      <c r="Y178" s="93">
        <f t="shared" si="42"/>
        <v>266548.00000000006</v>
      </c>
      <c r="Z178" s="94">
        <v>17.2</v>
      </c>
      <c r="AA178" s="88">
        <f t="shared" si="43"/>
        <v>127280.00000000001</v>
      </c>
      <c r="AB178" s="88">
        <f t="shared" si="44"/>
        <v>0</v>
      </c>
      <c r="AC178" s="95">
        <f t="shared" si="45"/>
        <v>205720.00000000006</v>
      </c>
      <c r="AD178" s="59"/>
      <c r="AE178" s="60"/>
      <c r="AF178" s="60"/>
      <c r="AG178" s="61"/>
    </row>
    <row r="179" spans="1:33" ht="15">
      <c r="A179" s="82">
        <v>174</v>
      </c>
      <c r="B179" s="83">
        <v>145</v>
      </c>
      <c r="C179" s="83" t="s">
        <v>359</v>
      </c>
      <c r="D179" s="96" t="s">
        <v>360</v>
      </c>
      <c r="E179" s="85" t="s">
        <v>17</v>
      </c>
      <c r="F179" s="86">
        <v>5400</v>
      </c>
      <c r="G179" s="83">
        <v>40</v>
      </c>
      <c r="H179" s="38">
        <v>4576.2711864406783</v>
      </c>
      <c r="I179" s="38">
        <f t="shared" si="46"/>
        <v>216000</v>
      </c>
      <c r="J179" s="39">
        <v>31.79</v>
      </c>
      <c r="K179" s="38">
        <f t="shared" si="47"/>
        <v>171666</v>
      </c>
      <c r="L179" s="38">
        <f t="shared" si="48"/>
        <v>0</v>
      </c>
      <c r="M179" s="38">
        <f t="shared" si="49"/>
        <v>44334</v>
      </c>
      <c r="N179" s="87"/>
      <c r="O179" s="88">
        <f t="shared" si="50"/>
        <v>0</v>
      </c>
      <c r="P179" s="89"/>
      <c r="Q179" s="90">
        <f t="shared" si="51"/>
        <v>0</v>
      </c>
      <c r="R179" s="90">
        <f t="shared" si="52"/>
        <v>0</v>
      </c>
      <c r="S179" s="90">
        <f t="shared" si="53"/>
        <v>0</v>
      </c>
      <c r="T179" s="91">
        <f t="shared" si="54"/>
        <v>40</v>
      </c>
      <c r="U179" s="92">
        <f t="shared" si="55"/>
        <v>216000</v>
      </c>
      <c r="V179" s="89">
        <f t="shared" si="57"/>
        <v>31.79</v>
      </c>
      <c r="W179" s="88">
        <f t="shared" si="40"/>
        <v>171666</v>
      </c>
      <c r="X179" s="88">
        <f t="shared" si="41"/>
        <v>0</v>
      </c>
      <c r="Y179" s="93">
        <f t="shared" si="42"/>
        <v>44334</v>
      </c>
      <c r="Z179" s="94">
        <f>V179*1.05</f>
        <v>33.3795</v>
      </c>
      <c r="AA179" s="88">
        <f t="shared" si="43"/>
        <v>180249.3</v>
      </c>
      <c r="AB179" s="88">
        <f t="shared" si="44"/>
        <v>0</v>
      </c>
      <c r="AC179" s="95">
        <f t="shared" si="45"/>
        <v>35750.700000000012</v>
      </c>
      <c r="AD179" s="59"/>
      <c r="AE179" s="60"/>
      <c r="AF179" s="60"/>
      <c r="AG179" s="61"/>
    </row>
    <row r="180" spans="1:33" ht="28.8">
      <c r="A180" s="82">
        <v>175</v>
      </c>
      <c r="B180" s="83">
        <v>146</v>
      </c>
      <c r="C180" s="83" t="s">
        <v>361</v>
      </c>
      <c r="D180" s="96" t="s">
        <v>362</v>
      </c>
      <c r="E180" s="85" t="s">
        <v>17</v>
      </c>
      <c r="F180" s="86">
        <v>18000</v>
      </c>
      <c r="G180" s="83">
        <v>45</v>
      </c>
      <c r="H180" s="38">
        <v>15254.237288135593</v>
      </c>
      <c r="I180" s="38">
        <f t="shared" si="46"/>
        <v>810000</v>
      </c>
      <c r="J180" s="39">
        <v>78.72</v>
      </c>
      <c r="K180" s="38">
        <f t="shared" si="47"/>
        <v>1416960</v>
      </c>
      <c r="L180" s="38">
        <f t="shared" si="48"/>
        <v>606960</v>
      </c>
      <c r="M180" s="38">
        <f t="shared" si="49"/>
        <v>0</v>
      </c>
      <c r="N180" s="87"/>
      <c r="O180" s="88">
        <f t="shared" si="50"/>
        <v>0</v>
      </c>
      <c r="P180" s="89"/>
      <c r="Q180" s="90">
        <f t="shared" si="51"/>
        <v>0</v>
      </c>
      <c r="R180" s="90">
        <f t="shared" si="52"/>
        <v>0</v>
      </c>
      <c r="S180" s="90">
        <f t="shared" si="53"/>
        <v>0</v>
      </c>
      <c r="T180" s="91">
        <f t="shared" si="54"/>
        <v>45</v>
      </c>
      <c r="U180" s="92">
        <f t="shared" si="55"/>
        <v>810000</v>
      </c>
      <c r="V180" s="89">
        <f t="shared" si="57"/>
        <v>78.72</v>
      </c>
      <c r="W180" s="88">
        <f t="shared" si="40"/>
        <v>1416960</v>
      </c>
      <c r="X180" s="88">
        <f t="shared" si="41"/>
        <v>606960</v>
      </c>
      <c r="Y180" s="93">
        <f t="shared" si="42"/>
        <v>0</v>
      </c>
      <c r="Z180" s="94">
        <v>77.650000000000006</v>
      </c>
      <c r="AA180" s="88">
        <f t="shared" si="43"/>
        <v>1397700</v>
      </c>
      <c r="AB180" s="88">
        <f t="shared" si="44"/>
        <v>587700</v>
      </c>
      <c r="AC180" s="95">
        <f t="shared" si="45"/>
        <v>0</v>
      </c>
      <c r="AD180" s="59"/>
      <c r="AE180" s="60"/>
      <c r="AF180" s="60"/>
      <c r="AG180" s="61"/>
    </row>
    <row r="181" spans="1:33" ht="15">
      <c r="A181" s="82">
        <v>176</v>
      </c>
      <c r="B181" s="83">
        <v>147</v>
      </c>
      <c r="C181" s="83" t="s">
        <v>363</v>
      </c>
      <c r="D181" s="96" t="s">
        <v>364</v>
      </c>
      <c r="E181" s="85" t="s">
        <v>17</v>
      </c>
      <c r="F181" s="86">
        <v>1800</v>
      </c>
      <c r="G181" s="83">
        <v>1400</v>
      </c>
      <c r="H181" s="38">
        <v>1525.4237288135594</v>
      </c>
      <c r="I181" s="38">
        <f t="shared" si="46"/>
        <v>2520000</v>
      </c>
      <c r="J181" s="39">
        <v>825.4</v>
      </c>
      <c r="K181" s="38">
        <f t="shared" si="47"/>
        <v>1485720</v>
      </c>
      <c r="L181" s="38">
        <f t="shared" si="48"/>
        <v>0</v>
      </c>
      <c r="M181" s="38">
        <f t="shared" si="49"/>
        <v>1034280</v>
      </c>
      <c r="N181" s="87"/>
      <c r="O181" s="88">
        <f t="shared" si="50"/>
        <v>0</v>
      </c>
      <c r="P181" s="89"/>
      <c r="Q181" s="90">
        <f t="shared" si="51"/>
        <v>0</v>
      </c>
      <c r="R181" s="90">
        <f t="shared" si="52"/>
        <v>0</v>
      </c>
      <c r="S181" s="90">
        <f t="shared" si="53"/>
        <v>0</v>
      </c>
      <c r="T181" s="91">
        <f t="shared" si="54"/>
        <v>1400</v>
      </c>
      <c r="U181" s="92">
        <f t="shared" si="55"/>
        <v>2520000</v>
      </c>
      <c r="V181" s="89">
        <f t="shared" si="57"/>
        <v>825.4</v>
      </c>
      <c r="W181" s="88">
        <f t="shared" si="40"/>
        <v>1485720</v>
      </c>
      <c r="X181" s="88">
        <f t="shared" si="41"/>
        <v>0</v>
      </c>
      <c r="Y181" s="93">
        <f t="shared" si="42"/>
        <v>1034280</v>
      </c>
      <c r="Z181" s="94">
        <v>950</v>
      </c>
      <c r="AA181" s="88">
        <f t="shared" si="43"/>
        <v>1710000</v>
      </c>
      <c r="AB181" s="88">
        <f t="shared" si="44"/>
        <v>0</v>
      </c>
      <c r="AC181" s="95">
        <f t="shared" si="45"/>
        <v>810000</v>
      </c>
      <c r="AD181" s="59"/>
      <c r="AE181" s="60"/>
      <c r="AF181" s="60"/>
      <c r="AG181" s="61"/>
    </row>
    <row r="182" spans="1:33" ht="15">
      <c r="A182" s="82">
        <v>177</v>
      </c>
      <c r="B182" s="83">
        <v>148</v>
      </c>
      <c r="C182" s="83" t="s">
        <v>365</v>
      </c>
      <c r="D182" s="96" t="s">
        <v>366</v>
      </c>
      <c r="E182" s="85" t="s">
        <v>17</v>
      </c>
      <c r="F182" s="86">
        <v>3000</v>
      </c>
      <c r="G182" s="83">
        <v>500</v>
      </c>
      <c r="H182" s="38">
        <v>2542.3728813559323</v>
      </c>
      <c r="I182" s="38">
        <f t="shared" si="46"/>
        <v>1500000</v>
      </c>
      <c r="J182" s="39">
        <v>738</v>
      </c>
      <c r="K182" s="38">
        <f t="shared" si="47"/>
        <v>2214000</v>
      </c>
      <c r="L182" s="38">
        <f t="shared" si="48"/>
        <v>714000</v>
      </c>
      <c r="M182" s="38">
        <f t="shared" si="49"/>
        <v>0</v>
      </c>
      <c r="N182" s="87"/>
      <c r="O182" s="88">
        <f t="shared" si="50"/>
        <v>0</v>
      </c>
      <c r="P182" s="89"/>
      <c r="Q182" s="90">
        <f t="shared" si="51"/>
        <v>0</v>
      </c>
      <c r="R182" s="90">
        <f t="shared" si="52"/>
        <v>0</v>
      </c>
      <c r="S182" s="90">
        <f t="shared" si="53"/>
        <v>0</v>
      </c>
      <c r="T182" s="91">
        <f t="shared" si="54"/>
        <v>500</v>
      </c>
      <c r="U182" s="92">
        <f t="shared" si="55"/>
        <v>1500000</v>
      </c>
      <c r="V182" s="89">
        <f t="shared" si="57"/>
        <v>738</v>
      </c>
      <c r="W182" s="88">
        <f t="shared" si="40"/>
        <v>2214000</v>
      </c>
      <c r="X182" s="88">
        <f t="shared" si="41"/>
        <v>714000</v>
      </c>
      <c r="Y182" s="93">
        <f t="shared" si="42"/>
        <v>0</v>
      </c>
      <c r="Z182" s="94">
        <v>726</v>
      </c>
      <c r="AA182" s="88">
        <f t="shared" si="43"/>
        <v>2178000</v>
      </c>
      <c r="AB182" s="88">
        <f t="shared" si="44"/>
        <v>678000</v>
      </c>
      <c r="AC182" s="95">
        <f t="shared" si="45"/>
        <v>0</v>
      </c>
      <c r="AD182" s="59"/>
      <c r="AE182" s="60"/>
      <c r="AF182" s="60"/>
      <c r="AG182" s="61"/>
    </row>
    <row r="183" spans="1:33" ht="28.8">
      <c r="A183" s="82">
        <v>178</v>
      </c>
      <c r="B183" s="83">
        <v>149</v>
      </c>
      <c r="C183" s="83" t="s">
        <v>367</v>
      </c>
      <c r="D183" s="96" t="s">
        <v>368</v>
      </c>
      <c r="E183" s="85" t="s">
        <v>17</v>
      </c>
      <c r="F183" s="86">
        <v>1260</v>
      </c>
      <c r="G183" s="83">
        <v>350</v>
      </c>
      <c r="H183" s="38">
        <v>1067.7966101694915</v>
      </c>
      <c r="I183" s="38">
        <f t="shared" si="46"/>
        <v>441000</v>
      </c>
      <c r="J183" s="39">
        <v>0</v>
      </c>
      <c r="K183" s="38">
        <f t="shared" si="47"/>
        <v>0</v>
      </c>
      <c r="L183" s="38">
        <f t="shared" si="48"/>
        <v>0</v>
      </c>
      <c r="M183" s="38">
        <f t="shared" si="49"/>
        <v>441000</v>
      </c>
      <c r="N183" s="87"/>
      <c r="O183" s="88">
        <f t="shared" si="50"/>
        <v>0</v>
      </c>
      <c r="P183" s="89"/>
      <c r="Q183" s="90">
        <f t="shared" si="51"/>
        <v>0</v>
      </c>
      <c r="R183" s="90">
        <f t="shared" si="52"/>
        <v>0</v>
      </c>
      <c r="S183" s="90">
        <f t="shared" si="53"/>
        <v>0</v>
      </c>
      <c r="T183" s="91">
        <f t="shared" si="54"/>
        <v>350</v>
      </c>
      <c r="U183" s="92">
        <f t="shared" si="55"/>
        <v>441000</v>
      </c>
      <c r="V183" s="89">
        <f t="shared" si="57"/>
        <v>0</v>
      </c>
      <c r="W183" s="88">
        <f t="shared" si="40"/>
        <v>0</v>
      </c>
      <c r="X183" s="88">
        <f t="shared" si="41"/>
        <v>0</v>
      </c>
      <c r="Y183" s="93">
        <f t="shared" si="42"/>
        <v>441000</v>
      </c>
      <c r="Z183" s="94">
        <f>V183*1.05</f>
        <v>0</v>
      </c>
      <c r="AA183" s="88">
        <f t="shared" si="43"/>
        <v>0</v>
      </c>
      <c r="AB183" s="88">
        <f t="shared" si="44"/>
        <v>0</v>
      </c>
      <c r="AC183" s="95">
        <f t="shared" si="45"/>
        <v>441000</v>
      </c>
      <c r="AD183" s="59"/>
      <c r="AE183" s="60"/>
      <c r="AF183" s="60"/>
      <c r="AG183" s="61"/>
    </row>
    <row r="184" spans="1:33" ht="15">
      <c r="A184" s="82">
        <v>179</v>
      </c>
      <c r="B184" s="83">
        <v>233</v>
      </c>
      <c r="C184" s="83" t="s">
        <v>369</v>
      </c>
      <c r="D184" s="96" t="s">
        <v>370</v>
      </c>
      <c r="E184" s="85" t="s">
        <v>17</v>
      </c>
      <c r="F184" s="86">
        <v>5400</v>
      </c>
      <c r="G184" s="83">
        <v>53.55</v>
      </c>
      <c r="H184" s="38">
        <v>4576.2711864406783</v>
      </c>
      <c r="I184" s="38">
        <f t="shared" si="46"/>
        <v>289170</v>
      </c>
      <c r="J184" s="39">
        <v>60.51</v>
      </c>
      <c r="K184" s="38">
        <f t="shared" si="47"/>
        <v>326754</v>
      </c>
      <c r="L184" s="38">
        <f t="shared" si="48"/>
        <v>37584</v>
      </c>
      <c r="M184" s="38">
        <f t="shared" si="49"/>
        <v>0</v>
      </c>
      <c r="N184" s="87"/>
      <c r="O184" s="88">
        <f t="shared" si="50"/>
        <v>0</v>
      </c>
      <c r="P184" s="89"/>
      <c r="Q184" s="90">
        <f t="shared" si="51"/>
        <v>0</v>
      </c>
      <c r="R184" s="90">
        <f t="shared" si="52"/>
        <v>0</v>
      </c>
      <c r="S184" s="90">
        <f t="shared" si="53"/>
        <v>0</v>
      </c>
      <c r="T184" s="91">
        <f t="shared" si="54"/>
        <v>53.55</v>
      </c>
      <c r="U184" s="92">
        <f t="shared" si="55"/>
        <v>289170</v>
      </c>
      <c r="V184" s="89">
        <f t="shared" si="57"/>
        <v>60.51</v>
      </c>
      <c r="W184" s="88">
        <f t="shared" si="40"/>
        <v>326754</v>
      </c>
      <c r="X184" s="88">
        <f t="shared" si="41"/>
        <v>37584</v>
      </c>
      <c r="Y184" s="93">
        <f t="shared" si="42"/>
        <v>0</v>
      </c>
      <c r="Z184" s="94">
        <v>61.01</v>
      </c>
      <c r="AA184" s="88">
        <f t="shared" si="43"/>
        <v>329454</v>
      </c>
      <c r="AB184" s="88">
        <f t="shared" si="44"/>
        <v>40284</v>
      </c>
      <c r="AC184" s="95">
        <f t="shared" si="45"/>
        <v>0</v>
      </c>
      <c r="AD184" s="59"/>
      <c r="AE184" s="60"/>
      <c r="AF184" s="60"/>
      <c r="AG184" s="61"/>
    </row>
    <row r="185" spans="1:33" ht="57.6">
      <c r="A185" s="82">
        <v>180</v>
      </c>
      <c r="B185" s="83">
        <v>223</v>
      </c>
      <c r="C185" s="83" t="s">
        <v>371</v>
      </c>
      <c r="D185" s="105" t="s">
        <v>372</v>
      </c>
      <c r="E185" s="85" t="s">
        <v>21</v>
      </c>
      <c r="F185" s="86">
        <v>180</v>
      </c>
      <c r="G185" s="83">
        <v>500</v>
      </c>
      <c r="H185" s="38">
        <v>152.54237288135593</v>
      </c>
      <c r="I185" s="38">
        <f t="shared" si="46"/>
        <v>90000</v>
      </c>
      <c r="J185" s="39">
        <v>0</v>
      </c>
      <c r="K185" s="38">
        <f t="shared" si="47"/>
        <v>0</v>
      </c>
      <c r="L185" s="38">
        <f t="shared" si="48"/>
        <v>0</v>
      </c>
      <c r="M185" s="38">
        <f t="shared" si="49"/>
        <v>90000</v>
      </c>
      <c r="N185" s="87"/>
      <c r="O185" s="88">
        <f t="shared" si="50"/>
        <v>0</v>
      </c>
      <c r="P185" s="89"/>
      <c r="Q185" s="90">
        <f t="shared" si="51"/>
        <v>0</v>
      </c>
      <c r="R185" s="90">
        <f t="shared" si="52"/>
        <v>0</v>
      </c>
      <c r="S185" s="90">
        <f t="shared" si="53"/>
        <v>0</v>
      </c>
      <c r="T185" s="91">
        <f t="shared" si="54"/>
        <v>500</v>
      </c>
      <c r="U185" s="92">
        <f t="shared" si="55"/>
        <v>90000</v>
      </c>
      <c r="V185" s="89">
        <f t="shared" si="57"/>
        <v>0</v>
      </c>
      <c r="W185" s="88">
        <f t="shared" si="40"/>
        <v>0</v>
      </c>
      <c r="X185" s="88">
        <f t="shared" si="41"/>
        <v>0</v>
      </c>
      <c r="Y185" s="93">
        <f t="shared" si="42"/>
        <v>90000</v>
      </c>
      <c r="Z185" s="94">
        <f>V185*1.05</f>
        <v>0</v>
      </c>
      <c r="AA185" s="88">
        <f t="shared" si="43"/>
        <v>0</v>
      </c>
      <c r="AB185" s="88">
        <f t="shared" si="44"/>
        <v>0</v>
      </c>
      <c r="AC185" s="95">
        <f t="shared" si="45"/>
        <v>90000</v>
      </c>
      <c r="AD185" s="59"/>
      <c r="AE185" s="60"/>
      <c r="AF185" s="60"/>
      <c r="AG185" s="61"/>
    </row>
    <row r="186" spans="1:33" ht="72">
      <c r="A186" s="82">
        <v>181</v>
      </c>
      <c r="B186" s="83">
        <v>224</v>
      </c>
      <c r="C186" s="83" t="s">
        <v>373</v>
      </c>
      <c r="D186" s="105" t="s">
        <v>374</v>
      </c>
      <c r="E186" s="85" t="s">
        <v>21</v>
      </c>
      <c r="F186" s="86">
        <v>630</v>
      </c>
      <c r="G186" s="83">
        <v>500</v>
      </c>
      <c r="H186" s="38">
        <v>533.89830508474574</v>
      </c>
      <c r="I186" s="38">
        <f t="shared" si="46"/>
        <v>315000</v>
      </c>
      <c r="J186" s="39">
        <v>1084</v>
      </c>
      <c r="K186" s="38">
        <f t="shared" si="47"/>
        <v>682920</v>
      </c>
      <c r="L186" s="38">
        <f t="shared" si="48"/>
        <v>367920</v>
      </c>
      <c r="M186" s="38">
        <f t="shared" si="49"/>
        <v>0</v>
      </c>
      <c r="N186" s="87"/>
      <c r="O186" s="88">
        <f t="shared" si="50"/>
        <v>0</v>
      </c>
      <c r="P186" s="89"/>
      <c r="Q186" s="90">
        <f t="shared" si="51"/>
        <v>0</v>
      </c>
      <c r="R186" s="90">
        <f t="shared" si="52"/>
        <v>0</v>
      </c>
      <c r="S186" s="90">
        <f t="shared" si="53"/>
        <v>0</v>
      </c>
      <c r="T186" s="91">
        <f t="shared" si="54"/>
        <v>500</v>
      </c>
      <c r="U186" s="92">
        <f t="shared" si="55"/>
        <v>315000</v>
      </c>
      <c r="V186" s="89">
        <f t="shared" si="57"/>
        <v>1084</v>
      </c>
      <c r="W186" s="88">
        <f t="shared" si="40"/>
        <v>682920</v>
      </c>
      <c r="X186" s="88">
        <f t="shared" si="41"/>
        <v>367920</v>
      </c>
      <c r="Y186" s="93">
        <f t="shared" si="42"/>
        <v>0</v>
      </c>
      <c r="Z186" s="94">
        <v>1132</v>
      </c>
      <c r="AA186" s="88">
        <f t="shared" si="43"/>
        <v>713160</v>
      </c>
      <c r="AB186" s="88">
        <f t="shared" si="44"/>
        <v>398160</v>
      </c>
      <c r="AC186" s="95">
        <f t="shared" si="45"/>
        <v>0</v>
      </c>
      <c r="AD186" s="59"/>
      <c r="AE186" s="60"/>
      <c r="AF186" s="60"/>
      <c r="AG186" s="61"/>
    </row>
    <row r="187" spans="1:33" ht="28.8">
      <c r="A187" s="82">
        <v>182</v>
      </c>
      <c r="B187" s="83">
        <v>234</v>
      </c>
      <c r="C187" s="83" t="s">
        <v>375</v>
      </c>
      <c r="D187" s="105" t="s">
        <v>376</v>
      </c>
      <c r="E187" s="85" t="s">
        <v>377</v>
      </c>
      <c r="F187" s="86">
        <v>180</v>
      </c>
      <c r="G187" s="83">
        <v>6500</v>
      </c>
      <c r="H187" s="38">
        <v>152.54237288135593</v>
      </c>
      <c r="I187" s="38">
        <f t="shared" si="46"/>
        <v>1170000</v>
      </c>
      <c r="J187" s="39">
        <v>6500</v>
      </c>
      <c r="K187" s="38">
        <f t="shared" si="47"/>
        <v>1170000</v>
      </c>
      <c r="L187" s="38">
        <f t="shared" si="48"/>
        <v>0</v>
      </c>
      <c r="M187" s="38">
        <f t="shared" si="49"/>
        <v>0</v>
      </c>
      <c r="N187" s="87"/>
      <c r="O187" s="88">
        <f t="shared" si="50"/>
        <v>0</v>
      </c>
      <c r="P187" s="89"/>
      <c r="Q187" s="90">
        <f t="shared" si="51"/>
        <v>0</v>
      </c>
      <c r="R187" s="90">
        <f t="shared" si="52"/>
        <v>0</v>
      </c>
      <c r="S187" s="90">
        <f t="shared" si="53"/>
        <v>0</v>
      </c>
      <c r="T187" s="91">
        <f t="shared" si="54"/>
        <v>6500</v>
      </c>
      <c r="U187" s="92">
        <f t="shared" si="55"/>
        <v>1170000</v>
      </c>
      <c r="V187" s="89">
        <f t="shared" si="57"/>
        <v>6500</v>
      </c>
      <c r="W187" s="88">
        <f t="shared" si="40"/>
        <v>1170000</v>
      </c>
      <c r="X187" s="88">
        <f t="shared" si="41"/>
        <v>0</v>
      </c>
      <c r="Y187" s="93">
        <f t="shared" si="42"/>
        <v>0</v>
      </c>
      <c r="Z187" s="94">
        <v>6500</v>
      </c>
      <c r="AA187" s="88">
        <f t="shared" si="43"/>
        <v>1170000</v>
      </c>
      <c r="AB187" s="88">
        <f t="shared" si="44"/>
        <v>0</v>
      </c>
      <c r="AC187" s="95">
        <f t="shared" si="45"/>
        <v>0</v>
      </c>
      <c r="AD187" s="59"/>
      <c r="AE187" s="60"/>
      <c r="AF187" s="60"/>
      <c r="AG187" s="61"/>
    </row>
    <row r="188" spans="1:33" ht="28.8">
      <c r="A188" s="82">
        <v>183</v>
      </c>
      <c r="B188" s="83">
        <v>150</v>
      </c>
      <c r="C188" s="83" t="s">
        <v>378</v>
      </c>
      <c r="D188" s="105" t="s">
        <v>379</v>
      </c>
      <c r="E188" s="85" t="s">
        <v>17</v>
      </c>
      <c r="F188" s="86">
        <v>1080</v>
      </c>
      <c r="G188" s="83">
        <v>65</v>
      </c>
      <c r="H188" s="38">
        <v>915.25423728813564</v>
      </c>
      <c r="I188" s="38">
        <f t="shared" si="46"/>
        <v>70200</v>
      </c>
      <c r="J188" s="39">
        <v>65</v>
      </c>
      <c r="K188" s="38">
        <f t="shared" si="47"/>
        <v>70200</v>
      </c>
      <c r="L188" s="38">
        <f t="shared" si="48"/>
        <v>0</v>
      </c>
      <c r="M188" s="38">
        <f t="shared" si="49"/>
        <v>0</v>
      </c>
      <c r="N188" s="87"/>
      <c r="O188" s="88">
        <f t="shared" si="50"/>
        <v>0</v>
      </c>
      <c r="P188" s="89"/>
      <c r="Q188" s="90">
        <f t="shared" si="51"/>
        <v>0</v>
      </c>
      <c r="R188" s="90">
        <f t="shared" si="52"/>
        <v>0</v>
      </c>
      <c r="S188" s="90">
        <f t="shared" si="53"/>
        <v>0</v>
      </c>
      <c r="T188" s="91">
        <f t="shared" si="54"/>
        <v>65</v>
      </c>
      <c r="U188" s="92">
        <f t="shared" si="55"/>
        <v>70200</v>
      </c>
      <c r="V188" s="89">
        <f t="shared" si="57"/>
        <v>65</v>
      </c>
      <c r="W188" s="88">
        <f t="shared" si="40"/>
        <v>70200</v>
      </c>
      <c r="X188" s="88">
        <f t="shared" si="41"/>
        <v>0</v>
      </c>
      <c r="Y188" s="93">
        <f t="shared" si="42"/>
        <v>0</v>
      </c>
      <c r="Z188" s="94">
        <v>65</v>
      </c>
      <c r="AA188" s="88">
        <f t="shared" si="43"/>
        <v>70200</v>
      </c>
      <c r="AB188" s="88">
        <f t="shared" si="44"/>
        <v>0</v>
      </c>
      <c r="AC188" s="95">
        <f t="shared" si="45"/>
        <v>0</v>
      </c>
      <c r="AD188" s="59"/>
      <c r="AE188" s="60"/>
      <c r="AF188" s="60"/>
      <c r="AG188" s="61"/>
    </row>
    <row r="189" spans="1:33" ht="15">
      <c r="A189" s="82">
        <v>184</v>
      </c>
      <c r="B189" s="83">
        <v>225</v>
      </c>
      <c r="C189" s="83" t="s">
        <v>380</v>
      </c>
      <c r="D189" s="96" t="s">
        <v>381</v>
      </c>
      <c r="E189" s="85" t="s">
        <v>21</v>
      </c>
      <c r="F189" s="86">
        <v>270</v>
      </c>
      <c r="G189" s="83">
        <v>25</v>
      </c>
      <c r="H189" s="38">
        <v>228.81355932203391</v>
      </c>
      <c r="I189" s="38">
        <f t="shared" si="46"/>
        <v>6750</v>
      </c>
      <c r="J189" s="39">
        <v>44</v>
      </c>
      <c r="K189" s="38">
        <f t="shared" si="47"/>
        <v>11880</v>
      </c>
      <c r="L189" s="38">
        <f t="shared" si="48"/>
        <v>5130</v>
      </c>
      <c r="M189" s="38">
        <f t="shared" si="49"/>
        <v>0</v>
      </c>
      <c r="N189" s="87"/>
      <c r="O189" s="88">
        <f t="shared" si="50"/>
        <v>0</v>
      </c>
      <c r="P189" s="89"/>
      <c r="Q189" s="90">
        <f t="shared" si="51"/>
        <v>0</v>
      </c>
      <c r="R189" s="90">
        <f t="shared" si="52"/>
        <v>0</v>
      </c>
      <c r="S189" s="90">
        <f t="shared" si="53"/>
        <v>0</v>
      </c>
      <c r="T189" s="91">
        <f t="shared" si="54"/>
        <v>25</v>
      </c>
      <c r="U189" s="92">
        <f t="shared" si="55"/>
        <v>6750</v>
      </c>
      <c r="V189" s="89">
        <f t="shared" si="57"/>
        <v>44</v>
      </c>
      <c r="W189" s="88">
        <f t="shared" si="40"/>
        <v>11880</v>
      </c>
      <c r="X189" s="88">
        <f t="shared" si="41"/>
        <v>5130</v>
      </c>
      <c r="Y189" s="93">
        <f t="shared" si="42"/>
        <v>0</v>
      </c>
      <c r="Z189" s="94">
        <v>44</v>
      </c>
      <c r="AA189" s="88">
        <f t="shared" si="43"/>
        <v>11880</v>
      </c>
      <c r="AB189" s="88">
        <f t="shared" si="44"/>
        <v>5130</v>
      </c>
      <c r="AC189" s="95">
        <f t="shared" si="45"/>
        <v>0</v>
      </c>
      <c r="AD189" s="59"/>
      <c r="AE189" s="60"/>
      <c r="AF189" s="60"/>
      <c r="AG189" s="61"/>
    </row>
    <row r="190" spans="1:33" ht="15">
      <c r="A190" s="82">
        <v>185</v>
      </c>
      <c r="B190" s="83">
        <v>151</v>
      </c>
      <c r="C190" s="83" t="s">
        <v>382</v>
      </c>
      <c r="D190" s="96" t="s">
        <v>383</v>
      </c>
      <c r="E190" s="85" t="s">
        <v>21</v>
      </c>
      <c r="F190" s="86">
        <v>5400</v>
      </c>
      <c r="G190" s="83">
        <v>4</v>
      </c>
      <c r="H190" s="38">
        <v>4576.2711864406783</v>
      </c>
      <c r="I190" s="38">
        <f t="shared" si="46"/>
        <v>21600</v>
      </c>
      <c r="J190" s="39">
        <v>4</v>
      </c>
      <c r="K190" s="38">
        <f t="shared" si="47"/>
        <v>21600</v>
      </c>
      <c r="L190" s="38">
        <f t="shared" si="48"/>
        <v>0</v>
      </c>
      <c r="M190" s="38">
        <f t="shared" si="49"/>
        <v>0</v>
      </c>
      <c r="N190" s="87"/>
      <c r="O190" s="88">
        <f t="shared" si="50"/>
        <v>0</v>
      </c>
      <c r="P190" s="89"/>
      <c r="Q190" s="90">
        <f t="shared" si="51"/>
        <v>0</v>
      </c>
      <c r="R190" s="90">
        <f t="shared" si="52"/>
        <v>0</v>
      </c>
      <c r="S190" s="90">
        <f t="shared" si="53"/>
        <v>0</v>
      </c>
      <c r="T190" s="91">
        <f t="shared" si="54"/>
        <v>4</v>
      </c>
      <c r="U190" s="92">
        <f t="shared" si="55"/>
        <v>21600</v>
      </c>
      <c r="V190" s="89">
        <f t="shared" si="57"/>
        <v>4</v>
      </c>
      <c r="W190" s="88">
        <f t="shared" si="40"/>
        <v>21600</v>
      </c>
      <c r="X190" s="88">
        <f t="shared" si="41"/>
        <v>0</v>
      </c>
      <c r="Y190" s="93">
        <f t="shared" si="42"/>
        <v>0</v>
      </c>
      <c r="Z190" s="94">
        <v>4</v>
      </c>
      <c r="AA190" s="88">
        <f t="shared" si="43"/>
        <v>21600</v>
      </c>
      <c r="AB190" s="88">
        <f t="shared" si="44"/>
        <v>0</v>
      </c>
      <c r="AC190" s="95">
        <f t="shared" si="45"/>
        <v>0</v>
      </c>
      <c r="AD190" s="59"/>
      <c r="AE190" s="60"/>
      <c r="AF190" s="60"/>
      <c r="AG190" s="61"/>
    </row>
    <row r="191" spans="1:33" ht="15">
      <c r="A191" s="82">
        <v>186</v>
      </c>
      <c r="B191" s="83">
        <v>152</v>
      </c>
      <c r="C191" s="83" t="s">
        <v>384</v>
      </c>
      <c r="D191" s="96" t="s">
        <v>385</v>
      </c>
      <c r="E191" s="85" t="s">
        <v>21</v>
      </c>
      <c r="F191" s="86">
        <v>6300</v>
      </c>
      <c r="G191" s="83">
        <v>9</v>
      </c>
      <c r="H191" s="38">
        <v>5338.9830508474579</v>
      </c>
      <c r="I191" s="38">
        <f t="shared" si="46"/>
        <v>56700</v>
      </c>
      <c r="J191" s="39">
        <v>9</v>
      </c>
      <c r="K191" s="38">
        <f t="shared" si="47"/>
        <v>56700</v>
      </c>
      <c r="L191" s="38">
        <f t="shared" si="48"/>
        <v>0</v>
      </c>
      <c r="M191" s="38">
        <f t="shared" si="49"/>
        <v>0</v>
      </c>
      <c r="N191" s="87"/>
      <c r="O191" s="88">
        <f t="shared" si="50"/>
        <v>0</v>
      </c>
      <c r="P191" s="89"/>
      <c r="Q191" s="90">
        <f t="shared" si="51"/>
        <v>0</v>
      </c>
      <c r="R191" s="90">
        <f t="shared" si="52"/>
        <v>0</v>
      </c>
      <c r="S191" s="90">
        <f t="shared" si="53"/>
        <v>0</v>
      </c>
      <c r="T191" s="91">
        <f t="shared" si="54"/>
        <v>9</v>
      </c>
      <c r="U191" s="92">
        <f t="shared" si="55"/>
        <v>56700</v>
      </c>
      <c r="V191" s="89">
        <f t="shared" si="57"/>
        <v>9</v>
      </c>
      <c r="W191" s="88">
        <f t="shared" si="40"/>
        <v>56700</v>
      </c>
      <c r="X191" s="88">
        <f t="shared" si="41"/>
        <v>0</v>
      </c>
      <c r="Y191" s="93">
        <f t="shared" si="42"/>
        <v>0</v>
      </c>
      <c r="Z191" s="94">
        <v>9</v>
      </c>
      <c r="AA191" s="88">
        <f t="shared" si="43"/>
        <v>56700</v>
      </c>
      <c r="AB191" s="88">
        <f t="shared" si="44"/>
        <v>0</v>
      </c>
      <c r="AC191" s="95">
        <f t="shared" si="45"/>
        <v>0</v>
      </c>
      <c r="AD191" s="59"/>
      <c r="AE191" s="60"/>
      <c r="AF191" s="60"/>
      <c r="AG191" s="61"/>
    </row>
    <row r="192" spans="1:33" ht="15">
      <c r="A192" s="82">
        <v>187</v>
      </c>
      <c r="B192" s="83">
        <v>153</v>
      </c>
      <c r="C192" s="83" t="s">
        <v>386</v>
      </c>
      <c r="D192" s="96" t="s">
        <v>387</v>
      </c>
      <c r="E192" s="85" t="s">
        <v>21</v>
      </c>
      <c r="F192" s="86">
        <v>3600</v>
      </c>
      <c r="G192" s="83">
        <v>16</v>
      </c>
      <c r="H192" s="38">
        <v>3050.8474576271187</v>
      </c>
      <c r="I192" s="38">
        <f t="shared" si="46"/>
        <v>57600</v>
      </c>
      <c r="J192" s="39">
        <v>15</v>
      </c>
      <c r="K192" s="38">
        <f t="shared" si="47"/>
        <v>54000</v>
      </c>
      <c r="L192" s="38">
        <f t="shared" si="48"/>
        <v>0</v>
      </c>
      <c r="M192" s="38">
        <f t="shared" si="49"/>
        <v>3600</v>
      </c>
      <c r="N192" s="87"/>
      <c r="O192" s="88">
        <f t="shared" si="50"/>
        <v>0</v>
      </c>
      <c r="P192" s="89"/>
      <c r="Q192" s="90">
        <f t="shared" si="51"/>
        <v>0</v>
      </c>
      <c r="R192" s="90">
        <f t="shared" si="52"/>
        <v>0</v>
      </c>
      <c r="S192" s="90">
        <f t="shared" si="53"/>
        <v>0</v>
      </c>
      <c r="T192" s="91">
        <f t="shared" si="54"/>
        <v>16</v>
      </c>
      <c r="U192" s="92">
        <f t="shared" si="55"/>
        <v>57600</v>
      </c>
      <c r="V192" s="89">
        <f t="shared" si="57"/>
        <v>15</v>
      </c>
      <c r="W192" s="88">
        <f t="shared" si="40"/>
        <v>54000</v>
      </c>
      <c r="X192" s="88">
        <f t="shared" si="41"/>
        <v>0</v>
      </c>
      <c r="Y192" s="93">
        <f t="shared" si="42"/>
        <v>3600</v>
      </c>
      <c r="Z192" s="94">
        <v>15</v>
      </c>
      <c r="AA192" s="88">
        <f t="shared" si="43"/>
        <v>54000</v>
      </c>
      <c r="AB192" s="88">
        <f t="shared" si="44"/>
        <v>0</v>
      </c>
      <c r="AC192" s="95">
        <f t="shared" si="45"/>
        <v>3600</v>
      </c>
      <c r="AD192" s="59"/>
      <c r="AE192" s="60"/>
      <c r="AF192" s="60"/>
      <c r="AG192" s="61"/>
    </row>
    <row r="193" spans="1:33" ht="15">
      <c r="A193" s="82">
        <v>188</v>
      </c>
      <c r="B193" s="83">
        <v>154</v>
      </c>
      <c r="C193" s="83" t="s">
        <v>388</v>
      </c>
      <c r="D193" s="96" t="s">
        <v>389</v>
      </c>
      <c r="E193" s="85" t="s">
        <v>21</v>
      </c>
      <c r="F193" s="86">
        <v>1100</v>
      </c>
      <c r="G193" s="83">
        <v>21</v>
      </c>
      <c r="H193" s="38">
        <v>932.20338983050851</v>
      </c>
      <c r="I193" s="38">
        <f t="shared" si="46"/>
        <v>23100</v>
      </c>
      <c r="J193" s="39">
        <v>21</v>
      </c>
      <c r="K193" s="38">
        <f t="shared" si="47"/>
        <v>23100</v>
      </c>
      <c r="L193" s="38">
        <f t="shared" si="48"/>
        <v>0</v>
      </c>
      <c r="M193" s="38">
        <f t="shared" si="49"/>
        <v>0</v>
      </c>
      <c r="N193" s="87"/>
      <c r="O193" s="88">
        <f t="shared" si="50"/>
        <v>0</v>
      </c>
      <c r="P193" s="89"/>
      <c r="Q193" s="90">
        <f t="shared" si="51"/>
        <v>0</v>
      </c>
      <c r="R193" s="90">
        <f t="shared" si="52"/>
        <v>0</v>
      </c>
      <c r="S193" s="90">
        <f t="shared" si="53"/>
        <v>0</v>
      </c>
      <c r="T193" s="91">
        <f t="shared" si="54"/>
        <v>21</v>
      </c>
      <c r="U193" s="92">
        <f t="shared" si="55"/>
        <v>23100</v>
      </c>
      <c r="V193" s="89">
        <f t="shared" si="57"/>
        <v>21</v>
      </c>
      <c r="W193" s="88">
        <f t="shared" si="40"/>
        <v>23100</v>
      </c>
      <c r="X193" s="88">
        <f t="shared" si="41"/>
        <v>0</v>
      </c>
      <c r="Y193" s="93">
        <f t="shared" si="42"/>
        <v>0</v>
      </c>
      <c r="Z193" s="94">
        <v>21</v>
      </c>
      <c r="AA193" s="88">
        <f t="shared" si="43"/>
        <v>23100</v>
      </c>
      <c r="AB193" s="88">
        <f t="shared" si="44"/>
        <v>0</v>
      </c>
      <c r="AC193" s="95">
        <f t="shared" si="45"/>
        <v>0</v>
      </c>
      <c r="AD193" s="59"/>
      <c r="AE193" s="60"/>
      <c r="AF193" s="60"/>
      <c r="AG193" s="61"/>
    </row>
    <row r="194" spans="1:33" ht="15">
      <c r="A194" s="82">
        <v>189</v>
      </c>
      <c r="B194" s="83">
        <v>155</v>
      </c>
      <c r="C194" s="83" t="s">
        <v>390</v>
      </c>
      <c r="D194" s="96" t="s">
        <v>391</v>
      </c>
      <c r="E194" s="85" t="s">
        <v>21</v>
      </c>
      <c r="F194" s="86">
        <v>630</v>
      </c>
      <c r="G194" s="83">
        <v>25</v>
      </c>
      <c r="H194" s="38">
        <v>533.89830508474574</v>
      </c>
      <c r="I194" s="38">
        <f t="shared" si="46"/>
        <v>15750</v>
      </c>
      <c r="J194" s="39">
        <v>15</v>
      </c>
      <c r="K194" s="38">
        <f t="shared" si="47"/>
        <v>9450</v>
      </c>
      <c r="L194" s="38">
        <f t="shared" si="48"/>
        <v>0</v>
      </c>
      <c r="M194" s="38">
        <f t="shared" si="49"/>
        <v>6300</v>
      </c>
      <c r="N194" s="87"/>
      <c r="O194" s="88">
        <f t="shared" si="50"/>
        <v>0</v>
      </c>
      <c r="P194" s="89"/>
      <c r="Q194" s="90">
        <f t="shared" si="51"/>
        <v>0</v>
      </c>
      <c r="R194" s="90">
        <f t="shared" si="52"/>
        <v>0</v>
      </c>
      <c r="S194" s="90">
        <f t="shared" si="53"/>
        <v>0</v>
      </c>
      <c r="T194" s="91">
        <f t="shared" si="54"/>
        <v>25</v>
      </c>
      <c r="U194" s="92">
        <f t="shared" si="55"/>
        <v>15750</v>
      </c>
      <c r="V194" s="89">
        <f t="shared" ref="V194:V225" si="58">J194+P194</f>
        <v>15</v>
      </c>
      <c r="W194" s="88">
        <f t="shared" si="40"/>
        <v>9450</v>
      </c>
      <c r="X194" s="88">
        <f t="shared" si="41"/>
        <v>0</v>
      </c>
      <c r="Y194" s="93">
        <f t="shared" si="42"/>
        <v>6300</v>
      </c>
      <c r="Z194" s="94">
        <v>15</v>
      </c>
      <c r="AA194" s="88">
        <f t="shared" si="43"/>
        <v>9450</v>
      </c>
      <c r="AB194" s="88">
        <f t="shared" si="44"/>
        <v>0</v>
      </c>
      <c r="AC194" s="95">
        <f t="shared" si="45"/>
        <v>6300</v>
      </c>
      <c r="AD194" s="59"/>
      <c r="AE194" s="60"/>
      <c r="AF194" s="60"/>
      <c r="AG194" s="61"/>
    </row>
    <row r="195" spans="1:33" ht="15">
      <c r="A195" s="82">
        <v>190</v>
      </c>
      <c r="B195" s="83">
        <v>156</v>
      </c>
      <c r="C195" s="83" t="s">
        <v>392</v>
      </c>
      <c r="D195" s="96" t="s">
        <v>393</v>
      </c>
      <c r="E195" s="85" t="s">
        <v>21</v>
      </c>
      <c r="F195" s="86">
        <v>540</v>
      </c>
      <c r="G195" s="83">
        <v>36</v>
      </c>
      <c r="H195" s="38">
        <v>457.62711864406782</v>
      </c>
      <c r="I195" s="38">
        <f t="shared" si="46"/>
        <v>19440</v>
      </c>
      <c r="J195" s="39">
        <v>21</v>
      </c>
      <c r="K195" s="38">
        <f t="shared" si="47"/>
        <v>11340</v>
      </c>
      <c r="L195" s="38">
        <f t="shared" si="48"/>
        <v>0</v>
      </c>
      <c r="M195" s="38">
        <f t="shared" si="49"/>
        <v>8100</v>
      </c>
      <c r="N195" s="87"/>
      <c r="O195" s="88">
        <f t="shared" si="50"/>
        <v>0</v>
      </c>
      <c r="P195" s="89"/>
      <c r="Q195" s="90">
        <f t="shared" si="51"/>
        <v>0</v>
      </c>
      <c r="R195" s="90">
        <f t="shared" si="52"/>
        <v>0</v>
      </c>
      <c r="S195" s="90">
        <f t="shared" si="53"/>
        <v>0</v>
      </c>
      <c r="T195" s="91">
        <f t="shared" si="54"/>
        <v>36</v>
      </c>
      <c r="U195" s="92">
        <f t="shared" si="55"/>
        <v>19440</v>
      </c>
      <c r="V195" s="89">
        <f t="shared" si="58"/>
        <v>21</v>
      </c>
      <c r="W195" s="88">
        <f t="shared" si="40"/>
        <v>11340</v>
      </c>
      <c r="X195" s="88">
        <f t="shared" si="41"/>
        <v>0</v>
      </c>
      <c r="Y195" s="93">
        <f t="shared" si="42"/>
        <v>8100</v>
      </c>
      <c r="Z195" s="94">
        <v>21</v>
      </c>
      <c r="AA195" s="88">
        <f t="shared" si="43"/>
        <v>11340</v>
      </c>
      <c r="AB195" s="88">
        <f t="shared" si="44"/>
        <v>0</v>
      </c>
      <c r="AC195" s="95">
        <f t="shared" si="45"/>
        <v>8100</v>
      </c>
      <c r="AD195" s="59"/>
      <c r="AE195" s="60"/>
      <c r="AF195" s="60"/>
      <c r="AG195" s="61"/>
    </row>
    <row r="196" spans="1:33" ht="28.8">
      <c r="A196" s="82">
        <v>191</v>
      </c>
      <c r="B196" s="83">
        <v>156</v>
      </c>
      <c r="C196" s="83" t="s">
        <v>394</v>
      </c>
      <c r="D196" s="96" t="s">
        <v>395</v>
      </c>
      <c r="E196" s="85" t="s">
        <v>21</v>
      </c>
      <c r="F196" s="86">
        <v>540</v>
      </c>
      <c r="G196" s="83">
        <v>25</v>
      </c>
      <c r="H196" s="38">
        <v>457.62711864406782</v>
      </c>
      <c r="I196" s="38">
        <f t="shared" si="46"/>
        <v>13500</v>
      </c>
      <c r="J196" s="39">
        <v>14</v>
      </c>
      <c r="K196" s="38">
        <f t="shared" si="47"/>
        <v>7560</v>
      </c>
      <c r="L196" s="38">
        <f t="shared" si="48"/>
        <v>0</v>
      </c>
      <c r="M196" s="38">
        <f t="shared" si="49"/>
        <v>5940</v>
      </c>
      <c r="N196" s="87"/>
      <c r="O196" s="88">
        <f t="shared" si="50"/>
        <v>0</v>
      </c>
      <c r="P196" s="89"/>
      <c r="Q196" s="90">
        <f t="shared" si="51"/>
        <v>0</v>
      </c>
      <c r="R196" s="90">
        <f t="shared" si="52"/>
        <v>0</v>
      </c>
      <c r="S196" s="90">
        <f t="shared" si="53"/>
        <v>0</v>
      </c>
      <c r="T196" s="91">
        <f t="shared" si="54"/>
        <v>25</v>
      </c>
      <c r="U196" s="92">
        <f t="shared" si="55"/>
        <v>13500</v>
      </c>
      <c r="V196" s="89">
        <f t="shared" si="58"/>
        <v>14</v>
      </c>
      <c r="W196" s="88">
        <f t="shared" si="40"/>
        <v>7560</v>
      </c>
      <c r="X196" s="88">
        <f t="shared" si="41"/>
        <v>0</v>
      </c>
      <c r="Y196" s="93">
        <f t="shared" si="42"/>
        <v>5940</v>
      </c>
      <c r="Z196" s="94">
        <v>14</v>
      </c>
      <c r="AA196" s="88">
        <f t="shared" si="43"/>
        <v>7560</v>
      </c>
      <c r="AB196" s="88">
        <f t="shared" si="44"/>
        <v>0</v>
      </c>
      <c r="AC196" s="95">
        <f t="shared" si="45"/>
        <v>5940</v>
      </c>
      <c r="AD196" s="59"/>
      <c r="AE196" s="60"/>
      <c r="AF196" s="60"/>
      <c r="AG196" s="61"/>
    </row>
    <row r="197" spans="1:33" ht="15">
      <c r="A197" s="82">
        <v>192</v>
      </c>
      <c r="B197" s="83">
        <v>158</v>
      </c>
      <c r="C197" s="83" t="s">
        <v>396</v>
      </c>
      <c r="D197" s="96" t="s">
        <v>397</v>
      </c>
      <c r="E197" s="85" t="s">
        <v>21</v>
      </c>
      <c r="F197" s="86">
        <v>720</v>
      </c>
      <c r="G197" s="83">
        <v>25</v>
      </c>
      <c r="H197" s="38">
        <v>610.16949152542372</v>
      </c>
      <c r="I197" s="38">
        <f t="shared" si="46"/>
        <v>18000</v>
      </c>
      <c r="J197" s="39">
        <v>15</v>
      </c>
      <c r="K197" s="38">
        <f t="shared" si="47"/>
        <v>10800</v>
      </c>
      <c r="L197" s="38">
        <f t="shared" si="48"/>
        <v>0</v>
      </c>
      <c r="M197" s="38">
        <f t="shared" si="49"/>
        <v>7200</v>
      </c>
      <c r="N197" s="87"/>
      <c r="O197" s="88">
        <f t="shared" si="50"/>
        <v>0</v>
      </c>
      <c r="P197" s="89"/>
      <c r="Q197" s="90">
        <f t="shared" si="51"/>
        <v>0</v>
      </c>
      <c r="R197" s="90">
        <f t="shared" si="52"/>
        <v>0</v>
      </c>
      <c r="S197" s="90">
        <f t="shared" si="53"/>
        <v>0</v>
      </c>
      <c r="T197" s="91">
        <f t="shared" si="54"/>
        <v>25</v>
      </c>
      <c r="U197" s="92">
        <f t="shared" si="55"/>
        <v>18000</v>
      </c>
      <c r="V197" s="89">
        <f t="shared" si="58"/>
        <v>15</v>
      </c>
      <c r="W197" s="88">
        <f t="shared" si="40"/>
        <v>10800</v>
      </c>
      <c r="X197" s="88">
        <f t="shared" si="41"/>
        <v>0</v>
      </c>
      <c r="Y197" s="93">
        <f t="shared" si="42"/>
        <v>7200</v>
      </c>
      <c r="Z197" s="94">
        <v>15</v>
      </c>
      <c r="AA197" s="88">
        <f t="shared" si="43"/>
        <v>10800</v>
      </c>
      <c r="AB197" s="88">
        <f t="shared" si="44"/>
        <v>0</v>
      </c>
      <c r="AC197" s="95">
        <f t="shared" si="45"/>
        <v>7200</v>
      </c>
      <c r="AD197" s="59"/>
      <c r="AE197" s="60"/>
      <c r="AF197" s="60"/>
      <c r="AG197" s="61"/>
    </row>
    <row r="198" spans="1:33" ht="28.8">
      <c r="A198" s="82">
        <v>193</v>
      </c>
      <c r="B198" s="83">
        <v>159</v>
      </c>
      <c r="C198" s="83" t="s">
        <v>398</v>
      </c>
      <c r="D198" s="96" t="s">
        <v>399</v>
      </c>
      <c r="E198" s="85" t="s">
        <v>21</v>
      </c>
      <c r="F198" s="86">
        <v>3600</v>
      </c>
      <c r="G198" s="83">
        <v>12</v>
      </c>
      <c r="H198" s="38">
        <v>3050.8474576271187</v>
      </c>
      <c r="I198" s="38">
        <f t="shared" si="46"/>
        <v>43200</v>
      </c>
      <c r="J198" s="39">
        <v>24</v>
      </c>
      <c r="K198" s="38">
        <f t="shared" si="47"/>
        <v>86400</v>
      </c>
      <c r="L198" s="38">
        <f t="shared" si="48"/>
        <v>43200</v>
      </c>
      <c r="M198" s="38">
        <f t="shared" si="49"/>
        <v>0</v>
      </c>
      <c r="N198" s="87"/>
      <c r="O198" s="88">
        <f t="shared" si="50"/>
        <v>0</v>
      </c>
      <c r="P198" s="89"/>
      <c r="Q198" s="90">
        <f t="shared" si="51"/>
        <v>0</v>
      </c>
      <c r="R198" s="90">
        <f t="shared" si="52"/>
        <v>0</v>
      </c>
      <c r="S198" s="90">
        <f t="shared" si="53"/>
        <v>0</v>
      </c>
      <c r="T198" s="91">
        <f t="shared" si="54"/>
        <v>12</v>
      </c>
      <c r="U198" s="92">
        <f t="shared" si="55"/>
        <v>43200</v>
      </c>
      <c r="V198" s="89">
        <f t="shared" si="58"/>
        <v>24</v>
      </c>
      <c r="W198" s="88">
        <f t="shared" ref="W198:W247" si="59">V198*F198</f>
        <v>86400</v>
      </c>
      <c r="X198" s="88">
        <f t="shared" ref="X198:X247" si="60">IF(W198&gt;U198,W198-U198,0)</f>
        <v>43200</v>
      </c>
      <c r="Y198" s="93">
        <f t="shared" ref="Y198:Y247" si="61">IF(U198&gt;W198,U198-W198,0)</f>
        <v>0</v>
      </c>
      <c r="Z198" s="94">
        <v>24</v>
      </c>
      <c r="AA198" s="88">
        <f t="shared" ref="AA198:AA247" si="62">Z198*F198</f>
        <v>86400</v>
      </c>
      <c r="AB198" s="88">
        <f t="shared" ref="AB198:AB247" si="63">IF(AA198&gt;U198,AA198-U198,0)</f>
        <v>43200</v>
      </c>
      <c r="AC198" s="95">
        <f t="shared" ref="AC198:AC247" si="64">IF(U198&gt;AA198,U198-AA198,0)</f>
        <v>0</v>
      </c>
      <c r="AD198" s="59"/>
      <c r="AE198" s="60"/>
      <c r="AF198" s="60"/>
      <c r="AG198" s="61"/>
    </row>
    <row r="199" spans="1:33" ht="28.8">
      <c r="A199" s="82">
        <v>194</v>
      </c>
      <c r="B199" s="83">
        <v>160</v>
      </c>
      <c r="C199" s="83" t="s">
        <v>400</v>
      </c>
      <c r="D199" s="96" t="s">
        <v>401</v>
      </c>
      <c r="E199" s="98" t="s">
        <v>121</v>
      </c>
      <c r="F199" s="99">
        <v>270</v>
      </c>
      <c r="G199" s="83">
        <v>55</v>
      </c>
      <c r="H199" s="38">
        <v>228.81355932203391</v>
      </c>
      <c r="I199" s="38">
        <f t="shared" ref="I199:I247" si="65">F199*G199</f>
        <v>14850</v>
      </c>
      <c r="J199" s="39">
        <v>103.08</v>
      </c>
      <c r="K199" s="38">
        <f t="shared" ref="K199:K247" si="66">J199*F199</f>
        <v>27831.599999999999</v>
      </c>
      <c r="L199" s="38">
        <f t="shared" ref="L199:L247" si="67">IF(K199&gt;I199,K199-I199,0)</f>
        <v>12981.599999999999</v>
      </c>
      <c r="M199" s="38">
        <f t="shared" ref="M199:M247" si="68">IF(I199&gt;K199,I199-K199,0)</f>
        <v>0</v>
      </c>
      <c r="N199" s="87"/>
      <c r="O199" s="88">
        <f t="shared" ref="O199:O247" si="69">N199*F199</f>
        <v>0</v>
      </c>
      <c r="P199" s="89"/>
      <c r="Q199" s="90">
        <f t="shared" ref="Q199:Q247" si="70">P199*F199</f>
        <v>0</v>
      </c>
      <c r="R199" s="90">
        <f t="shared" ref="R199:R247" si="71">IF(Q199&gt;O199,Q199-O199,0)</f>
        <v>0</v>
      </c>
      <c r="S199" s="90">
        <f t="shared" ref="S199:S247" si="72">IF(O199&gt;Q199,O199-Q199,0)</f>
        <v>0</v>
      </c>
      <c r="T199" s="91">
        <f t="shared" ref="T199:T247" si="73">G199+N199</f>
        <v>55</v>
      </c>
      <c r="U199" s="92">
        <f t="shared" ref="U199:U247" si="74">T199*F199</f>
        <v>14850</v>
      </c>
      <c r="V199" s="89">
        <f t="shared" si="58"/>
        <v>103.08</v>
      </c>
      <c r="W199" s="88">
        <f t="shared" si="59"/>
        <v>27831.599999999999</v>
      </c>
      <c r="X199" s="88">
        <f t="shared" si="60"/>
        <v>12981.599999999999</v>
      </c>
      <c r="Y199" s="93">
        <f t="shared" si="61"/>
        <v>0</v>
      </c>
      <c r="Z199" s="94">
        <f>V199*1.05</f>
        <v>108.23400000000001</v>
      </c>
      <c r="AA199" s="88">
        <f t="shared" si="62"/>
        <v>29223.180000000004</v>
      </c>
      <c r="AB199" s="88">
        <f t="shared" si="63"/>
        <v>14373.180000000004</v>
      </c>
      <c r="AC199" s="95">
        <f t="shared" si="64"/>
        <v>0</v>
      </c>
      <c r="AD199" s="59"/>
      <c r="AE199" s="60"/>
      <c r="AF199" s="60"/>
      <c r="AG199" s="61"/>
    </row>
    <row r="200" spans="1:33" ht="28.8">
      <c r="A200" s="82">
        <v>195</v>
      </c>
      <c r="B200" s="83">
        <v>161</v>
      </c>
      <c r="C200" s="83" t="s">
        <v>402</v>
      </c>
      <c r="D200" s="96" t="s">
        <v>403</v>
      </c>
      <c r="E200" s="98" t="s">
        <v>121</v>
      </c>
      <c r="F200" s="99">
        <v>360</v>
      </c>
      <c r="G200" s="83">
        <v>115</v>
      </c>
      <c r="H200" s="38">
        <v>305.08474576271186</v>
      </c>
      <c r="I200" s="38">
        <f t="shared" si="65"/>
        <v>41400</v>
      </c>
      <c r="J200" s="39">
        <v>123.53</v>
      </c>
      <c r="K200" s="38">
        <f t="shared" si="66"/>
        <v>44470.8</v>
      </c>
      <c r="L200" s="38">
        <f t="shared" si="67"/>
        <v>3070.8000000000029</v>
      </c>
      <c r="M200" s="38">
        <f t="shared" si="68"/>
        <v>0</v>
      </c>
      <c r="N200" s="87"/>
      <c r="O200" s="88">
        <f t="shared" si="69"/>
        <v>0</v>
      </c>
      <c r="P200" s="89"/>
      <c r="Q200" s="90">
        <f t="shared" si="70"/>
        <v>0</v>
      </c>
      <c r="R200" s="90">
        <f t="shared" si="71"/>
        <v>0</v>
      </c>
      <c r="S200" s="90">
        <f t="shared" si="72"/>
        <v>0</v>
      </c>
      <c r="T200" s="91">
        <f t="shared" si="73"/>
        <v>115</v>
      </c>
      <c r="U200" s="92">
        <f t="shared" si="74"/>
        <v>41400</v>
      </c>
      <c r="V200" s="89">
        <f t="shared" si="58"/>
        <v>123.53</v>
      </c>
      <c r="W200" s="88">
        <f t="shared" si="59"/>
        <v>44470.8</v>
      </c>
      <c r="X200" s="88">
        <f t="shared" si="60"/>
        <v>3070.8000000000029</v>
      </c>
      <c r="Y200" s="93">
        <f t="shared" si="61"/>
        <v>0</v>
      </c>
      <c r="Z200" s="94">
        <f>V200*1.05</f>
        <v>129.70650000000001</v>
      </c>
      <c r="AA200" s="88">
        <f t="shared" si="62"/>
        <v>46694.340000000004</v>
      </c>
      <c r="AB200" s="88">
        <f t="shared" si="63"/>
        <v>5294.3400000000038</v>
      </c>
      <c r="AC200" s="95">
        <f t="shared" si="64"/>
        <v>0</v>
      </c>
      <c r="AD200" s="59"/>
      <c r="AE200" s="60"/>
      <c r="AF200" s="60"/>
      <c r="AG200" s="61"/>
    </row>
    <row r="201" spans="1:33" ht="28.8">
      <c r="A201" s="82">
        <v>196</v>
      </c>
      <c r="B201" s="83">
        <v>162</v>
      </c>
      <c r="C201" s="83" t="s">
        <v>404</v>
      </c>
      <c r="D201" s="96" t="s">
        <v>405</v>
      </c>
      <c r="E201" s="98" t="s">
        <v>121</v>
      </c>
      <c r="F201" s="99">
        <v>450</v>
      </c>
      <c r="G201" s="83">
        <v>143</v>
      </c>
      <c r="H201" s="38">
        <v>381.35593220338984</v>
      </c>
      <c r="I201" s="38">
        <f t="shared" si="65"/>
        <v>64350</v>
      </c>
      <c r="J201" s="39">
        <v>110</v>
      </c>
      <c r="K201" s="38">
        <f t="shared" si="66"/>
        <v>49500</v>
      </c>
      <c r="L201" s="38">
        <f t="shared" si="67"/>
        <v>0</v>
      </c>
      <c r="M201" s="38">
        <f t="shared" si="68"/>
        <v>14850</v>
      </c>
      <c r="N201" s="87"/>
      <c r="O201" s="88">
        <f t="shared" si="69"/>
        <v>0</v>
      </c>
      <c r="P201" s="89"/>
      <c r="Q201" s="90">
        <f t="shared" si="70"/>
        <v>0</v>
      </c>
      <c r="R201" s="90">
        <f t="shared" si="71"/>
        <v>0</v>
      </c>
      <c r="S201" s="90">
        <f t="shared" si="72"/>
        <v>0</v>
      </c>
      <c r="T201" s="91">
        <f t="shared" si="73"/>
        <v>143</v>
      </c>
      <c r="U201" s="92">
        <f t="shared" si="74"/>
        <v>64350</v>
      </c>
      <c r="V201" s="89">
        <f t="shared" si="58"/>
        <v>110</v>
      </c>
      <c r="W201" s="88">
        <f t="shared" si="59"/>
        <v>49500</v>
      </c>
      <c r="X201" s="88">
        <f t="shared" si="60"/>
        <v>0</v>
      </c>
      <c r="Y201" s="93">
        <f t="shared" si="61"/>
        <v>14850</v>
      </c>
      <c r="Z201" s="94">
        <f>V201*1.05</f>
        <v>115.5</v>
      </c>
      <c r="AA201" s="88">
        <f t="shared" si="62"/>
        <v>51975</v>
      </c>
      <c r="AB201" s="88">
        <f t="shared" si="63"/>
        <v>0</v>
      </c>
      <c r="AC201" s="95">
        <f t="shared" si="64"/>
        <v>12375</v>
      </c>
      <c r="AD201" s="59"/>
      <c r="AE201" s="60"/>
      <c r="AF201" s="60"/>
      <c r="AG201" s="61"/>
    </row>
    <row r="202" spans="1:33" ht="15">
      <c r="A202" s="82">
        <v>197</v>
      </c>
      <c r="B202" s="83">
        <v>163</v>
      </c>
      <c r="C202" s="83" t="s">
        <v>406</v>
      </c>
      <c r="D202" s="96" t="s">
        <v>407</v>
      </c>
      <c r="E202" s="85" t="s">
        <v>21</v>
      </c>
      <c r="F202" s="86">
        <v>1440</v>
      </c>
      <c r="G202" s="83">
        <v>15</v>
      </c>
      <c r="H202" s="38">
        <v>1220.3389830508474</v>
      </c>
      <c r="I202" s="38">
        <f t="shared" si="65"/>
        <v>21600</v>
      </c>
      <c r="J202" s="39">
        <v>20</v>
      </c>
      <c r="K202" s="38">
        <f t="shared" si="66"/>
        <v>28800</v>
      </c>
      <c r="L202" s="38">
        <f t="shared" si="67"/>
        <v>7200</v>
      </c>
      <c r="M202" s="38">
        <f t="shared" si="68"/>
        <v>0</v>
      </c>
      <c r="N202" s="87"/>
      <c r="O202" s="88">
        <f t="shared" si="69"/>
        <v>0</v>
      </c>
      <c r="P202" s="89"/>
      <c r="Q202" s="90">
        <f t="shared" si="70"/>
        <v>0</v>
      </c>
      <c r="R202" s="90">
        <f t="shared" si="71"/>
        <v>0</v>
      </c>
      <c r="S202" s="90">
        <f t="shared" si="72"/>
        <v>0</v>
      </c>
      <c r="T202" s="91">
        <f t="shared" si="73"/>
        <v>15</v>
      </c>
      <c r="U202" s="92">
        <f t="shared" si="74"/>
        <v>21600</v>
      </c>
      <c r="V202" s="89">
        <f t="shared" si="58"/>
        <v>20</v>
      </c>
      <c r="W202" s="88">
        <f t="shared" si="59"/>
        <v>28800</v>
      </c>
      <c r="X202" s="88">
        <f t="shared" si="60"/>
        <v>7200</v>
      </c>
      <c r="Y202" s="93">
        <f t="shared" si="61"/>
        <v>0</v>
      </c>
      <c r="Z202" s="94">
        <v>20</v>
      </c>
      <c r="AA202" s="88">
        <f t="shared" si="62"/>
        <v>28800</v>
      </c>
      <c r="AB202" s="88">
        <f t="shared" si="63"/>
        <v>7200</v>
      </c>
      <c r="AC202" s="95">
        <f t="shared" si="64"/>
        <v>0</v>
      </c>
      <c r="AD202" s="59"/>
      <c r="AE202" s="60"/>
      <c r="AF202" s="60"/>
      <c r="AG202" s="61"/>
    </row>
    <row r="203" spans="1:33" ht="28.8">
      <c r="A203" s="82">
        <v>198</v>
      </c>
      <c r="B203" s="83">
        <v>164</v>
      </c>
      <c r="C203" s="83" t="s">
        <v>408</v>
      </c>
      <c r="D203" s="96" t="s">
        <v>409</v>
      </c>
      <c r="E203" s="98" t="s">
        <v>121</v>
      </c>
      <c r="F203" s="99">
        <v>450</v>
      </c>
      <c r="G203" s="83">
        <v>145</v>
      </c>
      <c r="H203" s="38">
        <v>381.35593220338984</v>
      </c>
      <c r="I203" s="38">
        <f t="shared" si="65"/>
        <v>65250</v>
      </c>
      <c r="J203" s="39">
        <v>80</v>
      </c>
      <c r="K203" s="38">
        <f t="shared" si="66"/>
        <v>36000</v>
      </c>
      <c r="L203" s="38">
        <f t="shared" si="67"/>
        <v>0</v>
      </c>
      <c r="M203" s="38">
        <f t="shared" si="68"/>
        <v>29250</v>
      </c>
      <c r="N203" s="87"/>
      <c r="O203" s="88">
        <f t="shared" si="69"/>
        <v>0</v>
      </c>
      <c r="P203" s="89"/>
      <c r="Q203" s="90">
        <f t="shared" si="70"/>
        <v>0</v>
      </c>
      <c r="R203" s="90">
        <f t="shared" si="71"/>
        <v>0</v>
      </c>
      <c r="S203" s="90">
        <f t="shared" si="72"/>
        <v>0</v>
      </c>
      <c r="T203" s="91">
        <f t="shared" si="73"/>
        <v>145</v>
      </c>
      <c r="U203" s="92">
        <f t="shared" si="74"/>
        <v>65250</v>
      </c>
      <c r="V203" s="89">
        <f t="shared" si="58"/>
        <v>80</v>
      </c>
      <c r="W203" s="88">
        <f t="shared" si="59"/>
        <v>36000</v>
      </c>
      <c r="X203" s="88">
        <f t="shared" si="60"/>
        <v>0</v>
      </c>
      <c r="Y203" s="93">
        <f t="shared" si="61"/>
        <v>29250</v>
      </c>
      <c r="Z203" s="94">
        <f>V203*1.05</f>
        <v>84</v>
      </c>
      <c r="AA203" s="88">
        <f t="shared" si="62"/>
        <v>37800</v>
      </c>
      <c r="AB203" s="88">
        <f t="shared" si="63"/>
        <v>0</v>
      </c>
      <c r="AC203" s="95">
        <f t="shared" si="64"/>
        <v>27450</v>
      </c>
      <c r="AD203" s="59"/>
      <c r="AE203" s="60"/>
      <c r="AF203" s="60"/>
      <c r="AG203" s="61"/>
    </row>
    <row r="204" spans="1:33" ht="28.8">
      <c r="A204" s="82">
        <v>199</v>
      </c>
      <c r="B204" s="83">
        <v>165</v>
      </c>
      <c r="C204" s="83" t="s">
        <v>410</v>
      </c>
      <c r="D204" s="96" t="s">
        <v>411</v>
      </c>
      <c r="E204" s="98" t="s">
        <v>121</v>
      </c>
      <c r="F204" s="99">
        <v>540</v>
      </c>
      <c r="G204" s="83">
        <v>145</v>
      </c>
      <c r="H204" s="38">
        <v>457.62711864406782</v>
      </c>
      <c r="I204" s="38">
        <f t="shared" si="65"/>
        <v>78300</v>
      </c>
      <c r="J204" s="39">
        <v>65</v>
      </c>
      <c r="K204" s="38">
        <f t="shared" si="66"/>
        <v>35100</v>
      </c>
      <c r="L204" s="38">
        <f t="shared" si="67"/>
        <v>0</v>
      </c>
      <c r="M204" s="38">
        <f t="shared" si="68"/>
        <v>43200</v>
      </c>
      <c r="N204" s="87"/>
      <c r="O204" s="88">
        <f t="shared" si="69"/>
        <v>0</v>
      </c>
      <c r="P204" s="89"/>
      <c r="Q204" s="90">
        <f t="shared" si="70"/>
        <v>0</v>
      </c>
      <c r="R204" s="90">
        <f t="shared" si="71"/>
        <v>0</v>
      </c>
      <c r="S204" s="90">
        <f t="shared" si="72"/>
        <v>0</v>
      </c>
      <c r="T204" s="91">
        <f t="shared" si="73"/>
        <v>145</v>
      </c>
      <c r="U204" s="92">
        <f t="shared" si="74"/>
        <v>78300</v>
      </c>
      <c r="V204" s="89">
        <f t="shared" si="58"/>
        <v>65</v>
      </c>
      <c r="W204" s="88">
        <f t="shared" si="59"/>
        <v>35100</v>
      </c>
      <c r="X204" s="88">
        <f t="shared" si="60"/>
        <v>0</v>
      </c>
      <c r="Y204" s="93">
        <f t="shared" si="61"/>
        <v>43200</v>
      </c>
      <c r="Z204" s="94">
        <f>V204*1.05</f>
        <v>68.25</v>
      </c>
      <c r="AA204" s="88">
        <f t="shared" si="62"/>
        <v>36855</v>
      </c>
      <c r="AB204" s="88">
        <f t="shared" si="63"/>
        <v>0</v>
      </c>
      <c r="AC204" s="95">
        <f t="shared" si="64"/>
        <v>41445</v>
      </c>
      <c r="AD204" s="59"/>
      <c r="AE204" s="60"/>
      <c r="AF204" s="60"/>
      <c r="AG204" s="61"/>
    </row>
    <row r="205" spans="1:33" ht="57.6">
      <c r="A205" s="82">
        <v>200</v>
      </c>
      <c r="B205" s="83">
        <v>226</v>
      </c>
      <c r="C205" s="83" t="s">
        <v>412</v>
      </c>
      <c r="D205" s="96" t="s">
        <v>413</v>
      </c>
      <c r="E205" s="85" t="s">
        <v>21</v>
      </c>
      <c r="F205" s="86">
        <v>630</v>
      </c>
      <c r="G205" s="83">
        <v>5</v>
      </c>
      <c r="H205" s="38">
        <v>533.89830508474574</v>
      </c>
      <c r="I205" s="38">
        <f t="shared" si="65"/>
        <v>3150</v>
      </c>
      <c r="J205" s="39">
        <v>6</v>
      </c>
      <c r="K205" s="38">
        <f t="shared" si="66"/>
        <v>3780</v>
      </c>
      <c r="L205" s="38">
        <f t="shared" si="67"/>
        <v>630</v>
      </c>
      <c r="M205" s="38">
        <f t="shared" si="68"/>
        <v>0</v>
      </c>
      <c r="N205" s="87"/>
      <c r="O205" s="88">
        <f t="shared" si="69"/>
        <v>0</v>
      </c>
      <c r="P205" s="89"/>
      <c r="Q205" s="90">
        <f t="shared" si="70"/>
        <v>0</v>
      </c>
      <c r="R205" s="90">
        <f t="shared" si="71"/>
        <v>0</v>
      </c>
      <c r="S205" s="90">
        <f t="shared" si="72"/>
        <v>0</v>
      </c>
      <c r="T205" s="91">
        <f t="shared" si="73"/>
        <v>5</v>
      </c>
      <c r="U205" s="92">
        <f t="shared" si="74"/>
        <v>3150</v>
      </c>
      <c r="V205" s="89">
        <f t="shared" si="58"/>
        <v>6</v>
      </c>
      <c r="W205" s="88">
        <f t="shared" si="59"/>
        <v>3780</v>
      </c>
      <c r="X205" s="88">
        <f t="shared" si="60"/>
        <v>630</v>
      </c>
      <c r="Y205" s="93">
        <f t="shared" si="61"/>
        <v>0</v>
      </c>
      <c r="Z205" s="94">
        <v>630</v>
      </c>
      <c r="AA205" s="88">
        <f t="shared" si="62"/>
        <v>396900</v>
      </c>
      <c r="AB205" s="88">
        <f t="shared" si="63"/>
        <v>393750</v>
      </c>
      <c r="AC205" s="95">
        <f t="shared" si="64"/>
        <v>0</v>
      </c>
      <c r="AD205" s="59"/>
      <c r="AE205" s="60"/>
      <c r="AF205" s="60"/>
      <c r="AG205" s="61"/>
    </row>
    <row r="206" spans="1:33" ht="15">
      <c r="A206" s="82">
        <v>201</v>
      </c>
      <c r="B206" s="83">
        <v>166</v>
      </c>
      <c r="C206" s="83" t="s">
        <v>414</v>
      </c>
      <c r="D206" s="96" t="s">
        <v>415</v>
      </c>
      <c r="E206" s="85" t="s">
        <v>21</v>
      </c>
      <c r="F206" s="86">
        <v>2700</v>
      </c>
      <c r="G206" s="83">
        <v>4</v>
      </c>
      <c r="H206" s="38">
        <v>2288.1355932203392</v>
      </c>
      <c r="I206" s="38">
        <f t="shared" si="65"/>
        <v>10800</v>
      </c>
      <c r="J206" s="39">
        <v>0</v>
      </c>
      <c r="K206" s="38">
        <f t="shared" si="66"/>
        <v>0</v>
      </c>
      <c r="L206" s="38">
        <f t="shared" si="67"/>
        <v>0</v>
      </c>
      <c r="M206" s="38">
        <f t="shared" si="68"/>
        <v>10800</v>
      </c>
      <c r="N206" s="87"/>
      <c r="O206" s="88">
        <f t="shared" si="69"/>
        <v>0</v>
      </c>
      <c r="P206" s="89"/>
      <c r="Q206" s="90">
        <f t="shared" si="70"/>
        <v>0</v>
      </c>
      <c r="R206" s="90">
        <f t="shared" si="71"/>
        <v>0</v>
      </c>
      <c r="S206" s="90">
        <f t="shared" si="72"/>
        <v>0</v>
      </c>
      <c r="T206" s="91">
        <f t="shared" si="73"/>
        <v>4</v>
      </c>
      <c r="U206" s="92">
        <f t="shared" si="74"/>
        <v>10800</v>
      </c>
      <c r="V206" s="89">
        <f t="shared" si="58"/>
        <v>0</v>
      </c>
      <c r="W206" s="88">
        <f t="shared" si="59"/>
        <v>0</v>
      </c>
      <c r="X206" s="88">
        <f t="shared" si="60"/>
        <v>0</v>
      </c>
      <c r="Y206" s="93">
        <f t="shared" si="61"/>
        <v>10800</v>
      </c>
      <c r="Z206" s="94">
        <v>0</v>
      </c>
      <c r="AA206" s="88">
        <f t="shared" si="62"/>
        <v>0</v>
      </c>
      <c r="AB206" s="88">
        <f t="shared" si="63"/>
        <v>0</v>
      </c>
      <c r="AC206" s="95">
        <f t="shared" si="64"/>
        <v>10800</v>
      </c>
      <c r="AD206" s="59"/>
      <c r="AE206" s="60"/>
      <c r="AF206" s="60"/>
      <c r="AG206" s="61"/>
    </row>
    <row r="207" spans="1:33" ht="28.8">
      <c r="A207" s="82">
        <v>202</v>
      </c>
      <c r="B207" s="83">
        <v>227</v>
      </c>
      <c r="C207" s="83" t="s">
        <v>416</v>
      </c>
      <c r="D207" s="96" t="s">
        <v>417</v>
      </c>
      <c r="E207" s="85" t="s">
        <v>21</v>
      </c>
      <c r="F207" s="86">
        <v>3600</v>
      </c>
      <c r="G207" s="83">
        <v>10</v>
      </c>
      <c r="H207" s="38">
        <v>3050.8474576271187</v>
      </c>
      <c r="I207" s="38">
        <f t="shared" si="65"/>
        <v>36000</v>
      </c>
      <c r="J207" s="39">
        <v>0</v>
      </c>
      <c r="K207" s="38">
        <f t="shared" si="66"/>
        <v>0</v>
      </c>
      <c r="L207" s="38">
        <f t="shared" si="67"/>
        <v>0</v>
      </c>
      <c r="M207" s="38">
        <f t="shared" si="68"/>
        <v>36000</v>
      </c>
      <c r="N207" s="87"/>
      <c r="O207" s="88">
        <f t="shared" si="69"/>
        <v>0</v>
      </c>
      <c r="P207" s="89"/>
      <c r="Q207" s="90">
        <f t="shared" si="70"/>
        <v>0</v>
      </c>
      <c r="R207" s="90">
        <f t="shared" si="71"/>
        <v>0</v>
      </c>
      <c r="S207" s="90">
        <f t="shared" si="72"/>
        <v>0</v>
      </c>
      <c r="T207" s="91">
        <f t="shared" si="73"/>
        <v>10</v>
      </c>
      <c r="U207" s="92">
        <f t="shared" si="74"/>
        <v>36000</v>
      </c>
      <c r="V207" s="89">
        <f t="shared" si="58"/>
        <v>0</v>
      </c>
      <c r="W207" s="88">
        <f t="shared" si="59"/>
        <v>0</v>
      </c>
      <c r="X207" s="88">
        <f t="shared" si="60"/>
        <v>0</v>
      </c>
      <c r="Y207" s="93">
        <f t="shared" si="61"/>
        <v>36000</v>
      </c>
      <c r="Z207" s="94">
        <v>0</v>
      </c>
      <c r="AA207" s="88">
        <f t="shared" si="62"/>
        <v>0</v>
      </c>
      <c r="AB207" s="88">
        <f t="shared" si="63"/>
        <v>0</v>
      </c>
      <c r="AC207" s="95">
        <f t="shared" si="64"/>
        <v>36000</v>
      </c>
      <c r="AD207" s="59"/>
      <c r="AE207" s="60"/>
      <c r="AF207" s="60"/>
      <c r="AG207" s="61"/>
    </row>
    <row r="208" spans="1:33" ht="15">
      <c r="A208" s="82">
        <v>203</v>
      </c>
      <c r="B208" s="83">
        <v>167</v>
      </c>
      <c r="C208" s="83" t="s">
        <v>418</v>
      </c>
      <c r="D208" s="96" t="s">
        <v>419</v>
      </c>
      <c r="E208" s="98" t="s">
        <v>121</v>
      </c>
      <c r="F208" s="99">
        <v>1750</v>
      </c>
      <c r="G208" s="83">
        <v>700</v>
      </c>
      <c r="H208" s="38">
        <v>1483.0508474576272</v>
      </c>
      <c r="I208" s="38">
        <f t="shared" si="65"/>
        <v>1225000</v>
      </c>
      <c r="J208" s="39">
        <v>832</v>
      </c>
      <c r="K208" s="38">
        <f t="shared" si="66"/>
        <v>1456000</v>
      </c>
      <c r="L208" s="38">
        <f t="shared" si="67"/>
        <v>231000</v>
      </c>
      <c r="M208" s="38">
        <f t="shared" si="68"/>
        <v>0</v>
      </c>
      <c r="N208" s="87"/>
      <c r="O208" s="88">
        <f t="shared" si="69"/>
        <v>0</v>
      </c>
      <c r="P208" s="89"/>
      <c r="Q208" s="90">
        <f t="shared" si="70"/>
        <v>0</v>
      </c>
      <c r="R208" s="90">
        <f t="shared" si="71"/>
        <v>0</v>
      </c>
      <c r="S208" s="90">
        <f t="shared" si="72"/>
        <v>0</v>
      </c>
      <c r="T208" s="91">
        <f t="shared" si="73"/>
        <v>700</v>
      </c>
      <c r="U208" s="92">
        <f t="shared" si="74"/>
        <v>1225000</v>
      </c>
      <c r="V208" s="89">
        <f t="shared" si="58"/>
        <v>832</v>
      </c>
      <c r="W208" s="88">
        <f t="shared" si="59"/>
        <v>1456000</v>
      </c>
      <c r="X208" s="88">
        <f t="shared" si="60"/>
        <v>231000</v>
      </c>
      <c r="Y208" s="93">
        <f t="shared" si="61"/>
        <v>0</v>
      </c>
      <c r="Z208" s="94">
        <v>833</v>
      </c>
      <c r="AA208" s="88">
        <f t="shared" si="62"/>
        <v>1457750</v>
      </c>
      <c r="AB208" s="88">
        <f t="shared" si="63"/>
        <v>232750</v>
      </c>
      <c r="AC208" s="95">
        <f t="shared" si="64"/>
        <v>0</v>
      </c>
      <c r="AD208" s="59"/>
      <c r="AE208" s="60"/>
      <c r="AF208" s="60"/>
      <c r="AG208" s="61"/>
    </row>
    <row r="209" spans="1:33" ht="15">
      <c r="A209" s="82">
        <v>204</v>
      </c>
      <c r="B209" s="83">
        <v>168</v>
      </c>
      <c r="C209" s="83" t="s">
        <v>420</v>
      </c>
      <c r="D209" s="96" t="s">
        <v>421</v>
      </c>
      <c r="E209" s="98" t="s">
        <v>121</v>
      </c>
      <c r="F209" s="99">
        <v>2250</v>
      </c>
      <c r="G209" s="83">
        <v>200</v>
      </c>
      <c r="H209" s="38">
        <v>1906.7796610169491</v>
      </c>
      <c r="I209" s="38">
        <f t="shared" si="65"/>
        <v>450000</v>
      </c>
      <c r="J209" s="39">
        <v>226</v>
      </c>
      <c r="K209" s="38">
        <f t="shared" si="66"/>
        <v>508500</v>
      </c>
      <c r="L209" s="38">
        <f t="shared" si="67"/>
        <v>58500</v>
      </c>
      <c r="M209" s="38">
        <f t="shared" si="68"/>
        <v>0</v>
      </c>
      <c r="N209" s="87"/>
      <c r="O209" s="88">
        <f t="shared" si="69"/>
        <v>0</v>
      </c>
      <c r="P209" s="89"/>
      <c r="Q209" s="90">
        <f t="shared" si="70"/>
        <v>0</v>
      </c>
      <c r="R209" s="90">
        <f t="shared" si="71"/>
        <v>0</v>
      </c>
      <c r="S209" s="90">
        <f t="shared" si="72"/>
        <v>0</v>
      </c>
      <c r="T209" s="91">
        <f t="shared" si="73"/>
        <v>200</v>
      </c>
      <c r="U209" s="92">
        <f t="shared" si="74"/>
        <v>450000</v>
      </c>
      <c r="V209" s="89">
        <f t="shared" si="58"/>
        <v>226</v>
      </c>
      <c r="W209" s="88">
        <f t="shared" si="59"/>
        <v>508500</v>
      </c>
      <c r="X209" s="88">
        <f t="shared" si="60"/>
        <v>58500</v>
      </c>
      <c r="Y209" s="93">
        <f t="shared" si="61"/>
        <v>0</v>
      </c>
      <c r="Z209" s="94">
        <v>227</v>
      </c>
      <c r="AA209" s="88">
        <f t="shared" si="62"/>
        <v>510750</v>
      </c>
      <c r="AB209" s="88">
        <f t="shared" si="63"/>
        <v>60750</v>
      </c>
      <c r="AC209" s="95">
        <f t="shared" si="64"/>
        <v>0</v>
      </c>
      <c r="AD209" s="59"/>
      <c r="AE209" s="60"/>
      <c r="AF209" s="60"/>
      <c r="AG209" s="61"/>
    </row>
    <row r="210" spans="1:33" ht="15">
      <c r="A210" s="82">
        <v>205</v>
      </c>
      <c r="B210" s="83">
        <v>169</v>
      </c>
      <c r="C210" s="83" t="s">
        <v>422</v>
      </c>
      <c r="D210" s="96" t="s">
        <v>423</v>
      </c>
      <c r="E210" s="98" t="s">
        <v>121</v>
      </c>
      <c r="F210" s="99">
        <v>2950</v>
      </c>
      <c r="G210" s="83">
        <v>550</v>
      </c>
      <c r="H210" s="38">
        <v>2500</v>
      </c>
      <c r="I210" s="38">
        <f t="shared" si="65"/>
        <v>1622500</v>
      </c>
      <c r="J210" s="39">
        <v>550</v>
      </c>
      <c r="K210" s="38">
        <f t="shared" si="66"/>
        <v>1622500</v>
      </c>
      <c r="L210" s="38">
        <f t="shared" si="67"/>
        <v>0</v>
      </c>
      <c r="M210" s="38">
        <f t="shared" si="68"/>
        <v>0</v>
      </c>
      <c r="N210" s="87"/>
      <c r="O210" s="88">
        <f t="shared" si="69"/>
        <v>0</v>
      </c>
      <c r="P210" s="89"/>
      <c r="Q210" s="90">
        <f t="shared" si="70"/>
        <v>0</v>
      </c>
      <c r="R210" s="90">
        <f t="shared" si="71"/>
        <v>0</v>
      </c>
      <c r="S210" s="90">
        <f t="shared" si="72"/>
        <v>0</v>
      </c>
      <c r="T210" s="91">
        <f t="shared" si="73"/>
        <v>550</v>
      </c>
      <c r="U210" s="92">
        <f t="shared" si="74"/>
        <v>1622500</v>
      </c>
      <c r="V210" s="89">
        <f t="shared" si="58"/>
        <v>550</v>
      </c>
      <c r="W210" s="88">
        <f t="shared" si="59"/>
        <v>1622500</v>
      </c>
      <c r="X210" s="88">
        <f t="shared" si="60"/>
        <v>0</v>
      </c>
      <c r="Y210" s="93">
        <f t="shared" si="61"/>
        <v>0</v>
      </c>
      <c r="Z210" s="94">
        <v>564</v>
      </c>
      <c r="AA210" s="88">
        <f t="shared" si="62"/>
        <v>1663800</v>
      </c>
      <c r="AB210" s="88">
        <f t="shared" si="63"/>
        <v>41300</v>
      </c>
      <c r="AC210" s="95">
        <f t="shared" si="64"/>
        <v>0</v>
      </c>
      <c r="AD210" s="59"/>
      <c r="AE210" s="60"/>
      <c r="AF210" s="60"/>
      <c r="AG210" s="61"/>
    </row>
    <row r="211" spans="1:33" ht="28.8">
      <c r="A211" s="82">
        <v>206</v>
      </c>
      <c r="B211" s="83">
        <v>170</v>
      </c>
      <c r="C211" s="83" t="s">
        <v>424</v>
      </c>
      <c r="D211" s="96" t="s">
        <v>425</v>
      </c>
      <c r="E211" s="98" t="s">
        <v>121</v>
      </c>
      <c r="F211" s="99">
        <v>650.00000000000011</v>
      </c>
      <c r="G211" s="83">
        <v>320</v>
      </c>
      <c r="H211" s="38">
        <v>550.84745762711873</v>
      </c>
      <c r="I211" s="38">
        <f t="shared" si="65"/>
        <v>208000.00000000003</v>
      </c>
      <c r="J211" s="39">
        <v>591</v>
      </c>
      <c r="K211" s="38">
        <f t="shared" si="66"/>
        <v>384150.00000000006</v>
      </c>
      <c r="L211" s="38">
        <f t="shared" si="67"/>
        <v>176150.00000000003</v>
      </c>
      <c r="M211" s="38">
        <f t="shared" si="68"/>
        <v>0</v>
      </c>
      <c r="N211" s="87"/>
      <c r="O211" s="88">
        <f t="shared" si="69"/>
        <v>0</v>
      </c>
      <c r="P211" s="89"/>
      <c r="Q211" s="90">
        <f t="shared" si="70"/>
        <v>0</v>
      </c>
      <c r="R211" s="90">
        <f t="shared" si="71"/>
        <v>0</v>
      </c>
      <c r="S211" s="90">
        <f t="shared" si="72"/>
        <v>0</v>
      </c>
      <c r="T211" s="91">
        <f t="shared" si="73"/>
        <v>320</v>
      </c>
      <c r="U211" s="92">
        <f t="shared" si="74"/>
        <v>208000.00000000003</v>
      </c>
      <c r="V211" s="89">
        <f t="shared" si="58"/>
        <v>591</v>
      </c>
      <c r="W211" s="88">
        <f t="shared" si="59"/>
        <v>384150.00000000006</v>
      </c>
      <c r="X211" s="88">
        <f t="shared" si="60"/>
        <v>176150.00000000003</v>
      </c>
      <c r="Y211" s="93">
        <f t="shared" si="61"/>
        <v>0</v>
      </c>
      <c r="Z211" s="94">
        <v>544</v>
      </c>
      <c r="AA211" s="88">
        <f t="shared" si="62"/>
        <v>353600.00000000006</v>
      </c>
      <c r="AB211" s="88">
        <f t="shared" si="63"/>
        <v>145600.00000000003</v>
      </c>
      <c r="AC211" s="95">
        <f t="shared" si="64"/>
        <v>0</v>
      </c>
      <c r="AD211" s="59"/>
      <c r="AE211" s="60"/>
      <c r="AF211" s="60"/>
      <c r="AG211" s="61"/>
    </row>
    <row r="212" spans="1:33" ht="28.8">
      <c r="A212" s="82">
        <v>207</v>
      </c>
      <c r="B212" s="83">
        <v>171</v>
      </c>
      <c r="C212" s="83" t="s">
        <v>426</v>
      </c>
      <c r="D212" s="96" t="s">
        <v>427</v>
      </c>
      <c r="E212" s="98" t="s">
        <v>121</v>
      </c>
      <c r="F212" s="99">
        <v>950</v>
      </c>
      <c r="G212" s="83">
        <v>525</v>
      </c>
      <c r="H212" s="38">
        <v>805.08474576271192</v>
      </c>
      <c r="I212" s="38">
        <f t="shared" si="65"/>
        <v>498750</v>
      </c>
      <c r="J212" s="39">
        <v>838</v>
      </c>
      <c r="K212" s="38">
        <f t="shared" si="66"/>
        <v>796100</v>
      </c>
      <c r="L212" s="38">
        <f t="shared" si="67"/>
        <v>297350</v>
      </c>
      <c r="M212" s="38">
        <f t="shared" si="68"/>
        <v>0</v>
      </c>
      <c r="N212" s="87"/>
      <c r="O212" s="88">
        <f t="shared" si="69"/>
        <v>0</v>
      </c>
      <c r="P212" s="89"/>
      <c r="Q212" s="90">
        <f t="shared" si="70"/>
        <v>0</v>
      </c>
      <c r="R212" s="90">
        <f t="shared" si="71"/>
        <v>0</v>
      </c>
      <c r="S212" s="90">
        <f t="shared" si="72"/>
        <v>0</v>
      </c>
      <c r="T212" s="91">
        <f t="shared" si="73"/>
        <v>525</v>
      </c>
      <c r="U212" s="92">
        <f t="shared" si="74"/>
        <v>498750</v>
      </c>
      <c r="V212" s="89">
        <f t="shared" si="58"/>
        <v>838</v>
      </c>
      <c r="W212" s="88">
        <f t="shared" si="59"/>
        <v>796100</v>
      </c>
      <c r="X212" s="88">
        <f t="shared" si="60"/>
        <v>297350</v>
      </c>
      <c r="Y212" s="93">
        <f t="shared" si="61"/>
        <v>0</v>
      </c>
      <c r="Z212" s="94">
        <v>757</v>
      </c>
      <c r="AA212" s="88">
        <f t="shared" si="62"/>
        <v>719150</v>
      </c>
      <c r="AB212" s="88">
        <f t="shared" si="63"/>
        <v>220400</v>
      </c>
      <c r="AC212" s="95">
        <f t="shared" si="64"/>
        <v>0</v>
      </c>
      <c r="AD212" s="59"/>
      <c r="AE212" s="60"/>
      <c r="AF212" s="60"/>
      <c r="AG212" s="61"/>
    </row>
    <row r="213" spans="1:33" ht="28.8">
      <c r="A213" s="82">
        <v>208</v>
      </c>
      <c r="B213" s="83">
        <v>172</v>
      </c>
      <c r="C213" s="83" t="s">
        <v>428</v>
      </c>
      <c r="D213" s="96" t="s">
        <v>429</v>
      </c>
      <c r="E213" s="98" t="s">
        <v>121</v>
      </c>
      <c r="F213" s="99">
        <v>1450</v>
      </c>
      <c r="G213" s="83">
        <v>530</v>
      </c>
      <c r="H213" s="38">
        <v>1228.8135593220341</v>
      </c>
      <c r="I213" s="38">
        <f t="shared" si="65"/>
        <v>768500</v>
      </c>
      <c r="J213" s="39">
        <v>636</v>
      </c>
      <c r="K213" s="38">
        <f t="shared" si="66"/>
        <v>922200</v>
      </c>
      <c r="L213" s="38">
        <f t="shared" si="67"/>
        <v>153700</v>
      </c>
      <c r="M213" s="38">
        <f t="shared" si="68"/>
        <v>0</v>
      </c>
      <c r="N213" s="87"/>
      <c r="O213" s="88">
        <f t="shared" si="69"/>
        <v>0</v>
      </c>
      <c r="P213" s="89"/>
      <c r="Q213" s="90">
        <f t="shared" si="70"/>
        <v>0</v>
      </c>
      <c r="R213" s="90">
        <f t="shared" si="71"/>
        <v>0</v>
      </c>
      <c r="S213" s="90">
        <f t="shared" si="72"/>
        <v>0</v>
      </c>
      <c r="T213" s="91">
        <f t="shared" si="73"/>
        <v>530</v>
      </c>
      <c r="U213" s="92">
        <f t="shared" si="74"/>
        <v>768500</v>
      </c>
      <c r="V213" s="89">
        <f t="shared" si="58"/>
        <v>636</v>
      </c>
      <c r="W213" s="88">
        <f t="shared" si="59"/>
        <v>922200</v>
      </c>
      <c r="X213" s="88">
        <f t="shared" si="60"/>
        <v>153700</v>
      </c>
      <c r="Y213" s="93">
        <f t="shared" si="61"/>
        <v>0</v>
      </c>
      <c r="Z213" s="94">
        <v>595</v>
      </c>
      <c r="AA213" s="88">
        <f t="shared" si="62"/>
        <v>862750</v>
      </c>
      <c r="AB213" s="88">
        <f t="shared" si="63"/>
        <v>94250</v>
      </c>
      <c r="AC213" s="95">
        <f t="shared" si="64"/>
        <v>0</v>
      </c>
      <c r="AD213" s="59"/>
      <c r="AE213" s="60"/>
      <c r="AF213" s="60"/>
      <c r="AG213" s="61"/>
    </row>
    <row r="214" spans="1:33" ht="15">
      <c r="A214" s="82">
        <v>209</v>
      </c>
      <c r="B214" s="83">
        <v>228</v>
      </c>
      <c r="C214" s="83" t="s">
        <v>430</v>
      </c>
      <c r="D214" s="96" t="s">
        <v>431</v>
      </c>
      <c r="E214" s="85" t="s">
        <v>21</v>
      </c>
      <c r="F214" s="86">
        <v>1500</v>
      </c>
      <c r="G214" s="83">
        <v>40</v>
      </c>
      <c r="H214" s="38">
        <v>1271.1864406779662</v>
      </c>
      <c r="I214" s="38">
        <f t="shared" si="65"/>
        <v>60000</v>
      </c>
      <c r="J214" s="39">
        <v>35</v>
      </c>
      <c r="K214" s="38">
        <f t="shared" si="66"/>
        <v>52500</v>
      </c>
      <c r="L214" s="38">
        <f t="shared" si="67"/>
        <v>0</v>
      </c>
      <c r="M214" s="38">
        <f t="shared" si="68"/>
        <v>7500</v>
      </c>
      <c r="N214" s="87"/>
      <c r="O214" s="88">
        <f t="shared" si="69"/>
        <v>0</v>
      </c>
      <c r="P214" s="89"/>
      <c r="Q214" s="90">
        <f t="shared" si="70"/>
        <v>0</v>
      </c>
      <c r="R214" s="90">
        <f t="shared" si="71"/>
        <v>0</v>
      </c>
      <c r="S214" s="90">
        <f t="shared" si="72"/>
        <v>0</v>
      </c>
      <c r="T214" s="91">
        <f t="shared" si="73"/>
        <v>40</v>
      </c>
      <c r="U214" s="92">
        <f t="shared" si="74"/>
        <v>60000</v>
      </c>
      <c r="V214" s="89">
        <f t="shared" si="58"/>
        <v>35</v>
      </c>
      <c r="W214" s="88">
        <f t="shared" si="59"/>
        <v>52500</v>
      </c>
      <c r="X214" s="88">
        <f t="shared" si="60"/>
        <v>0</v>
      </c>
      <c r="Y214" s="93">
        <f t="shared" si="61"/>
        <v>7500</v>
      </c>
      <c r="Z214" s="94">
        <v>31</v>
      </c>
      <c r="AA214" s="88">
        <f t="shared" si="62"/>
        <v>46500</v>
      </c>
      <c r="AB214" s="88">
        <f t="shared" si="63"/>
        <v>0</v>
      </c>
      <c r="AC214" s="95">
        <f t="shared" si="64"/>
        <v>13500</v>
      </c>
      <c r="AD214" s="59"/>
      <c r="AE214" s="60"/>
      <c r="AF214" s="60"/>
      <c r="AG214" s="61"/>
    </row>
    <row r="215" spans="1:33" ht="15">
      <c r="A215" s="82">
        <v>210</v>
      </c>
      <c r="B215" s="83">
        <v>229</v>
      </c>
      <c r="C215" s="83" t="s">
        <v>432</v>
      </c>
      <c r="D215" s="96" t="s">
        <v>433</v>
      </c>
      <c r="E215" s="85" t="s">
        <v>21</v>
      </c>
      <c r="F215" s="86">
        <v>2500</v>
      </c>
      <c r="G215" s="83">
        <v>15</v>
      </c>
      <c r="H215" s="38">
        <v>2118.6440677966102</v>
      </c>
      <c r="I215" s="38">
        <f t="shared" si="65"/>
        <v>37500</v>
      </c>
      <c r="J215" s="39">
        <v>13</v>
      </c>
      <c r="K215" s="38">
        <f t="shared" si="66"/>
        <v>32500</v>
      </c>
      <c r="L215" s="38">
        <f t="shared" si="67"/>
        <v>0</v>
      </c>
      <c r="M215" s="38">
        <f t="shared" si="68"/>
        <v>5000</v>
      </c>
      <c r="N215" s="87"/>
      <c r="O215" s="88">
        <f t="shared" si="69"/>
        <v>0</v>
      </c>
      <c r="P215" s="89"/>
      <c r="Q215" s="90">
        <f t="shared" si="70"/>
        <v>0</v>
      </c>
      <c r="R215" s="90">
        <f t="shared" si="71"/>
        <v>0</v>
      </c>
      <c r="S215" s="90">
        <f t="shared" si="72"/>
        <v>0</v>
      </c>
      <c r="T215" s="91">
        <f t="shared" si="73"/>
        <v>15</v>
      </c>
      <c r="U215" s="92">
        <f t="shared" si="74"/>
        <v>37500</v>
      </c>
      <c r="V215" s="89">
        <f t="shared" si="58"/>
        <v>13</v>
      </c>
      <c r="W215" s="88">
        <f t="shared" si="59"/>
        <v>32500</v>
      </c>
      <c r="X215" s="88">
        <f t="shared" si="60"/>
        <v>0</v>
      </c>
      <c r="Y215" s="93">
        <f t="shared" si="61"/>
        <v>5000</v>
      </c>
      <c r="Z215" s="94">
        <v>14</v>
      </c>
      <c r="AA215" s="88">
        <f t="shared" si="62"/>
        <v>35000</v>
      </c>
      <c r="AB215" s="88">
        <f t="shared" si="63"/>
        <v>0</v>
      </c>
      <c r="AC215" s="95">
        <f t="shared" si="64"/>
        <v>2500</v>
      </c>
      <c r="AD215" s="59"/>
      <c r="AE215" s="60"/>
      <c r="AF215" s="60"/>
      <c r="AG215" s="61"/>
    </row>
    <row r="216" spans="1:33" ht="15">
      <c r="A216" s="82">
        <v>211</v>
      </c>
      <c r="B216" s="83">
        <v>173</v>
      </c>
      <c r="C216" s="83" t="s">
        <v>434</v>
      </c>
      <c r="D216" s="96" t="s">
        <v>435</v>
      </c>
      <c r="E216" s="85" t="s">
        <v>21</v>
      </c>
      <c r="F216" s="86">
        <v>3500</v>
      </c>
      <c r="G216" s="83">
        <v>3</v>
      </c>
      <c r="H216" s="38">
        <v>2966.1016949152545</v>
      </c>
      <c r="I216" s="38">
        <f t="shared" si="65"/>
        <v>10500</v>
      </c>
      <c r="J216" s="39">
        <v>7</v>
      </c>
      <c r="K216" s="38">
        <f t="shared" si="66"/>
        <v>24500</v>
      </c>
      <c r="L216" s="38">
        <f t="shared" si="67"/>
        <v>14000</v>
      </c>
      <c r="M216" s="38">
        <f t="shared" si="68"/>
        <v>0</v>
      </c>
      <c r="N216" s="87">
        <v>2</v>
      </c>
      <c r="O216" s="88">
        <f t="shared" si="69"/>
        <v>7000</v>
      </c>
      <c r="P216" s="89">
        <v>2</v>
      </c>
      <c r="Q216" s="90">
        <f t="shared" si="70"/>
        <v>7000</v>
      </c>
      <c r="R216" s="90">
        <f t="shared" si="71"/>
        <v>0</v>
      </c>
      <c r="S216" s="90">
        <f t="shared" si="72"/>
        <v>0</v>
      </c>
      <c r="T216" s="91">
        <f t="shared" si="73"/>
        <v>5</v>
      </c>
      <c r="U216" s="92">
        <f t="shared" si="74"/>
        <v>17500</v>
      </c>
      <c r="V216" s="89">
        <f t="shared" si="58"/>
        <v>9</v>
      </c>
      <c r="W216" s="88">
        <f t="shared" si="59"/>
        <v>31500</v>
      </c>
      <c r="X216" s="88">
        <f t="shared" si="60"/>
        <v>14000</v>
      </c>
      <c r="Y216" s="93">
        <f t="shared" si="61"/>
        <v>0</v>
      </c>
      <c r="Z216" s="94">
        <f t="shared" ref="Z216:Z245" si="75">V216</f>
        <v>9</v>
      </c>
      <c r="AA216" s="88">
        <f t="shared" si="62"/>
        <v>31500</v>
      </c>
      <c r="AB216" s="88">
        <f t="shared" si="63"/>
        <v>14000</v>
      </c>
      <c r="AC216" s="95">
        <f t="shared" si="64"/>
        <v>0</v>
      </c>
      <c r="AD216" s="59"/>
      <c r="AE216" s="60"/>
      <c r="AF216" s="60"/>
      <c r="AG216" s="61"/>
    </row>
    <row r="217" spans="1:33" ht="15">
      <c r="A217" s="82">
        <v>212</v>
      </c>
      <c r="B217" s="83">
        <v>174</v>
      </c>
      <c r="C217" s="83" t="s">
        <v>436</v>
      </c>
      <c r="D217" s="96" t="s">
        <v>437</v>
      </c>
      <c r="E217" s="85" t="s">
        <v>21</v>
      </c>
      <c r="F217" s="86">
        <v>4500</v>
      </c>
      <c r="G217" s="83">
        <v>2</v>
      </c>
      <c r="H217" s="38">
        <v>3813.5593220338983</v>
      </c>
      <c r="I217" s="38">
        <f t="shared" si="65"/>
        <v>9000</v>
      </c>
      <c r="J217" s="39">
        <v>2</v>
      </c>
      <c r="K217" s="38">
        <f t="shared" si="66"/>
        <v>9000</v>
      </c>
      <c r="L217" s="38">
        <f t="shared" si="67"/>
        <v>0</v>
      </c>
      <c r="M217" s="38">
        <f t="shared" si="68"/>
        <v>0</v>
      </c>
      <c r="N217" s="87">
        <v>3</v>
      </c>
      <c r="O217" s="88">
        <f t="shared" si="69"/>
        <v>13500</v>
      </c>
      <c r="P217" s="89">
        <v>2</v>
      </c>
      <c r="Q217" s="90">
        <f t="shared" si="70"/>
        <v>9000</v>
      </c>
      <c r="R217" s="90">
        <f t="shared" si="71"/>
        <v>0</v>
      </c>
      <c r="S217" s="90">
        <f t="shared" si="72"/>
        <v>4500</v>
      </c>
      <c r="T217" s="91">
        <f t="shared" si="73"/>
        <v>5</v>
      </c>
      <c r="U217" s="92">
        <f t="shared" si="74"/>
        <v>22500</v>
      </c>
      <c r="V217" s="89">
        <f t="shared" si="58"/>
        <v>4</v>
      </c>
      <c r="W217" s="88">
        <f t="shared" si="59"/>
        <v>18000</v>
      </c>
      <c r="X217" s="88">
        <f t="shared" si="60"/>
        <v>0</v>
      </c>
      <c r="Y217" s="93">
        <f t="shared" si="61"/>
        <v>4500</v>
      </c>
      <c r="Z217" s="94">
        <f t="shared" si="75"/>
        <v>4</v>
      </c>
      <c r="AA217" s="88">
        <f t="shared" si="62"/>
        <v>18000</v>
      </c>
      <c r="AB217" s="88">
        <f t="shared" si="63"/>
        <v>0</v>
      </c>
      <c r="AC217" s="95">
        <f t="shared" si="64"/>
        <v>4500</v>
      </c>
      <c r="AD217" s="59"/>
      <c r="AE217" s="60"/>
      <c r="AF217" s="60"/>
      <c r="AG217" s="61"/>
    </row>
    <row r="218" spans="1:33" ht="15">
      <c r="A218" s="82">
        <v>213</v>
      </c>
      <c r="B218" s="83">
        <v>175</v>
      </c>
      <c r="C218" s="83" t="s">
        <v>438</v>
      </c>
      <c r="D218" s="96" t="s">
        <v>439</v>
      </c>
      <c r="E218" s="85" t="s">
        <v>21</v>
      </c>
      <c r="F218" s="86">
        <v>5500.0000000000009</v>
      </c>
      <c r="G218" s="83">
        <v>2</v>
      </c>
      <c r="H218" s="38">
        <v>4661.016949152543</v>
      </c>
      <c r="I218" s="38">
        <f t="shared" si="65"/>
        <v>11000.000000000002</v>
      </c>
      <c r="J218" s="39">
        <v>5</v>
      </c>
      <c r="K218" s="38">
        <f t="shared" si="66"/>
        <v>27500.000000000004</v>
      </c>
      <c r="L218" s="38">
        <f t="shared" si="67"/>
        <v>16500</v>
      </c>
      <c r="M218" s="38">
        <f t="shared" si="68"/>
        <v>0</v>
      </c>
      <c r="N218" s="87">
        <v>1</v>
      </c>
      <c r="O218" s="88">
        <f t="shared" si="69"/>
        <v>5500.0000000000009</v>
      </c>
      <c r="P218" s="89">
        <v>1</v>
      </c>
      <c r="Q218" s="90">
        <f t="shared" si="70"/>
        <v>5500.0000000000009</v>
      </c>
      <c r="R218" s="90">
        <f t="shared" si="71"/>
        <v>0</v>
      </c>
      <c r="S218" s="90">
        <f t="shared" si="72"/>
        <v>0</v>
      </c>
      <c r="T218" s="91">
        <f t="shared" si="73"/>
        <v>3</v>
      </c>
      <c r="U218" s="92">
        <f t="shared" si="74"/>
        <v>16500.000000000004</v>
      </c>
      <c r="V218" s="89">
        <f t="shared" si="58"/>
        <v>6</v>
      </c>
      <c r="W218" s="88">
        <f t="shared" si="59"/>
        <v>33000.000000000007</v>
      </c>
      <c r="X218" s="88">
        <f t="shared" si="60"/>
        <v>16500.000000000004</v>
      </c>
      <c r="Y218" s="93">
        <f t="shared" si="61"/>
        <v>0</v>
      </c>
      <c r="Z218" s="94">
        <v>10</v>
      </c>
      <c r="AA218" s="88">
        <f t="shared" si="62"/>
        <v>55000.000000000007</v>
      </c>
      <c r="AB218" s="88">
        <f t="shared" si="63"/>
        <v>38500</v>
      </c>
      <c r="AC218" s="95">
        <f t="shared" si="64"/>
        <v>0</v>
      </c>
      <c r="AD218" s="59"/>
      <c r="AE218" s="60"/>
      <c r="AF218" s="60"/>
      <c r="AG218" s="61"/>
    </row>
    <row r="219" spans="1:33" ht="15">
      <c r="A219" s="82">
        <v>214</v>
      </c>
      <c r="B219" s="83">
        <v>176</v>
      </c>
      <c r="C219" s="83" t="s">
        <v>440</v>
      </c>
      <c r="D219" s="96" t="s">
        <v>441</v>
      </c>
      <c r="E219" s="85" t="s">
        <v>21</v>
      </c>
      <c r="F219" s="86">
        <v>2850</v>
      </c>
      <c r="G219" s="83">
        <f>7*27</f>
        <v>189</v>
      </c>
      <c r="H219" s="38">
        <v>2415.2542372881358</v>
      </c>
      <c r="I219" s="38">
        <f t="shared" si="65"/>
        <v>538650</v>
      </c>
      <c r="J219" s="39">
        <v>231</v>
      </c>
      <c r="K219" s="38">
        <f t="shared" si="66"/>
        <v>658350</v>
      </c>
      <c r="L219" s="38">
        <f t="shared" si="67"/>
        <v>119700</v>
      </c>
      <c r="M219" s="38">
        <f t="shared" si="68"/>
        <v>0</v>
      </c>
      <c r="N219" s="87"/>
      <c r="O219" s="88">
        <f t="shared" si="69"/>
        <v>0</v>
      </c>
      <c r="P219" s="89"/>
      <c r="Q219" s="90">
        <f t="shared" si="70"/>
        <v>0</v>
      </c>
      <c r="R219" s="90">
        <f t="shared" si="71"/>
        <v>0</v>
      </c>
      <c r="S219" s="90">
        <f t="shared" si="72"/>
        <v>0</v>
      </c>
      <c r="T219" s="91">
        <f t="shared" si="73"/>
        <v>189</v>
      </c>
      <c r="U219" s="92">
        <f t="shared" si="74"/>
        <v>538650</v>
      </c>
      <c r="V219" s="89">
        <f t="shared" si="58"/>
        <v>231</v>
      </c>
      <c r="W219" s="88">
        <f t="shared" si="59"/>
        <v>658350</v>
      </c>
      <c r="X219" s="88">
        <f t="shared" si="60"/>
        <v>119700</v>
      </c>
      <c r="Y219" s="93">
        <f t="shared" si="61"/>
        <v>0</v>
      </c>
      <c r="Z219" s="94">
        <v>206</v>
      </c>
      <c r="AA219" s="88">
        <f t="shared" si="62"/>
        <v>587100</v>
      </c>
      <c r="AB219" s="88">
        <f t="shared" si="63"/>
        <v>48450</v>
      </c>
      <c r="AC219" s="95">
        <f t="shared" si="64"/>
        <v>0</v>
      </c>
      <c r="AD219" s="59"/>
      <c r="AE219" s="60"/>
      <c r="AF219" s="60"/>
      <c r="AG219" s="61"/>
    </row>
    <row r="220" spans="1:33" ht="15">
      <c r="A220" s="82">
        <v>215</v>
      </c>
      <c r="B220" s="83">
        <v>177</v>
      </c>
      <c r="C220" s="83" t="s">
        <v>442</v>
      </c>
      <c r="D220" s="96" t="s">
        <v>443</v>
      </c>
      <c r="E220" s="85" t="s">
        <v>21</v>
      </c>
      <c r="F220" s="86">
        <v>25000</v>
      </c>
      <c r="G220" s="83">
        <v>2</v>
      </c>
      <c r="H220" s="38">
        <v>21186.440677966104</v>
      </c>
      <c r="I220" s="38">
        <f t="shared" si="65"/>
        <v>50000</v>
      </c>
      <c r="J220" s="39">
        <v>0</v>
      </c>
      <c r="K220" s="38">
        <f t="shared" si="66"/>
        <v>0</v>
      </c>
      <c r="L220" s="38">
        <f t="shared" si="67"/>
        <v>0</v>
      </c>
      <c r="M220" s="38">
        <f t="shared" si="68"/>
        <v>50000</v>
      </c>
      <c r="N220" s="87"/>
      <c r="O220" s="88">
        <f t="shared" si="69"/>
        <v>0</v>
      </c>
      <c r="P220" s="89"/>
      <c r="Q220" s="90">
        <f t="shared" si="70"/>
        <v>0</v>
      </c>
      <c r="R220" s="90">
        <f t="shared" si="71"/>
        <v>0</v>
      </c>
      <c r="S220" s="90">
        <f t="shared" si="72"/>
        <v>0</v>
      </c>
      <c r="T220" s="91">
        <f t="shared" si="73"/>
        <v>2</v>
      </c>
      <c r="U220" s="92">
        <f t="shared" si="74"/>
        <v>50000</v>
      </c>
      <c r="V220" s="89">
        <f t="shared" si="58"/>
        <v>0</v>
      </c>
      <c r="W220" s="88">
        <f t="shared" si="59"/>
        <v>0</v>
      </c>
      <c r="X220" s="88">
        <f t="shared" si="60"/>
        <v>0</v>
      </c>
      <c r="Y220" s="93">
        <f t="shared" si="61"/>
        <v>50000</v>
      </c>
      <c r="Z220" s="94">
        <f t="shared" si="75"/>
        <v>0</v>
      </c>
      <c r="AA220" s="88">
        <f t="shared" si="62"/>
        <v>0</v>
      </c>
      <c r="AB220" s="88">
        <f t="shared" si="63"/>
        <v>0</v>
      </c>
      <c r="AC220" s="95">
        <f t="shared" si="64"/>
        <v>50000</v>
      </c>
      <c r="AD220" s="59"/>
      <c r="AE220" s="60"/>
      <c r="AF220" s="60"/>
      <c r="AG220" s="61"/>
    </row>
    <row r="221" spans="1:33" ht="15">
      <c r="A221" s="82">
        <v>216</v>
      </c>
      <c r="B221" s="83">
        <v>178</v>
      </c>
      <c r="C221" s="83" t="s">
        <v>444</v>
      </c>
      <c r="D221" s="96" t="s">
        <v>445</v>
      </c>
      <c r="E221" s="85" t="s">
        <v>21</v>
      </c>
      <c r="F221" s="86">
        <v>30000</v>
      </c>
      <c r="G221" s="83">
        <v>4</v>
      </c>
      <c r="H221" s="38">
        <v>25423.728813559323</v>
      </c>
      <c r="I221" s="38">
        <f t="shared" si="65"/>
        <v>120000</v>
      </c>
      <c r="J221" s="39">
        <v>5</v>
      </c>
      <c r="K221" s="38">
        <f t="shared" si="66"/>
        <v>150000</v>
      </c>
      <c r="L221" s="38">
        <f t="shared" si="67"/>
        <v>30000</v>
      </c>
      <c r="M221" s="38">
        <f t="shared" si="68"/>
        <v>0</v>
      </c>
      <c r="N221" s="87"/>
      <c r="O221" s="88">
        <f t="shared" si="69"/>
        <v>0</v>
      </c>
      <c r="P221" s="89"/>
      <c r="Q221" s="90">
        <f t="shared" si="70"/>
        <v>0</v>
      </c>
      <c r="R221" s="90">
        <f t="shared" si="71"/>
        <v>0</v>
      </c>
      <c r="S221" s="90">
        <f t="shared" si="72"/>
        <v>0</v>
      </c>
      <c r="T221" s="91">
        <f t="shared" si="73"/>
        <v>4</v>
      </c>
      <c r="U221" s="92">
        <f t="shared" si="74"/>
        <v>120000</v>
      </c>
      <c r="V221" s="89">
        <f t="shared" si="58"/>
        <v>5</v>
      </c>
      <c r="W221" s="88">
        <f t="shared" si="59"/>
        <v>150000</v>
      </c>
      <c r="X221" s="88">
        <f t="shared" si="60"/>
        <v>30000</v>
      </c>
      <c r="Y221" s="93">
        <f t="shared" si="61"/>
        <v>0</v>
      </c>
      <c r="Z221" s="94">
        <f t="shared" si="75"/>
        <v>5</v>
      </c>
      <c r="AA221" s="88">
        <f t="shared" si="62"/>
        <v>150000</v>
      </c>
      <c r="AB221" s="88">
        <f t="shared" si="63"/>
        <v>30000</v>
      </c>
      <c r="AC221" s="95">
        <f t="shared" si="64"/>
        <v>0</v>
      </c>
      <c r="AD221" s="59"/>
      <c r="AE221" s="60"/>
      <c r="AF221" s="60"/>
      <c r="AG221" s="61"/>
    </row>
    <row r="222" spans="1:33" ht="15">
      <c r="A222" s="82">
        <v>217</v>
      </c>
      <c r="B222" s="83">
        <v>179</v>
      </c>
      <c r="C222" s="83" t="s">
        <v>446</v>
      </c>
      <c r="D222" s="96" t="s">
        <v>447</v>
      </c>
      <c r="E222" s="85" t="s">
        <v>21</v>
      </c>
      <c r="F222" s="86">
        <v>40000</v>
      </c>
      <c r="G222" s="83">
        <v>5</v>
      </c>
      <c r="H222" s="38">
        <v>33898.305084745763</v>
      </c>
      <c r="I222" s="38">
        <f t="shared" si="65"/>
        <v>200000</v>
      </c>
      <c r="J222" s="39">
        <v>0</v>
      </c>
      <c r="K222" s="38">
        <f t="shared" si="66"/>
        <v>0</v>
      </c>
      <c r="L222" s="38">
        <f t="shared" si="67"/>
        <v>0</v>
      </c>
      <c r="M222" s="38">
        <f t="shared" si="68"/>
        <v>200000</v>
      </c>
      <c r="N222" s="87">
        <v>1</v>
      </c>
      <c r="O222" s="88">
        <f t="shared" si="69"/>
        <v>40000</v>
      </c>
      <c r="P222" s="89">
        <v>0</v>
      </c>
      <c r="Q222" s="90">
        <f t="shared" si="70"/>
        <v>0</v>
      </c>
      <c r="R222" s="90">
        <f t="shared" si="71"/>
        <v>0</v>
      </c>
      <c r="S222" s="90">
        <f t="shared" si="72"/>
        <v>40000</v>
      </c>
      <c r="T222" s="91">
        <f t="shared" si="73"/>
        <v>6</v>
      </c>
      <c r="U222" s="92">
        <f t="shared" si="74"/>
        <v>240000</v>
      </c>
      <c r="V222" s="89">
        <f t="shared" si="58"/>
        <v>0</v>
      </c>
      <c r="W222" s="88">
        <f t="shared" si="59"/>
        <v>0</v>
      </c>
      <c r="X222" s="88">
        <f t="shared" si="60"/>
        <v>0</v>
      </c>
      <c r="Y222" s="93">
        <f t="shared" si="61"/>
        <v>240000</v>
      </c>
      <c r="Z222" s="94">
        <f t="shared" si="75"/>
        <v>0</v>
      </c>
      <c r="AA222" s="88">
        <f t="shared" si="62"/>
        <v>0</v>
      </c>
      <c r="AB222" s="88">
        <f t="shared" si="63"/>
        <v>0</v>
      </c>
      <c r="AC222" s="95">
        <f t="shared" si="64"/>
        <v>240000</v>
      </c>
      <c r="AD222" s="59"/>
      <c r="AE222" s="60"/>
      <c r="AF222" s="60"/>
      <c r="AG222" s="61"/>
    </row>
    <row r="223" spans="1:33" ht="15">
      <c r="A223" s="82">
        <v>218</v>
      </c>
      <c r="B223" s="83">
        <v>180</v>
      </c>
      <c r="C223" s="83" t="s">
        <v>448</v>
      </c>
      <c r="D223" s="96" t="s">
        <v>449</v>
      </c>
      <c r="E223" s="85" t="s">
        <v>21</v>
      </c>
      <c r="F223" s="86">
        <v>50000</v>
      </c>
      <c r="G223" s="83">
        <v>1</v>
      </c>
      <c r="H223" s="38">
        <v>42372.881355932208</v>
      </c>
      <c r="I223" s="38">
        <f t="shared" si="65"/>
        <v>50000</v>
      </c>
      <c r="J223" s="39">
        <v>1</v>
      </c>
      <c r="K223" s="38">
        <f t="shared" si="66"/>
        <v>50000</v>
      </c>
      <c r="L223" s="38">
        <f t="shared" si="67"/>
        <v>0</v>
      </c>
      <c r="M223" s="38">
        <f t="shared" si="68"/>
        <v>0</v>
      </c>
      <c r="N223" s="87"/>
      <c r="O223" s="88">
        <f t="shared" si="69"/>
        <v>0</v>
      </c>
      <c r="P223" s="89"/>
      <c r="Q223" s="90">
        <f t="shared" si="70"/>
        <v>0</v>
      </c>
      <c r="R223" s="90">
        <f t="shared" si="71"/>
        <v>0</v>
      </c>
      <c r="S223" s="90">
        <f t="shared" si="72"/>
        <v>0</v>
      </c>
      <c r="T223" s="91">
        <f t="shared" si="73"/>
        <v>1</v>
      </c>
      <c r="U223" s="92">
        <f t="shared" si="74"/>
        <v>50000</v>
      </c>
      <c r="V223" s="89">
        <f t="shared" si="58"/>
        <v>1</v>
      </c>
      <c r="W223" s="88">
        <f t="shared" si="59"/>
        <v>50000</v>
      </c>
      <c r="X223" s="88">
        <f t="shared" si="60"/>
        <v>0</v>
      </c>
      <c r="Y223" s="93">
        <f t="shared" si="61"/>
        <v>0</v>
      </c>
      <c r="Z223" s="94">
        <f t="shared" si="75"/>
        <v>1</v>
      </c>
      <c r="AA223" s="88">
        <f t="shared" si="62"/>
        <v>50000</v>
      </c>
      <c r="AB223" s="88">
        <f t="shared" si="63"/>
        <v>0</v>
      </c>
      <c r="AC223" s="95">
        <f t="shared" si="64"/>
        <v>0</v>
      </c>
      <c r="AD223" s="59"/>
      <c r="AE223" s="60"/>
      <c r="AF223" s="60"/>
      <c r="AG223" s="61"/>
    </row>
    <row r="224" spans="1:33" ht="15">
      <c r="A224" s="82">
        <v>219</v>
      </c>
      <c r="B224" s="83">
        <v>181</v>
      </c>
      <c r="C224" s="83" t="s">
        <v>450</v>
      </c>
      <c r="D224" s="96" t="s">
        <v>451</v>
      </c>
      <c r="E224" s="85" t="s">
        <v>21</v>
      </c>
      <c r="F224" s="86">
        <v>2250</v>
      </c>
      <c r="G224" s="83">
        <v>27</v>
      </c>
      <c r="H224" s="38">
        <v>1906.7796610169491</v>
      </c>
      <c r="I224" s="38">
        <f t="shared" si="65"/>
        <v>60750</v>
      </c>
      <c r="J224" s="39">
        <v>43</v>
      </c>
      <c r="K224" s="38">
        <f t="shared" si="66"/>
        <v>96750</v>
      </c>
      <c r="L224" s="38">
        <f t="shared" si="67"/>
        <v>36000</v>
      </c>
      <c r="M224" s="38">
        <f t="shared" si="68"/>
        <v>0</v>
      </c>
      <c r="N224" s="87"/>
      <c r="O224" s="88">
        <f t="shared" si="69"/>
        <v>0</v>
      </c>
      <c r="P224" s="89"/>
      <c r="Q224" s="90">
        <f t="shared" si="70"/>
        <v>0</v>
      </c>
      <c r="R224" s="90">
        <f t="shared" si="71"/>
        <v>0</v>
      </c>
      <c r="S224" s="90">
        <f t="shared" si="72"/>
        <v>0</v>
      </c>
      <c r="T224" s="91">
        <f t="shared" si="73"/>
        <v>27</v>
      </c>
      <c r="U224" s="92">
        <f t="shared" si="74"/>
        <v>60750</v>
      </c>
      <c r="V224" s="89">
        <f t="shared" si="58"/>
        <v>43</v>
      </c>
      <c r="W224" s="88">
        <f t="shared" si="59"/>
        <v>96750</v>
      </c>
      <c r="X224" s="88">
        <f t="shared" si="60"/>
        <v>36000</v>
      </c>
      <c r="Y224" s="93">
        <f t="shared" si="61"/>
        <v>0</v>
      </c>
      <c r="Z224" s="94">
        <f t="shared" si="75"/>
        <v>43</v>
      </c>
      <c r="AA224" s="88">
        <f t="shared" si="62"/>
        <v>96750</v>
      </c>
      <c r="AB224" s="88">
        <f t="shared" si="63"/>
        <v>36000</v>
      </c>
      <c r="AC224" s="95">
        <f t="shared" si="64"/>
        <v>0</v>
      </c>
      <c r="AD224" s="59"/>
      <c r="AE224" s="60"/>
      <c r="AF224" s="60"/>
      <c r="AG224" s="61"/>
    </row>
    <row r="225" spans="1:33" ht="15">
      <c r="A225" s="82">
        <v>220</v>
      </c>
      <c r="B225" s="83">
        <v>182</v>
      </c>
      <c r="C225" s="83" t="s">
        <v>452</v>
      </c>
      <c r="D225" s="96" t="s">
        <v>453</v>
      </c>
      <c r="E225" s="85" t="s">
        <v>21</v>
      </c>
      <c r="F225" s="86">
        <v>1250</v>
      </c>
      <c r="G225" s="83">
        <v>27</v>
      </c>
      <c r="H225" s="38">
        <v>1059.3220338983051</v>
      </c>
      <c r="I225" s="38">
        <f t="shared" si="65"/>
        <v>33750</v>
      </c>
      <c r="J225" s="39">
        <v>27</v>
      </c>
      <c r="K225" s="38">
        <f t="shared" si="66"/>
        <v>33750</v>
      </c>
      <c r="L225" s="38">
        <f t="shared" si="67"/>
        <v>0</v>
      </c>
      <c r="M225" s="38">
        <f t="shared" si="68"/>
        <v>0</v>
      </c>
      <c r="N225" s="87"/>
      <c r="O225" s="88">
        <f t="shared" si="69"/>
        <v>0</v>
      </c>
      <c r="P225" s="89"/>
      <c r="Q225" s="90">
        <f t="shared" si="70"/>
        <v>0</v>
      </c>
      <c r="R225" s="90">
        <f t="shared" si="71"/>
        <v>0</v>
      </c>
      <c r="S225" s="90">
        <f t="shared" si="72"/>
        <v>0</v>
      </c>
      <c r="T225" s="91">
        <f t="shared" si="73"/>
        <v>27</v>
      </c>
      <c r="U225" s="92">
        <f t="shared" si="74"/>
        <v>33750</v>
      </c>
      <c r="V225" s="89">
        <f t="shared" si="58"/>
        <v>27</v>
      </c>
      <c r="W225" s="88">
        <f t="shared" si="59"/>
        <v>33750</v>
      </c>
      <c r="X225" s="88">
        <f t="shared" si="60"/>
        <v>0</v>
      </c>
      <c r="Y225" s="93">
        <f t="shared" si="61"/>
        <v>0</v>
      </c>
      <c r="Z225" s="94">
        <f t="shared" si="75"/>
        <v>27</v>
      </c>
      <c r="AA225" s="88">
        <f t="shared" si="62"/>
        <v>33750</v>
      </c>
      <c r="AB225" s="88">
        <f t="shared" si="63"/>
        <v>0</v>
      </c>
      <c r="AC225" s="95">
        <f t="shared" si="64"/>
        <v>0</v>
      </c>
      <c r="AD225" s="59"/>
      <c r="AE225" s="60"/>
      <c r="AF225" s="60"/>
      <c r="AG225" s="61"/>
    </row>
    <row r="226" spans="1:33" ht="15">
      <c r="A226" s="82">
        <v>221</v>
      </c>
      <c r="B226" s="83">
        <v>183</v>
      </c>
      <c r="C226" s="83" t="s">
        <v>454</v>
      </c>
      <c r="D226" s="96" t="s">
        <v>455</v>
      </c>
      <c r="E226" s="85" t="s">
        <v>21</v>
      </c>
      <c r="F226" s="86">
        <v>1650</v>
      </c>
      <c r="G226" s="83">
        <v>27</v>
      </c>
      <c r="H226" s="38">
        <v>1398.3050847457628</v>
      </c>
      <c r="I226" s="38">
        <f t="shared" si="65"/>
        <v>44550</v>
      </c>
      <c r="J226" s="39">
        <v>18</v>
      </c>
      <c r="K226" s="38">
        <f t="shared" si="66"/>
        <v>29700</v>
      </c>
      <c r="L226" s="38">
        <f t="shared" si="67"/>
        <v>0</v>
      </c>
      <c r="M226" s="38">
        <f t="shared" si="68"/>
        <v>14850</v>
      </c>
      <c r="N226" s="87"/>
      <c r="O226" s="88">
        <f t="shared" si="69"/>
        <v>0</v>
      </c>
      <c r="P226" s="89"/>
      <c r="Q226" s="90">
        <f t="shared" si="70"/>
        <v>0</v>
      </c>
      <c r="R226" s="90">
        <f t="shared" si="71"/>
        <v>0</v>
      </c>
      <c r="S226" s="90">
        <f t="shared" si="72"/>
        <v>0</v>
      </c>
      <c r="T226" s="91">
        <f t="shared" si="73"/>
        <v>27</v>
      </c>
      <c r="U226" s="92">
        <f t="shared" si="74"/>
        <v>44550</v>
      </c>
      <c r="V226" s="89">
        <f t="shared" ref="V226:V247" si="76">J226+P226</f>
        <v>18</v>
      </c>
      <c r="W226" s="88">
        <f t="shared" si="59"/>
        <v>29700</v>
      </c>
      <c r="X226" s="88">
        <f t="shared" si="60"/>
        <v>0</v>
      </c>
      <c r="Y226" s="93">
        <f t="shared" si="61"/>
        <v>14850</v>
      </c>
      <c r="Z226" s="94">
        <f t="shared" si="75"/>
        <v>18</v>
      </c>
      <c r="AA226" s="88">
        <f t="shared" si="62"/>
        <v>29700</v>
      </c>
      <c r="AB226" s="88">
        <f t="shared" si="63"/>
        <v>0</v>
      </c>
      <c r="AC226" s="95">
        <f t="shared" si="64"/>
        <v>14850</v>
      </c>
      <c r="AD226" s="59"/>
      <c r="AE226" s="60"/>
      <c r="AF226" s="60"/>
      <c r="AG226" s="61"/>
    </row>
    <row r="227" spans="1:33" ht="15">
      <c r="A227" s="82">
        <v>222</v>
      </c>
      <c r="B227" s="83">
        <v>184</v>
      </c>
      <c r="C227" s="83" t="s">
        <v>456</v>
      </c>
      <c r="D227" s="96" t="s">
        <v>457</v>
      </c>
      <c r="E227" s="85" t="s">
        <v>21</v>
      </c>
      <c r="F227" s="86">
        <v>3450</v>
      </c>
      <c r="G227" s="83">
        <v>27</v>
      </c>
      <c r="H227" s="38">
        <v>2923.7288135593221</v>
      </c>
      <c r="I227" s="38">
        <f t="shared" si="65"/>
        <v>93150</v>
      </c>
      <c r="J227" s="39">
        <v>37</v>
      </c>
      <c r="K227" s="38">
        <f t="shared" si="66"/>
        <v>127650</v>
      </c>
      <c r="L227" s="38">
        <f t="shared" si="67"/>
        <v>34500</v>
      </c>
      <c r="M227" s="38">
        <f t="shared" si="68"/>
        <v>0</v>
      </c>
      <c r="N227" s="87"/>
      <c r="O227" s="88">
        <f t="shared" si="69"/>
        <v>0</v>
      </c>
      <c r="P227" s="89"/>
      <c r="Q227" s="90">
        <f t="shared" si="70"/>
        <v>0</v>
      </c>
      <c r="R227" s="90">
        <f t="shared" si="71"/>
        <v>0</v>
      </c>
      <c r="S227" s="90">
        <f t="shared" si="72"/>
        <v>0</v>
      </c>
      <c r="T227" s="91">
        <f t="shared" si="73"/>
        <v>27</v>
      </c>
      <c r="U227" s="92">
        <f t="shared" si="74"/>
        <v>93150</v>
      </c>
      <c r="V227" s="89">
        <f t="shared" si="76"/>
        <v>37</v>
      </c>
      <c r="W227" s="88">
        <f t="shared" si="59"/>
        <v>127650</v>
      </c>
      <c r="X227" s="88">
        <f t="shared" si="60"/>
        <v>34500</v>
      </c>
      <c r="Y227" s="93">
        <f t="shared" si="61"/>
        <v>0</v>
      </c>
      <c r="Z227" s="94">
        <v>46</v>
      </c>
      <c r="AA227" s="88">
        <f t="shared" si="62"/>
        <v>158700</v>
      </c>
      <c r="AB227" s="88">
        <f t="shared" si="63"/>
        <v>65550</v>
      </c>
      <c r="AC227" s="95">
        <f t="shared" si="64"/>
        <v>0</v>
      </c>
      <c r="AD227" s="59"/>
      <c r="AE227" s="60"/>
      <c r="AF227" s="60"/>
      <c r="AG227" s="61"/>
    </row>
    <row r="228" spans="1:33" ht="15">
      <c r="A228" s="82">
        <v>223</v>
      </c>
      <c r="B228" s="83">
        <v>185</v>
      </c>
      <c r="C228" s="83" t="s">
        <v>458</v>
      </c>
      <c r="D228" s="96" t="s">
        <v>459</v>
      </c>
      <c r="E228" s="85" t="s">
        <v>21</v>
      </c>
      <c r="F228" s="86">
        <v>750</v>
      </c>
      <c r="G228" s="83">
        <v>27</v>
      </c>
      <c r="H228" s="38">
        <v>635.59322033898309</v>
      </c>
      <c r="I228" s="38">
        <f t="shared" si="65"/>
        <v>20250</v>
      </c>
      <c r="J228" s="39">
        <v>27</v>
      </c>
      <c r="K228" s="38">
        <f t="shared" si="66"/>
        <v>20250</v>
      </c>
      <c r="L228" s="38">
        <f t="shared" si="67"/>
        <v>0</v>
      </c>
      <c r="M228" s="38">
        <f t="shared" si="68"/>
        <v>0</v>
      </c>
      <c r="N228" s="87"/>
      <c r="O228" s="88">
        <f t="shared" si="69"/>
        <v>0</v>
      </c>
      <c r="P228" s="89"/>
      <c r="Q228" s="90">
        <f t="shared" si="70"/>
        <v>0</v>
      </c>
      <c r="R228" s="90">
        <f t="shared" si="71"/>
        <v>0</v>
      </c>
      <c r="S228" s="90">
        <f t="shared" si="72"/>
        <v>0</v>
      </c>
      <c r="T228" s="91">
        <f t="shared" si="73"/>
        <v>27</v>
      </c>
      <c r="U228" s="92">
        <f t="shared" si="74"/>
        <v>20250</v>
      </c>
      <c r="V228" s="89">
        <f t="shared" si="76"/>
        <v>27</v>
      </c>
      <c r="W228" s="88">
        <f t="shared" si="59"/>
        <v>20250</v>
      </c>
      <c r="X228" s="88">
        <f t="shared" si="60"/>
        <v>0</v>
      </c>
      <c r="Y228" s="93">
        <f t="shared" si="61"/>
        <v>0</v>
      </c>
      <c r="Z228" s="94">
        <v>27</v>
      </c>
      <c r="AA228" s="88">
        <f t="shared" si="62"/>
        <v>20250</v>
      </c>
      <c r="AB228" s="88">
        <f t="shared" si="63"/>
        <v>0</v>
      </c>
      <c r="AC228" s="95">
        <f t="shared" si="64"/>
        <v>0</v>
      </c>
      <c r="AD228" s="59"/>
      <c r="AE228" s="60"/>
      <c r="AF228" s="60"/>
      <c r="AG228" s="61"/>
    </row>
    <row r="229" spans="1:33" ht="15">
      <c r="A229" s="82">
        <v>224</v>
      </c>
      <c r="B229" s="83">
        <v>186</v>
      </c>
      <c r="C229" s="83" t="s">
        <v>460</v>
      </c>
      <c r="D229" s="96" t="s">
        <v>461</v>
      </c>
      <c r="E229" s="85" t="s">
        <v>21</v>
      </c>
      <c r="F229" s="86">
        <v>750</v>
      </c>
      <c r="G229" s="83">
        <v>27</v>
      </c>
      <c r="H229" s="38">
        <v>635.59322033898309</v>
      </c>
      <c r="I229" s="38">
        <f t="shared" si="65"/>
        <v>20250</v>
      </c>
      <c r="J229" s="39">
        <v>27</v>
      </c>
      <c r="K229" s="38">
        <f t="shared" si="66"/>
        <v>20250</v>
      </c>
      <c r="L229" s="38">
        <f t="shared" si="67"/>
        <v>0</v>
      </c>
      <c r="M229" s="38">
        <f t="shared" si="68"/>
        <v>0</v>
      </c>
      <c r="N229" s="87"/>
      <c r="O229" s="88">
        <f t="shared" si="69"/>
        <v>0</v>
      </c>
      <c r="P229" s="89"/>
      <c r="Q229" s="90">
        <f t="shared" si="70"/>
        <v>0</v>
      </c>
      <c r="R229" s="90">
        <f t="shared" si="71"/>
        <v>0</v>
      </c>
      <c r="S229" s="90">
        <f t="shared" si="72"/>
        <v>0</v>
      </c>
      <c r="T229" s="91">
        <f t="shared" si="73"/>
        <v>27</v>
      </c>
      <c r="U229" s="92">
        <f t="shared" si="74"/>
        <v>20250</v>
      </c>
      <c r="V229" s="89">
        <f t="shared" si="76"/>
        <v>27</v>
      </c>
      <c r="W229" s="88">
        <f t="shared" si="59"/>
        <v>20250</v>
      </c>
      <c r="X229" s="88">
        <f t="shared" si="60"/>
        <v>0</v>
      </c>
      <c r="Y229" s="93">
        <f t="shared" si="61"/>
        <v>0</v>
      </c>
      <c r="Z229" s="94">
        <v>27</v>
      </c>
      <c r="AA229" s="88">
        <f t="shared" si="62"/>
        <v>20250</v>
      </c>
      <c r="AB229" s="88">
        <f t="shared" si="63"/>
        <v>0</v>
      </c>
      <c r="AC229" s="95">
        <f t="shared" si="64"/>
        <v>0</v>
      </c>
      <c r="AD229" s="59"/>
      <c r="AE229" s="60"/>
      <c r="AF229" s="60"/>
      <c r="AG229" s="61"/>
    </row>
    <row r="230" spans="1:33" ht="15">
      <c r="A230" s="82">
        <v>225</v>
      </c>
      <c r="B230" s="83">
        <v>187</v>
      </c>
      <c r="C230" s="83" t="s">
        <v>462</v>
      </c>
      <c r="D230" s="96" t="s">
        <v>463</v>
      </c>
      <c r="E230" s="85" t="s">
        <v>21</v>
      </c>
      <c r="F230" s="86">
        <v>750</v>
      </c>
      <c r="G230" s="83">
        <v>15</v>
      </c>
      <c r="H230" s="38">
        <v>635.59322033898309</v>
      </c>
      <c r="I230" s="38">
        <f t="shared" si="65"/>
        <v>11250</v>
      </c>
      <c r="J230" s="39">
        <v>15</v>
      </c>
      <c r="K230" s="38">
        <f t="shared" si="66"/>
        <v>11250</v>
      </c>
      <c r="L230" s="38">
        <f t="shared" si="67"/>
        <v>0</v>
      </c>
      <c r="M230" s="38">
        <f t="shared" si="68"/>
        <v>0</v>
      </c>
      <c r="N230" s="87"/>
      <c r="O230" s="88">
        <f t="shared" si="69"/>
        <v>0</v>
      </c>
      <c r="P230" s="89"/>
      <c r="Q230" s="90">
        <f t="shared" si="70"/>
        <v>0</v>
      </c>
      <c r="R230" s="90">
        <f t="shared" si="71"/>
        <v>0</v>
      </c>
      <c r="S230" s="90">
        <f t="shared" si="72"/>
        <v>0</v>
      </c>
      <c r="T230" s="91">
        <f t="shared" si="73"/>
        <v>15</v>
      </c>
      <c r="U230" s="92">
        <f t="shared" si="74"/>
        <v>11250</v>
      </c>
      <c r="V230" s="89">
        <f t="shared" si="76"/>
        <v>15</v>
      </c>
      <c r="W230" s="88">
        <f t="shared" si="59"/>
        <v>11250</v>
      </c>
      <c r="X230" s="88">
        <f t="shared" si="60"/>
        <v>0</v>
      </c>
      <c r="Y230" s="93">
        <f t="shared" si="61"/>
        <v>0</v>
      </c>
      <c r="Z230" s="94">
        <f t="shared" si="75"/>
        <v>15</v>
      </c>
      <c r="AA230" s="88">
        <f t="shared" si="62"/>
        <v>11250</v>
      </c>
      <c r="AB230" s="88">
        <f t="shared" si="63"/>
        <v>0</v>
      </c>
      <c r="AC230" s="95">
        <f t="shared" si="64"/>
        <v>0</v>
      </c>
      <c r="AD230" s="59"/>
      <c r="AE230" s="60"/>
      <c r="AF230" s="60"/>
      <c r="AG230" s="61"/>
    </row>
    <row r="231" spans="1:33" ht="15">
      <c r="A231" s="82">
        <v>226</v>
      </c>
      <c r="B231" s="83">
        <v>188</v>
      </c>
      <c r="C231" s="83" t="s">
        <v>464</v>
      </c>
      <c r="D231" s="96" t="s">
        <v>465</v>
      </c>
      <c r="E231" s="85" t="s">
        <v>21</v>
      </c>
      <c r="F231" s="86">
        <v>550</v>
      </c>
      <c r="G231" s="83">
        <v>27</v>
      </c>
      <c r="H231" s="38">
        <v>466.10169491525426</v>
      </c>
      <c r="I231" s="38">
        <f t="shared" si="65"/>
        <v>14850</v>
      </c>
      <c r="J231" s="39">
        <v>32</v>
      </c>
      <c r="K231" s="38">
        <f t="shared" si="66"/>
        <v>17600</v>
      </c>
      <c r="L231" s="38">
        <f t="shared" si="67"/>
        <v>2750</v>
      </c>
      <c r="M231" s="38">
        <f t="shared" si="68"/>
        <v>0</v>
      </c>
      <c r="N231" s="87">
        <v>58</v>
      </c>
      <c r="O231" s="88">
        <f t="shared" si="69"/>
        <v>31900</v>
      </c>
      <c r="P231" s="89">
        <v>5</v>
      </c>
      <c r="Q231" s="90">
        <f t="shared" si="70"/>
        <v>2750</v>
      </c>
      <c r="R231" s="90">
        <f t="shared" si="71"/>
        <v>0</v>
      </c>
      <c r="S231" s="90">
        <f t="shared" si="72"/>
        <v>29150</v>
      </c>
      <c r="T231" s="91">
        <f t="shared" si="73"/>
        <v>85</v>
      </c>
      <c r="U231" s="92">
        <f t="shared" si="74"/>
        <v>46750</v>
      </c>
      <c r="V231" s="89">
        <f t="shared" si="76"/>
        <v>37</v>
      </c>
      <c r="W231" s="88">
        <f t="shared" si="59"/>
        <v>20350</v>
      </c>
      <c r="X231" s="88">
        <f t="shared" si="60"/>
        <v>0</v>
      </c>
      <c r="Y231" s="93">
        <f t="shared" si="61"/>
        <v>26400</v>
      </c>
      <c r="Z231" s="94">
        <v>115</v>
      </c>
      <c r="AA231" s="88">
        <f t="shared" si="62"/>
        <v>63250</v>
      </c>
      <c r="AB231" s="88">
        <f t="shared" si="63"/>
        <v>16500</v>
      </c>
      <c r="AC231" s="95">
        <f t="shared" si="64"/>
        <v>0</v>
      </c>
      <c r="AD231" s="59"/>
      <c r="AE231" s="60"/>
      <c r="AF231" s="60"/>
      <c r="AG231" s="61"/>
    </row>
    <row r="232" spans="1:33" ht="15">
      <c r="A232" s="82">
        <v>227</v>
      </c>
      <c r="B232" s="83">
        <v>189</v>
      </c>
      <c r="C232" s="83" t="s">
        <v>466</v>
      </c>
      <c r="D232" s="96" t="s">
        <v>467</v>
      </c>
      <c r="E232" s="85" t="s">
        <v>21</v>
      </c>
      <c r="F232" s="86">
        <v>35000</v>
      </c>
      <c r="G232" s="83">
        <v>27</v>
      </c>
      <c r="H232" s="38">
        <v>29661.016949152545</v>
      </c>
      <c r="I232" s="38">
        <f t="shared" si="65"/>
        <v>945000</v>
      </c>
      <c r="J232" s="39">
        <v>31</v>
      </c>
      <c r="K232" s="38">
        <f t="shared" si="66"/>
        <v>1085000</v>
      </c>
      <c r="L232" s="38">
        <f t="shared" si="67"/>
        <v>140000</v>
      </c>
      <c r="M232" s="38">
        <f t="shared" si="68"/>
        <v>0</v>
      </c>
      <c r="N232" s="87"/>
      <c r="O232" s="88">
        <f t="shared" si="69"/>
        <v>0</v>
      </c>
      <c r="P232" s="89"/>
      <c r="Q232" s="90">
        <f t="shared" si="70"/>
        <v>0</v>
      </c>
      <c r="R232" s="90">
        <f t="shared" si="71"/>
        <v>0</v>
      </c>
      <c r="S232" s="90">
        <f t="shared" si="72"/>
        <v>0</v>
      </c>
      <c r="T232" s="91">
        <f t="shared" si="73"/>
        <v>27</v>
      </c>
      <c r="U232" s="92">
        <f t="shared" si="74"/>
        <v>945000</v>
      </c>
      <c r="V232" s="89">
        <f t="shared" si="76"/>
        <v>31</v>
      </c>
      <c r="W232" s="88">
        <f t="shared" si="59"/>
        <v>1085000</v>
      </c>
      <c r="X232" s="88">
        <f t="shared" si="60"/>
        <v>140000</v>
      </c>
      <c r="Y232" s="93">
        <f t="shared" si="61"/>
        <v>0</v>
      </c>
      <c r="Z232" s="94">
        <f t="shared" si="75"/>
        <v>31</v>
      </c>
      <c r="AA232" s="88">
        <f t="shared" si="62"/>
        <v>1085000</v>
      </c>
      <c r="AB232" s="88">
        <f t="shared" si="63"/>
        <v>140000</v>
      </c>
      <c r="AC232" s="95">
        <f t="shared" si="64"/>
        <v>0</v>
      </c>
      <c r="AD232" s="59"/>
      <c r="AE232" s="60"/>
      <c r="AF232" s="60"/>
      <c r="AG232" s="61"/>
    </row>
    <row r="233" spans="1:33" ht="15">
      <c r="A233" s="82">
        <v>228</v>
      </c>
      <c r="B233" s="83">
        <v>190</v>
      </c>
      <c r="C233" s="83" t="s">
        <v>468</v>
      </c>
      <c r="D233" s="96" t="s">
        <v>469</v>
      </c>
      <c r="E233" s="85" t="s">
        <v>21</v>
      </c>
      <c r="F233" s="86">
        <v>9500</v>
      </c>
      <c r="G233" s="83">
        <v>1</v>
      </c>
      <c r="H233" s="38">
        <v>8050.8474576271192</v>
      </c>
      <c r="I233" s="38">
        <f t="shared" si="65"/>
        <v>9500</v>
      </c>
      <c r="J233" s="39">
        <v>0</v>
      </c>
      <c r="K233" s="38">
        <f t="shared" si="66"/>
        <v>0</v>
      </c>
      <c r="L233" s="38">
        <f t="shared" si="67"/>
        <v>0</v>
      </c>
      <c r="M233" s="38">
        <f t="shared" si="68"/>
        <v>9500</v>
      </c>
      <c r="N233" s="87"/>
      <c r="O233" s="88">
        <f t="shared" si="69"/>
        <v>0</v>
      </c>
      <c r="P233" s="89"/>
      <c r="Q233" s="90">
        <f t="shared" si="70"/>
        <v>0</v>
      </c>
      <c r="R233" s="90">
        <f t="shared" si="71"/>
        <v>0</v>
      </c>
      <c r="S233" s="90">
        <f t="shared" si="72"/>
        <v>0</v>
      </c>
      <c r="T233" s="91">
        <f t="shared" si="73"/>
        <v>1</v>
      </c>
      <c r="U233" s="92">
        <f t="shared" si="74"/>
        <v>9500</v>
      </c>
      <c r="V233" s="89">
        <f t="shared" si="76"/>
        <v>0</v>
      </c>
      <c r="W233" s="88">
        <f t="shared" si="59"/>
        <v>0</v>
      </c>
      <c r="X233" s="88">
        <f t="shared" si="60"/>
        <v>0</v>
      </c>
      <c r="Y233" s="93">
        <f t="shared" si="61"/>
        <v>9500</v>
      </c>
      <c r="Z233" s="94">
        <f t="shared" si="75"/>
        <v>0</v>
      </c>
      <c r="AA233" s="88">
        <f t="shared" si="62"/>
        <v>0</v>
      </c>
      <c r="AB233" s="88">
        <f t="shared" si="63"/>
        <v>0</v>
      </c>
      <c r="AC233" s="95">
        <f t="shared" si="64"/>
        <v>9500</v>
      </c>
      <c r="AD233" s="59"/>
      <c r="AE233" s="60"/>
      <c r="AF233" s="60"/>
      <c r="AG233" s="61"/>
    </row>
    <row r="234" spans="1:33" ht="15">
      <c r="A234" s="82">
        <v>229</v>
      </c>
      <c r="B234" s="83">
        <v>191</v>
      </c>
      <c r="C234" s="83" t="s">
        <v>470</v>
      </c>
      <c r="D234" s="96" t="s">
        <v>471</v>
      </c>
      <c r="E234" s="85" t="s">
        <v>21</v>
      </c>
      <c r="F234" s="86">
        <v>14500.000000000002</v>
      </c>
      <c r="G234" s="83">
        <v>3</v>
      </c>
      <c r="H234" s="38">
        <v>12288.135593220341</v>
      </c>
      <c r="I234" s="38">
        <f t="shared" si="65"/>
        <v>43500.000000000007</v>
      </c>
      <c r="J234" s="39">
        <v>5</v>
      </c>
      <c r="K234" s="38">
        <f t="shared" si="66"/>
        <v>72500.000000000015</v>
      </c>
      <c r="L234" s="38">
        <f t="shared" si="67"/>
        <v>29000.000000000007</v>
      </c>
      <c r="M234" s="38">
        <f t="shared" si="68"/>
        <v>0</v>
      </c>
      <c r="N234" s="87"/>
      <c r="O234" s="88">
        <f t="shared" si="69"/>
        <v>0</v>
      </c>
      <c r="P234" s="89"/>
      <c r="Q234" s="90">
        <f t="shared" si="70"/>
        <v>0</v>
      </c>
      <c r="R234" s="90">
        <f t="shared" si="71"/>
        <v>0</v>
      </c>
      <c r="S234" s="90">
        <f t="shared" si="72"/>
        <v>0</v>
      </c>
      <c r="T234" s="91">
        <f t="shared" si="73"/>
        <v>3</v>
      </c>
      <c r="U234" s="92">
        <f t="shared" si="74"/>
        <v>43500.000000000007</v>
      </c>
      <c r="V234" s="89">
        <f t="shared" si="76"/>
        <v>5</v>
      </c>
      <c r="W234" s="88">
        <f t="shared" si="59"/>
        <v>72500.000000000015</v>
      </c>
      <c r="X234" s="88">
        <f t="shared" si="60"/>
        <v>29000.000000000007</v>
      </c>
      <c r="Y234" s="93">
        <f t="shared" si="61"/>
        <v>0</v>
      </c>
      <c r="Z234" s="94">
        <f t="shared" si="75"/>
        <v>5</v>
      </c>
      <c r="AA234" s="88">
        <f t="shared" si="62"/>
        <v>72500.000000000015</v>
      </c>
      <c r="AB234" s="88">
        <f t="shared" si="63"/>
        <v>29000.000000000007</v>
      </c>
      <c r="AC234" s="95">
        <f t="shared" si="64"/>
        <v>0</v>
      </c>
      <c r="AD234" s="59"/>
      <c r="AE234" s="60"/>
      <c r="AF234" s="60"/>
      <c r="AG234" s="61"/>
    </row>
    <row r="235" spans="1:33" ht="15">
      <c r="A235" s="82">
        <v>230</v>
      </c>
      <c r="B235" s="83">
        <v>192</v>
      </c>
      <c r="C235" s="83" t="s">
        <v>472</v>
      </c>
      <c r="D235" s="96" t="s">
        <v>473</v>
      </c>
      <c r="E235" s="85" t="s">
        <v>21</v>
      </c>
      <c r="F235" s="86">
        <v>22500</v>
      </c>
      <c r="G235" s="83">
        <v>1</v>
      </c>
      <c r="H235" s="38">
        <v>19067.796610169491</v>
      </c>
      <c r="I235" s="38">
        <f t="shared" si="65"/>
        <v>22500</v>
      </c>
      <c r="J235" s="39">
        <v>2</v>
      </c>
      <c r="K235" s="38">
        <f t="shared" si="66"/>
        <v>45000</v>
      </c>
      <c r="L235" s="38">
        <f t="shared" si="67"/>
        <v>22500</v>
      </c>
      <c r="M235" s="38">
        <f t="shared" si="68"/>
        <v>0</v>
      </c>
      <c r="N235" s="87">
        <v>5</v>
      </c>
      <c r="O235" s="88">
        <f t="shared" si="69"/>
        <v>112500</v>
      </c>
      <c r="P235" s="89">
        <v>5</v>
      </c>
      <c r="Q235" s="90">
        <f t="shared" si="70"/>
        <v>112500</v>
      </c>
      <c r="R235" s="90">
        <f t="shared" si="71"/>
        <v>0</v>
      </c>
      <c r="S235" s="90">
        <f t="shared" si="72"/>
        <v>0</v>
      </c>
      <c r="T235" s="91">
        <f t="shared" si="73"/>
        <v>6</v>
      </c>
      <c r="U235" s="92">
        <f t="shared" si="74"/>
        <v>135000</v>
      </c>
      <c r="V235" s="89">
        <f t="shared" si="76"/>
        <v>7</v>
      </c>
      <c r="W235" s="88">
        <f t="shared" si="59"/>
        <v>157500</v>
      </c>
      <c r="X235" s="88">
        <f t="shared" si="60"/>
        <v>22500</v>
      </c>
      <c r="Y235" s="93">
        <f t="shared" si="61"/>
        <v>0</v>
      </c>
      <c r="Z235" s="94">
        <v>6</v>
      </c>
      <c r="AA235" s="88">
        <f t="shared" si="62"/>
        <v>135000</v>
      </c>
      <c r="AB235" s="88">
        <f t="shared" si="63"/>
        <v>0</v>
      </c>
      <c r="AC235" s="95">
        <f t="shared" si="64"/>
        <v>0</v>
      </c>
      <c r="AD235" s="59"/>
      <c r="AE235" s="60"/>
      <c r="AF235" s="60"/>
      <c r="AG235" s="61"/>
    </row>
    <row r="236" spans="1:33" ht="15">
      <c r="A236" s="82">
        <v>231</v>
      </c>
      <c r="B236" s="83">
        <v>193</v>
      </c>
      <c r="C236" s="83" t="s">
        <v>474</v>
      </c>
      <c r="D236" s="96" t="s">
        <v>475</v>
      </c>
      <c r="E236" s="85" t="s">
        <v>70</v>
      </c>
      <c r="F236" s="86">
        <v>40000</v>
      </c>
      <c r="G236" s="83">
        <v>1</v>
      </c>
      <c r="H236" s="38">
        <v>33898.305084745763</v>
      </c>
      <c r="I236" s="38">
        <f t="shared" si="65"/>
        <v>40000</v>
      </c>
      <c r="J236" s="39">
        <v>1</v>
      </c>
      <c r="K236" s="38">
        <f t="shared" si="66"/>
        <v>40000</v>
      </c>
      <c r="L236" s="38">
        <f t="shared" si="67"/>
        <v>0</v>
      </c>
      <c r="M236" s="38">
        <f t="shared" si="68"/>
        <v>0</v>
      </c>
      <c r="N236" s="87">
        <v>1</v>
      </c>
      <c r="O236" s="88">
        <f t="shared" si="69"/>
        <v>40000</v>
      </c>
      <c r="P236" s="89">
        <v>1</v>
      </c>
      <c r="Q236" s="90">
        <f t="shared" si="70"/>
        <v>40000</v>
      </c>
      <c r="R236" s="90">
        <f t="shared" si="71"/>
        <v>0</v>
      </c>
      <c r="S236" s="90">
        <f t="shared" si="72"/>
        <v>0</v>
      </c>
      <c r="T236" s="91">
        <f t="shared" si="73"/>
        <v>2</v>
      </c>
      <c r="U236" s="92">
        <f t="shared" si="74"/>
        <v>80000</v>
      </c>
      <c r="V236" s="89">
        <f t="shared" si="76"/>
        <v>2</v>
      </c>
      <c r="W236" s="88">
        <f t="shared" si="59"/>
        <v>80000</v>
      </c>
      <c r="X236" s="88">
        <f t="shared" si="60"/>
        <v>0</v>
      </c>
      <c r="Y236" s="93">
        <f t="shared" si="61"/>
        <v>0</v>
      </c>
      <c r="Z236" s="94">
        <v>3</v>
      </c>
      <c r="AA236" s="88">
        <f t="shared" si="62"/>
        <v>120000</v>
      </c>
      <c r="AB236" s="88">
        <f t="shared" si="63"/>
        <v>40000</v>
      </c>
      <c r="AC236" s="95">
        <f t="shared" si="64"/>
        <v>0</v>
      </c>
      <c r="AD236" s="59"/>
      <c r="AE236" s="60"/>
      <c r="AF236" s="60"/>
      <c r="AG236" s="61"/>
    </row>
    <row r="237" spans="1:33" ht="15">
      <c r="A237" s="82">
        <v>232</v>
      </c>
      <c r="B237" s="83">
        <v>194</v>
      </c>
      <c r="C237" s="83" t="s">
        <v>476</v>
      </c>
      <c r="D237" s="96" t="s">
        <v>526</v>
      </c>
      <c r="E237" s="85" t="s">
        <v>70</v>
      </c>
      <c r="F237" s="86">
        <v>14500.000000000002</v>
      </c>
      <c r="G237" s="83">
        <v>1</v>
      </c>
      <c r="H237" s="38">
        <v>12288.135593220341</v>
      </c>
      <c r="I237" s="38">
        <f t="shared" si="65"/>
        <v>14500.000000000002</v>
      </c>
      <c r="J237" s="39">
        <v>1</v>
      </c>
      <c r="K237" s="38">
        <f t="shared" si="66"/>
        <v>14500.000000000002</v>
      </c>
      <c r="L237" s="38">
        <f t="shared" si="67"/>
        <v>0</v>
      </c>
      <c r="M237" s="38">
        <f t="shared" si="68"/>
        <v>0</v>
      </c>
      <c r="N237" s="87">
        <v>1</v>
      </c>
      <c r="O237" s="88">
        <f t="shared" si="69"/>
        <v>14500.000000000002</v>
      </c>
      <c r="P237" s="89">
        <v>1</v>
      </c>
      <c r="Q237" s="90">
        <f t="shared" si="70"/>
        <v>14500.000000000002</v>
      </c>
      <c r="R237" s="90">
        <f t="shared" si="71"/>
        <v>0</v>
      </c>
      <c r="S237" s="90">
        <f t="shared" si="72"/>
        <v>0</v>
      </c>
      <c r="T237" s="91">
        <f t="shared" si="73"/>
        <v>2</v>
      </c>
      <c r="U237" s="92">
        <f t="shared" si="74"/>
        <v>29000.000000000004</v>
      </c>
      <c r="V237" s="89">
        <f t="shared" si="76"/>
        <v>2</v>
      </c>
      <c r="W237" s="88">
        <f t="shared" si="59"/>
        <v>29000.000000000004</v>
      </c>
      <c r="X237" s="88">
        <f t="shared" si="60"/>
        <v>0</v>
      </c>
      <c r="Y237" s="93">
        <f t="shared" si="61"/>
        <v>0</v>
      </c>
      <c r="Z237" s="94">
        <f t="shared" si="75"/>
        <v>2</v>
      </c>
      <c r="AA237" s="88">
        <f t="shared" si="62"/>
        <v>29000.000000000004</v>
      </c>
      <c r="AB237" s="88">
        <f t="shared" si="63"/>
        <v>0</v>
      </c>
      <c r="AC237" s="95">
        <f t="shared" si="64"/>
        <v>0</v>
      </c>
      <c r="AD237" s="59"/>
      <c r="AE237" s="60"/>
      <c r="AF237" s="60"/>
      <c r="AG237" s="61"/>
    </row>
    <row r="238" spans="1:33" ht="15">
      <c r="A238" s="82">
        <v>233</v>
      </c>
      <c r="B238" s="83">
        <v>195</v>
      </c>
      <c r="C238" s="83" t="s">
        <v>477</v>
      </c>
      <c r="D238" s="96" t="s">
        <v>478</v>
      </c>
      <c r="E238" s="85" t="s">
        <v>70</v>
      </c>
      <c r="F238" s="86">
        <v>185000</v>
      </c>
      <c r="G238" s="83">
        <v>1</v>
      </c>
      <c r="H238" s="38">
        <v>156779.66101694916</v>
      </c>
      <c r="I238" s="38">
        <f t="shared" si="65"/>
        <v>185000</v>
      </c>
      <c r="J238" s="39">
        <v>1</v>
      </c>
      <c r="K238" s="38">
        <f t="shared" si="66"/>
        <v>185000</v>
      </c>
      <c r="L238" s="38">
        <f t="shared" si="67"/>
        <v>0</v>
      </c>
      <c r="M238" s="38">
        <f t="shared" si="68"/>
        <v>0</v>
      </c>
      <c r="N238" s="87">
        <v>1</v>
      </c>
      <c r="O238" s="88">
        <f t="shared" si="69"/>
        <v>185000</v>
      </c>
      <c r="P238" s="89">
        <v>1</v>
      </c>
      <c r="Q238" s="90">
        <f t="shared" si="70"/>
        <v>185000</v>
      </c>
      <c r="R238" s="90">
        <f t="shared" si="71"/>
        <v>0</v>
      </c>
      <c r="S238" s="90">
        <f t="shared" si="72"/>
        <v>0</v>
      </c>
      <c r="T238" s="91">
        <f t="shared" si="73"/>
        <v>2</v>
      </c>
      <c r="U238" s="92">
        <f t="shared" si="74"/>
        <v>370000</v>
      </c>
      <c r="V238" s="89">
        <f t="shared" si="76"/>
        <v>2</v>
      </c>
      <c r="W238" s="88">
        <f t="shared" si="59"/>
        <v>370000</v>
      </c>
      <c r="X238" s="88">
        <f t="shared" si="60"/>
        <v>0</v>
      </c>
      <c r="Y238" s="93">
        <f t="shared" si="61"/>
        <v>0</v>
      </c>
      <c r="Z238" s="94">
        <f t="shared" si="75"/>
        <v>2</v>
      </c>
      <c r="AA238" s="88">
        <f t="shared" si="62"/>
        <v>370000</v>
      </c>
      <c r="AB238" s="88">
        <f t="shared" si="63"/>
        <v>0</v>
      </c>
      <c r="AC238" s="95">
        <f t="shared" si="64"/>
        <v>0</v>
      </c>
      <c r="AD238" s="59"/>
      <c r="AE238" s="60"/>
      <c r="AF238" s="60"/>
      <c r="AG238" s="61"/>
    </row>
    <row r="239" spans="1:33" ht="43.2">
      <c r="A239" s="82">
        <v>234</v>
      </c>
      <c r="B239" s="83">
        <v>237</v>
      </c>
      <c r="C239" s="83" t="s">
        <v>479</v>
      </c>
      <c r="D239" s="96" t="s">
        <v>480</v>
      </c>
      <c r="E239" s="85" t="s">
        <v>70</v>
      </c>
      <c r="F239" s="86">
        <v>1895000</v>
      </c>
      <c r="G239" s="83">
        <v>1</v>
      </c>
      <c r="H239" s="38">
        <v>1605932.2033898307</v>
      </c>
      <c r="I239" s="38">
        <f t="shared" si="65"/>
        <v>1895000</v>
      </c>
      <c r="J239" s="39">
        <v>1</v>
      </c>
      <c r="K239" s="38">
        <f t="shared" si="66"/>
        <v>1895000</v>
      </c>
      <c r="L239" s="38">
        <f t="shared" si="67"/>
        <v>0</v>
      </c>
      <c r="M239" s="38">
        <f t="shared" si="68"/>
        <v>0</v>
      </c>
      <c r="N239" s="87"/>
      <c r="O239" s="88">
        <f t="shared" si="69"/>
        <v>0</v>
      </c>
      <c r="P239" s="89"/>
      <c r="Q239" s="90">
        <f t="shared" si="70"/>
        <v>0</v>
      </c>
      <c r="R239" s="90">
        <f t="shared" si="71"/>
        <v>0</v>
      </c>
      <c r="S239" s="90">
        <f t="shared" si="72"/>
        <v>0</v>
      </c>
      <c r="T239" s="91">
        <f t="shared" si="73"/>
        <v>1</v>
      </c>
      <c r="U239" s="92">
        <f t="shared" si="74"/>
        <v>1895000</v>
      </c>
      <c r="V239" s="89">
        <f t="shared" si="76"/>
        <v>1</v>
      </c>
      <c r="W239" s="88">
        <f t="shared" si="59"/>
        <v>1895000</v>
      </c>
      <c r="X239" s="88">
        <f t="shared" si="60"/>
        <v>0</v>
      </c>
      <c r="Y239" s="93">
        <f t="shared" si="61"/>
        <v>0</v>
      </c>
      <c r="Z239" s="94">
        <f t="shared" si="75"/>
        <v>1</v>
      </c>
      <c r="AA239" s="88">
        <f t="shared" si="62"/>
        <v>1895000</v>
      </c>
      <c r="AB239" s="88">
        <f t="shared" si="63"/>
        <v>0</v>
      </c>
      <c r="AC239" s="95">
        <f t="shared" si="64"/>
        <v>0</v>
      </c>
      <c r="AD239" s="59"/>
      <c r="AE239" s="60"/>
      <c r="AF239" s="60"/>
      <c r="AG239" s="61"/>
    </row>
    <row r="240" spans="1:33" ht="28.8">
      <c r="A240" s="82">
        <v>235</v>
      </c>
      <c r="B240" s="83">
        <v>196</v>
      </c>
      <c r="C240" s="83" t="s">
        <v>481</v>
      </c>
      <c r="D240" s="96" t="s">
        <v>482</v>
      </c>
      <c r="E240" s="85" t="s">
        <v>70</v>
      </c>
      <c r="F240" s="86">
        <v>795000</v>
      </c>
      <c r="G240" s="83">
        <v>1</v>
      </c>
      <c r="H240" s="38">
        <v>673728.81355932204</v>
      </c>
      <c r="I240" s="38">
        <f t="shared" si="65"/>
        <v>795000</v>
      </c>
      <c r="J240" s="39">
        <v>1</v>
      </c>
      <c r="K240" s="38">
        <f t="shared" si="66"/>
        <v>795000</v>
      </c>
      <c r="L240" s="38">
        <f t="shared" si="67"/>
        <v>0</v>
      </c>
      <c r="M240" s="38">
        <f t="shared" si="68"/>
        <v>0</v>
      </c>
      <c r="N240" s="87"/>
      <c r="O240" s="88">
        <f t="shared" si="69"/>
        <v>0</v>
      </c>
      <c r="P240" s="89"/>
      <c r="Q240" s="90">
        <f t="shared" si="70"/>
        <v>0</v>
      </c>
      <c r="R240" s="90">
        <f t="shared" si="71"/>
        <v>0</v>
      </c>
      <c r="S240" s="90">
        <f t="shared" si="72"/>
        <v>0</v>
      </c>
      <c r="T240" s="91">
        <f t="shared" si="73"/>
        <v>1</v>
      </c>
      <c r="U240" s="92">
        <f t="shared" si="74"/>
        <v>795000</v>
      </c>
      <c r="V240" s="89">
        <f t="shared" si="76"/>
        <v>1</v>
      </c>
      <c r="W240" s="88">
        <f t="shared" si="59"/>
        <v>795000</v>
      </c>
      <c r="X240" s="88">
        <f t="shared" si="60"/>
        <v>0</v>
      </c>
      <c r="Y240" s="93">
        <f t="shared" si="61"/>
        <v>0</v>
      </c>
      <c r="Z240" s="94">
        <f t="shared" si="75"/>
        <v>1</v>
      </c>
      <c r="AA240" s="88">
        <f t="shared" si="62"/>
        <v>795000</v>
      </c>
      <c r="AB240" s="88">
        <f t="shared" si="63"/>
        <v>0</v>
      </c>
      <c r="AC240" s="95">
        <f t="shared" si="64"/>
        <v>0</v>
      </c>
      <c r="AD240" s="59"/>
      <c r="AE240" s="60"/>
      <c r="AF240" s="60"/>
      <c r="AG240" s="61"/>
    </row>
    <row r="241" spans="1:33" ht="15">
      <c r="A241" s="82">
        <v>236</v>
      </c>
      <c r="B241" s="83">
        <v>197</v>
      </c>
      <c r="C241" s="83" t="s">
        <v>483</v>
      </c>
      <c r="D241" s="96" t="s">
        <v>484</v>
      </c>
      <c r="E241" s="85" t="s">
        <v>70</v>
      </c>
      <c r="F241" s="86">
        <v>95000.000000000015</v>
      </c>
      <c r="G241" s="83">
        <v>1</v>
      </c>
      <c r="H241" s="38">
        <v>80508.474576271197</v>
      </c>
      <c r="I241" s="38">
        <f t="shared" si="65"/>
        <v>95000.000000000015</v>
      </c>
      <c r="J241" s="39">
        <v>1</v>
      </c>
      <c r="K241" s="38">
        <f t="shared" si="66"/>
        <v>95000.000000000015</v>
      </c>
      <c r="L241" s="38">
        <f t="shared" si="67"/>
        <v>0</v>
      </c>
      <c r="M241" s="38">
        <f t="shared" si="68"/>
        <v>0</v>
      </c>
      <c r="N241" s="87"/>
      <c r="O241" s="88">
        <f t="shared" si="69"/>
        <v>0</v>
      </c>
      <c r="P241" s="89"/>
      <c r="Q241" s="90">
        <f t="shared" si="70"/>
        <v>0</v>
      </c>
      <c r="R241" s="90">
        <f t="shared" si="71"/>
        <v>0</v>
      </c>
      <c r="S241" s="90">
        <f t="shared" si="72"/>
        <v>0</v>
      </c>
      <c r="T241" s="91">
        <f t="shared" si="73"/>
        <v>1</v>
      </c>
      <c r="U241" s="92">
        <f t="shared" si="74"/>
        <v>95000.000000000015</v>
      </c>
      <c r="V241" s="89">
        <f t="shared" si="76"/>
        <v>1</v>
      </c>
      <c r="W241" s="88">
        <f t="shared" si="59"/>
        <v>95000.000000000015</v>
      </c>
      <c r="X241" s="88">
        <f t="shared" si="60"/>
        <v>0</v>
      </c>
      <c r="Y241" s="93">
        <f t="shared" si="61"/>
        <v>0</v>
      </c>
      <c r="Z241" s="94">
        <f t="shared" si="75"/>
        <v>1</v>
      </c>
      <c r="AA241" s="88">
        <f t="shared" si="62"/>
        <v>95000.000000000015</v>
      </c>
      <c r="AB241" s="88">
        <f t="shared" si="63"/>
        <v>0</v>
      </c>
      <c r="AC241" s="95">
        <f t="shared" si="64"/>
        <v>0</v>
      </c>
      <c r="AD241" s="59"/>
      <c r="AE241" s="60"/>
      <c r="AF241" s="60"/>
      <c r="AG241" s="61"/>
    </row>
    <row r="242" spans="1:33" ht="15">
      <c r="A242" s="82">
        <v>237</v>
      </c>
      <c r="B242" s="83">
        <v>198</v>
      </c>
      <c r="C242" s="83" t="s">
        <v>485</v>
      </c>
      <c r="D242" s="96" t="s">
        <v>486</v>
      </c>
      <c r="E242" s="85" t="s">
        <v>70</v>
      </c>
      <c r="F242" s="86">
        <v>145000</v>
      </c>
      <c r="G242" s="83">
        <v>1</v>
      </c>
      <c r="H242" s="38">
        <v>122881.3559322034</v>
      </c>
      <c r="I242" s="38">
        <f t="shared" si="65"/>
        <v>145000</v>
      </c>
      <c r="J242" s="39">
        <v>1</v>
      </c>
      <c r="K242" s="38">
        <f t="shared" si="66"/>
        <v>145000</v>
      </c>
      <c r="L242" s="38">
        <f t="shared" si="67"/>
        <v>0</v>
      </c>
      <c r="M242" s="38">
        <f t="shared" si="68"/>
        <v>0</v>
      </c>
      <c r="N242" s="87"/>
      <c r="O242" s="88">
        <f t="shared" si="69"/>
        <v>0</v>
      </c>
      <c r="P242" s="89"/>
      <c r="Q242" s="90">
        <f t="shared" si="70"/>
        <v>0</v>
      </c>
      <c r="R242" s="90">
        <f t="shared" si="71"/>
        <v>0</v>
      </c>
      <c r="S242" s="90">
        <f t="shared" si="72"/>
        <v>0</v>
      </c>
      <c r="T242" s="91">
        <f t="shared" si="73"/>
        <v>1</v>
      </c>
      <c r="U242" s="92">
        <f t="shared" si="74"/>
        <v>145000</v>
      </c>
      <c r="V242" s="89">
        <f t="shared" si="76"/>
        <v>1</v>
      </c>
      <c r="W242" s="88">
        <f t="shared" si="59"/>
        <v>145000</v>
      </c>
      <c r="X242" s="88">
        <f t="shared" si="60"/>
        <v>0</v>
      </c>
      <c r="Y242" s="93">
        <f t="shared" si="61"/>
        <v>0</v>
      </c>
      <c r="Z242" s="94">
        <f t="shared" si="75"/>
        <v>1</v>
      </c>
      <c r="AA242" s="88">
        <f t="shared" si="62"/>
        <v>145000</v>
      </c>
      <c r="AB242" s="88">
        <f t="shared" si="63"/>
        <v>0</v>
      </c>
      <c r="AC242" s="95">
        <f t="shared" si="64"/>
        <v>0</v>
      </c>
      <c r="AD242" s="59"/>
      <c r="AE242" s="60"/>
      <c r="AF242" s="60"/>
      <c r="AG242" s="61"/>
    </row>
    <row r="243" spans="1:33" ht="43.2">
      <c r="A243" s="82">
        <v>238</v>
      </c>
      <c r="B243" s="83">
        <v>238</v>
      </c>
      <c r="C243" s="83" t="s">
        <v>487</v>
      </c>
      <c r="D243" s="96" t="s">
        <v>488</v>
      </c>
      <c r="E243" s="85" t="s">
        <v>70</v>
      </c>
      <c r="F243" s="86">
        <v>1495000</v>
      </c>
      <c r="G243" s="83">
        <v>2</v>
      </c>
      <c r="H243" s="38">
        <v>1266949.1525423729</v>
      </c>
      <c r="I243" s="38">
        <f t="shared" si="65"/>
        <v>2990000</v>
      </c>
      <c r="J243" s="39">
        <v>2</v>
      </c>
      <c r="K243" s="38">
        <f t="shared" si="66"/>
        <v>2990000</v>
      </c>
      <c r="L243" s="38">
        <f t="shared" si="67"/>
        <v>0</v>
      </c>
      <c r="M243" s="38">
        <f t="shared" si="68"/>
        <v>0</v>
      </c>
      <c r="N243" s="87"/>
      <c r="O243" s="88">
        <f t="shared" si="69"/>
        <v>0</v>
      </c>
      <c r="P243" s="89"/>
      <c r="Q243" s="90">
        <f t="shared" si="70"/>
        <v>0</v>
      </c>
      <c r="R243" s="90">
        <f t="shared" si="71"/>
        <v>0</v>
      </c>
      <c r="S243" s="90">
        <f t="shared" si="72"/>
        <v>0</v>
      </c>
      <c r="T243" s="91">
        <f t="shared" si="73"/>
        <v>2</v>
      </c>
      <c r="U243" s="92">
        <f t="shared" si="74"/>
        <v>2990000</v>
      </c>
      <c r="V243" s="89">
        <f t="shared" si="76"/>
        <v>2</v>
      </c>
      <c r="W243" s="88">
        <f t="shared" si="59"/>
        <v>2990000</v>
      </c>
      <c r="X243" s="88">
        <f t="shared" si="60"/>
        <v>0</v>
      </c>
      <c r="Y243" s="93">
        <f t="shared" si="61"/>
        <v>0</v>
      </c>
      <c r="Z243" s="94">
        <f t="shared" si="75"/>
        <v>2</v>
      </c>
      <c r="AA243" s="88">
        <f t="shared" si="62"/>
        <v>2990000</v>
      </c>
      <c r="AB243" s="88">
        <f t="shared" si="63"/>
        <v>0</v>
      </c>
      <c r="AC243" s="95">
        <f t="shared" si="64"/>
        <v>0</v>
      </c>
      <c r="AD243" s="59"/>
      <c r="AE243" s="60"/>
      <c r="AF243" s="60"/>
      <c r="AG243" s="61"/>
    </row>
    <row r="244" spans="1:33" ht="15">
      <c r="A244" s="82">
        <v>239</v>
      </c>
      <c r="B244" s="83">
        <v>235</v>
      </c>
      <c r="C244" s="83" t="s">
        <v>489</v>
      </c>
      <c r="D244" s="106" t="s">
        <v>490</v>
      </c>
      <c r="E244" s="85" t="s">
        <v>491</v>
      </c>
      <c r="F244" s="86">
        <v>100000</v>
      </c>
      <c r="G244" s="83">
        <v>4</v>
      </c>
      <c r="H244" s="38">
        <v>84745.762711864416</v>
      </c>
      <c r="I244" s="38">
        <f t="shared" si="65"/>
        <v>400000</v>
      </c>
      <c r="J244" s="42">
        <v>4</v>
      </c>
      <c r="K244" s="38">
        <f t="shared" si="66"/>
        <v>400000</v>
      </c>
      <c r="L244" s="38">
        <f t="shared" si="67"/>
        <v>0</v>
      </c>
      <c r="M244" s="38">
        <f t="shared" si="68"/>
        <v>0</v>
      </c>
      <c r="N244" s="87"/>
      <c r="O244" s="88">
        <f t="shared" si="69"/>
        <v>0</v>
      </c>
      <c r="P244" s="89"/>
      <c r="Q244" s="90">
        <f t="shared" si="70"/>
        <v>0</v>
      </c>
      <c r="R244" s="90">
        <f t="shared" si="71"/>
        <v>0</v>
      </c>
      <c r="S244" s="90">
        <f t="shared" si="72"/>
        <v>0</v>
      </c>
      <c r="T244" s="91">
        <f t="shared" si="73"/>
        <v>4</v>
      </c>
      <c r="U244" s="92">
        <f t="shared" si="74"/>
        <v>400000</v>
      </c>
      <c r="V244" s="89">
        <f t="shared" si="76"/>
        <v>4</v>
      </c>
      <c r="W244" s="88">
        <f t="shared" si="59"/>
        <v>400000</v>
      </c>
      <c r="X244" s="88">
        <f t="shared" si="60"/>
        <v>0</v>
      </c>
      <c r="Y244" s="93">
        <f t="shared" si="61"/>
        <v>0</v>
      </c>
      <c r="Z244" s="94">
        <v>9</v>
      </c>
      <c r="AA244" s="88">
        <f t="shared" si="62"/>
        <v>900000</v>
      </c>
      <c r="AB244" s="88">
        <f t="shared" si="63"/>
        <v>500000</v>
      </c>
      <c r="AC244" s="95">
        <f t="shared" si="64"/>
        <v>0</v>
      </c>
      <c r="AD244" s="59"/>
      <c r="AE244" s="60"/>
      <c r="AF244" s="60"/>
      <c r="AG244" s="61"/>
    </row>
    <row r="245" spans="1:33" ht="15">
      <c r="A245" s="82">
        <v>240</v>
      </c>
      <c r="B245" s="83">
        <v>236</v>
      </c>
      <c r="C245" s="83" t="s">
        <v>492</v>
      </c>
      <c r="D245" s="106" t="s">
        <v>493</v>
      </c>
      <c r="E245" s="85" t="s">
        <v>70</v>
      </c>
      <c r="F245" s="86">
        <v>1213000</v>
      </c>
      <c r="G245" s="83">
        <v>1</v>
      </c>
      <c r="H245" s="38">
        <v>1027966.1016949153</v>
      </c>
      <c r="I245" s="38">
        <f t="shared" si="65"/>
        <v>1213000</v>
      </c>
      <c r="J245" s="39">
        <v>1</v>
      </c>
      <c r="K245" s="38">
        <f t="shared" si="66"/>
        <v>1213000</v>
      </c>
      <c r="L245" s="38">
        <f t="shared" si="67"/>
        <v>0</v>
      </c>
      <c r="M245" s="38">
        <f t="shared" si="68"/>
        <v>0</v>
      </c>
      <c r="N245" s="87"/>
      <c r="O245" s="88">
        <f t="shared" si="69"/>
        <v>0</v>
      </c>
      <c r="P245" s="89"/>
      <c r="Q245" s="90">
        <f t="shared" si="70"/>
        <v>0</v>
      </c>
      <c r="R245" s="90">
        <f t="shared" si="71"/>
        <v>0</v>
      </c>
      <c r="S245" s="90">
        <f t="shared" si="72"/>
        <v>0</v>
      </c>
      <c r="T245" s="91">
        <f t="shared" si="73"/>
        <v>1</v>
      </c>
      <c r="U245" s="92">
        <f t="shared" si="74"/>
        <v>1213000</v>
      </c>
      <c r="V245" s="89">
        <f t="shared" si="76"/>
        <v>1</v>
      </c>
      <c r="W245" s="88">
        <f t="shared" si="59"/>
        <v>1213000</v>
      </c>
      <c r="X245" s="88">
        <f t="shared" si="60"/>
        <v>0</v>
      </c>
      <c r="Y245" s="93">
        <f t="shared" si="61"/>
        <v>0</v>
      </c>
      <c r="Z245" s="94">
        <f t="shared" si="75"/>
        <v>1</v>
      </c>
      <c r="AA245" s="88">
        <f t="shared" si="62"/>
        <v>1213000</v>
      </c>
      <c r="AB245" s="88">
        <f t="shared" si="63"/>
        <v>0</v>
      </c>
      <c r="AC245" s="95">
        <f t="shared" si="64"/>
        <v>0</v>
      </c>
      <c r="AD245" s="59"/>
      <c r="AE245" s="60"/>
      <c r="AF245" s="60"/>
      <c r="AG245" s="61"/>
    </row>
    <row r="246" spans="1:33" ht="15">
      <c r="A246" s="107">
        <v>241</v>
      </c>
      <c r="B246" s="108"/>
      <c r="C246" s="108"/>
      <c r="D246" s="109" t="s">
        <v>548</v>
      </c>
      <c r="E246" s="85" t="s">
        <v>70</v>
      </c>
      <c r="F246" s="110">
        <v>100000</v>
      </c>
      <c r="G246" s="108"/>
      <c r="H246" s="43"/>
      <c r="I246" s="43"/>
      <c r="J246" s="44"/>
      <c r="K246" s="43"/>
      <c r="L246" s="43"/>
      <c r="M246" s="43"/>
      <c r="N246" s="111">
        <v>1</v>
      </c>
      <c r="O246" s="88">
        <f t="shared" si="69"/>
        <v>100000</v>
      </c>
      <c r="P246" s="112"/>
      <c r="Q246" s="113">
        <f t="shared" si="70"/>
        <v>0</v>
      </c>
      <c r="R246" s="113">
        <f t="shared" si="71"/>
        <v>0</v>
      </c>
      <c r="S246" s="113">
        <f t="shared" si="72"/>
        <v>100000</v>
      </c>
      <c r="T246" s="114">
        <v>1</v>
      </c>
      <c r="U246" s="92">
        <f t="shared" si="74"/>
        <v>100000</v>
      </c>
      <c r="V246" s="112"/>
      <c r="W246" s="115"/>
      <c r="X246" s="115"/>
      <c r="Y246" s="116"/>
      <c r="Z246" s="117">
        <v>0</v>
      </c>
      <c r="AA246" s="115"/>
      <c r="AB246" s="115"/>
      <c r="AC246" s="95">
        <f t="shared" si="64"/>
        <v>100000</v>
      </c>
      <c r="AE246" s="60"/>
      <c r="AF246" s="60"/>
      <c r="AG246" s="61"/>
    </row>
    <row r="247" spans="1:33" ht="15.6" thickBot="1">
      <c r="A247" s="107">
        <v>242</v>
      </c>
      <c r="B247" s="118"/>
      <c r="C247" s="118"/>
      <c r="D247" s="1" t="s">
        <v>547</v>
      </c>
      <c r="E247" s="119" t="s">
        <v>21</v>
      </c>
      <c r="F247" s="120">
        <v>1195000</v>
      </c>
      <c r="G247" s="111">
        <v>0</v>
      </c>
      <c r="H247" s="121"/>
      <c r="I247" s="43">
        <f t="shared" si="65"/>
        <v>0</v>
      </c>
      <c r="J247" s="44">
        <v>0</v>
      </c>
      <c r="K247" s="43">
        <f t="shared" si="66"/>
        <v>0</v>
      </c>
      <c r="L247" s="43">
        <f t="shared" si="67"/>
        <v>0</v>
      </c>
      <c r="M247" s="43">
        <f t="shared" si="68"/>
        <v>0</v>
      </c>
      <c r="N247" s="111">
        <v>6</v>
      </c>
      <c r="O247" s="88">
        <f t="shared" si="69"/>
        <v>7170000</v>
      </c>
      <c r="P247" s="112">
        <v>6</v>
      </c>
      <c r="Q247" s="113">
        <f t="shared" si="70"/>
        <v>7170000</v>
      </c>
      <c r="R247" s="113">
        <f t="shared" si="71"/>
        <v>0</v>
      </c>
      <c r="S247" s="113">
        <f t="shared" si="72"/>
        <v>0</v>
      </c>
      <c r="T247" s="114">
        <f t="shared" si="73"/>
        <v>6</v>
      </c>
      <c r="U247" s="122">
        <f t="shared" si="74"/>
        <v>7170000</v>
      </c>
      <c r="V247" s="112">
        <f t="shared" si="76"/>
        <v>6</v>
      </c>
      <c r="W247" s="115">
        <f t="shared" si="59"/>
        <v>7170000</v>
      </c>
      <c r="X247" s="115">
        <f t="shared" si="60"/>
        <v>0</v>
      </c>
      <c r="Y247" s="116">
        <f t="shared" si="61"/>
        <v>0</v>
      </c>
      <c r="Z247" s="117">
        <v>6</v>
      </c>
      <c r="AA247" s="115">
        <f t="shared" si="62"/>
        <v>7170000</v>
      </c>
      <c r="AB247" s="115">
        <f t="shared" si="63"/>
        <v>0</v>
      </c>
      <c r="AC247" s="123">
        <f t="shared" si="64"/>
        <v>0</v>
      </c>
      <c r="AD247" s="59"/>
      <c r="AE247" s="35"/>
      <c r="AF247" s="60"/>
    </row>
    <row r="248" spans="1:33" ht="15">
      <c r="A248" s="124"/>
      <c r="B248" s="125"/>
      <c r="C248" s="125"/>
      <c r="D248" s="126"/>
      <c r="E248" s="127"/>
      <c r="F248" s="128"/>
      <c r="G248" s="125"/>
      <c r="H248" s="129"/>
      <c r="I248" s="130">
        <f>SUM(I5:I247)</f>
        <v>175773220.80000001</v>
      </c>
      <c r="J248" s="131"/>
      <c r="K248" s="129"/>
      <c r="L248" s="132"/>
      <c r="M248" s="132" t="e">
        <f>#REF!-#REF!</f>
        <v>#REF!</v>
      </c>
      <c r="N248" s="125"/>
      <c r="O248" s="88">
        <f>SUM(O5:O247)</f>
        <v>39541980</v>
      </c>
      <c r="P248" s="133"/>
      <c r="Q248" s="125"/>
      <c r="R248" s="134">
        <f>SUM(R5:R247)</f>
        <v>535753.69999999995</v>
      </c>
      <c r="S248" s="132" t="e">
        <f>#REF!-#REF!</f>
        <v>#REF!</v>
      </c>
      <c r="T248" s="125"/>
      <c r="U248" s="122">
        <f>SUM(U5:U247)</f>
        <v>215315200.80000001</v>
      </c>
      <c r="V248" s="125"/>
      <c r="W248" s="135" t="e">
        <f>#REF!-#REF!</f>
        <v>#REF!</v>
      </c>
      <c r="X248" s="136"/>
      <c r="Y248" s="136"/>
      <c r="Z248" s="125"/>
      <c r="AA248" s="137">
        <f>SUM(AA5:AA247)</f>
        <v>227058266.49600002</v>
      </c>
      <c r="AB248" s="137">
        <f>SUM(AB5:AB247)</f>
        <v>31113757.263999999</v>
      </c>
      <c r="AC248" s="138">
        <f>SUM(AC5:AC247)</f>
        <v>19370691.568</v>
      </c>
      <c r="AD248" s="36"/>
      <c r="AF248" s="60"/>
    </row>
    <row r="249" spans="1:33" ht="15.6" thickBot="1">
      <c r="A249" s="139"/>
      <c r="B249" s="140"/>
      <c r="C249" s="140"/>
      <c r="D249" s="141"/>
      <c r="E249" s="141"/>
      <c r="F249" s="142"/>
      <c r="G249" s="140"/>
      <c r="H249" s="143"/>
      <c r="I249" s="143"/>
      <c r="J249" s="144"/>
      <c r="K249" s="143"/>
      <c r="L249" s="145"/>
      <c r="M249" s="145"/>
      <c r="N249" s="140"/>
      <c r="O249" s="146"/>
      <c r="P249" s="147" t="e">
        <f>S248+M248</f>
        <v>#REF!</v>
      </c>
      <c r="Q249" s="140"/>
      <c r="R249" s="146"/>
      <c r="S249" s="146"/>
      <c r="T249" s="140"/>
      <c r="U249" s="146"/>
      <c r="V249" s="140"/>
      <c r="W249" s="148" t="e">
        <f>#REF!-#REF!</f>
        <v>#REF!</v>
      </c>
      <c r="X249" s="149"/>
      <c r="Y249" s="149"/>
      <c r="Z249" s="150" t="s">
        <v>545</v>
      </c>
      <c r="AA249" s="151">
        <f>AA248-U248</f>
        <v>11743065.69600001</v>
      </c>
      <c r="AB249" s="151"/>
      <c r="AC249" s="152"/>
      <c r="AD249" s="36"/>
      <c r="AF249" s="60"/>
    </row>
    <row r="250" spans="1:33" ht="34.799999999999997" customHeight="1" thickBot="1">
      <c r="A250" s="231" t="s">
        <v>494</v>
      </c>
      <c r="B250" s="232"/>
      <c r="C250" s="232"/>
      <c r="D250" s="232"/>
      <c r="E250" s="232"/>
      <c r="F250" s="232"/>
      <c r="G250" s="232"/>
      <c r="H250" s="232"/>
      <c r="I250" s="232"/>
      <c r="J250" s="232"/>
      <c r="K250" s="232"/>
      <c r="L250" s="232"/>
      <c r="M250" s="232"/>
      <c r="N250" s="232"/>
      <c r="O250" s="232"/>
      <c r="P250" s="232"/>
      <c r="Q250" s="232"/>
      <c r="R250" s="232"/>
      <c r="S250" s="232"/>
      <c r="T250" s="232"/>
      <c r="U250" s="232"/>
      <c r="V250" s="232"/>
      <c r="W250" s="232"/>
      <c r="X250" s="232"/>
      <c r="Y250" s="232"/>
      <c r="Z250" s="232"/>
      <c r="AA250" s="232"/>
      <c r="AB250" s="232"/>
      <c r="AC250" s="233"/>
      <c r="AD250" s="36"/>
      <c r="AF250" s="60"/>
    </row>
    <row r="251" spans="1:33" ht="31.8" thickBot="1">
      <c r="A251" s="153" t="s">
        <v>499</v>
      </c>
      <c r="B251" s="154"/>
      <c r="C251" s="154"/>
      <c r="D251" s="155" t="s">
        <v>495</v>
      </c>
      <c r="E251" s="155" t="s">
        <v>10</v>
      </c>
      <c r="F251" s="156" t="s">
        <v>11</v>
      </c>
      <c r="G251" s="155" t="s">
        <v>12</v>
      </c>
      <c r="H251" s="157"/>
      <c r="I251" s="155" t="s">
        <v>13</v>
      </c>
      <c r="J251" s="158" t="s">
        <v>12</v>
      </c>
      <c r="K251" s="156" t="s">
        <v>13</v>
      </c>
      <c r="L251" s="157"/>
      <c r="M251" s="157"/>
      <c r="N251" s="159"/>
      <c r="O251" s="159"/>
      <c r="P251" s="160"/>
      <c r="Q251" s="159"/>
      <c r="R251" s="159"/>
      <c r="S251" s="159"/>
      <c r="T251" s="159"/>
      <c r="U251" s="159"/>
      <c r="V251" s="156" t="s">
        <v>12</v>
      </c>
      <c r="W251" s="156" t="s">
        <v>13</v>
      </c>
      <c r="X251" s="161"/>
      <c r="Y251" s="161"/>
      <c r="Z251" s="155" t="s">
        <v>12</v>
      </c>
      <c r="AA251" s="155" t="s">
        <v>13</v>
      </c>
      <c r="AB251" s="159"/>
      <c r="AC251" s="162"/>
      <c r="AD251" s="36" t="s">
        <v>551</v>
      </c>
      <c r="AF251" s="60"/>
    </row>
    <row r="252" spans="1:33" ht="90" customHeight="1">
      <c r="A252" s="163">
        <v>1</v>
      </c>
      <c r="B252" s="80"/>
      <c r="C252" s="80"/>
      <c r="D252" s="164" t="s">
        <v>533</v>
      </c>
      <c r="E252" s="165" t="s">
        <v>17</v>
      </c>
      <c r="F252" s="166">
        <v>1014</v>
      </c>
      <c r="G252" s="165"/>
      <c r="H252" s="167"/>
      <c r="I252" s="166"/>
      <c r="J252" s="168">
        <v>262.74</v>
      </c>
      <c r="K252" s="169">
        <f>F252*J252</f>
        <v>266418.36</v>
      </c>
      <c r="L252" s="167"/>
      <c r="M252" s="167"/>
      <c r="N252" s="80"/>
      <c r="O252" s="80"/>
      <c r="P252" s="170"/>
      <c r="Q252" s="80"/>
      <c r="R252" s="80"/>
      <c r="S252" s="80"/>
      <c r="T252" s="80"/>
      <c r="U252" s="171"/>
      <c r="V252" s="168">
        <f t="shared" ref="V252:V260" si="77">J252</f>
        <v>262.74</v>
      </c>
      <c r="W252" s="172">
        <f t="shared" ref="W252:W264" si="78">V252*F252</f>
        <v>266418.36</v>
      </c>
      <c r="X252" s="173"/>
      <c r="Y252" s="173"/>
      <c r="Z252" s="165">
        <v>262.74</v>
      </c>
      <c r="AA252" s="166">
        <f>Z252*F252</f>
        <v>266418.36</v>
      </c>
      <c r="AB252" s="80"/>
      <c r="AC252" s="81"/>
      <c r="AD252" s="65">
        <f>AA252*0.35</f>
        <v>93246.425999999992</v>
      </c>
      <c r="AF252" s="60"/>
    </row>
    <row r="253" spans="1:33" ht="131.4" customHeight="1">
      <c r="A253" s="103">
        <v>2</v>
      </c>
      <c r="B253" s="174"/>
      <c r="C253" s="174"/>
      <c r="D253" s="175" t="s">
        <v>534</v>
      </c>
      <c r="E253" s="83" t="s">
        <v>299</v>
      </c>
      <c r="F253" s="86">
        <v>11740</v>
      </c>
      <c r="G253" s="87"/>
      <c r="H253" s="176"/>
      <c r="I253" s="166"/>
      <c r="J253" s="89">
        <v>28.01</v>
      </c>
      <c r="K253" s="177">
        <f t="shared" ref="K253:K260" si="79">F253*J253</f>
        <v>328837.40000000002</v>
      </c>
      <c r="L253" s="176"/>
      <c r="M253" s="176"/>
      <c r="N253" s="174"/>
      <c r="O253" s="174"/>
      <c r="P253" s="178"/>
      <c r="Q253" s="174"/>
      <c r="R253" s="174"/>
      <c r="S253" s="174"/>
      <c r="T253" s="174"/>
      <c r="U253" s="171"/>
      <c r="V253" s="89">
        <f t="shared" si="77"/>
        <v>28.01</v>
      </c>
      <c r="W253" s="179">
        <f t="shared" si="78"/>
        <v>328837.40000000002</v>
      </c>
      <c r="X253" s="180"/>
      <c r="Y253" s="180"/>
      <c r="Z253" s="87">
        <v>28.01</v>
      </c>
      <c r="AA253" s="166">
        <f t="shared" ref="AA253:AA270" si="80">Z253*F253</f>
        <v>328837.40000000002</v>
      </c>
      <c r="AB253" s="174"/>
      <c r="AC253" s="181"/>
      <c r="AD253" s="65"/>
      <c r="AF253" s="60"/>
    </row>
    <row r="254" spans="1:33" ht="112.8" customHeight="1">
      <c r="A254" s="163">
        <v>3</v>
      </c>
      <c r="B254" s="174"/>
      <c r="C254" s="174"/>
      <c r="D254" s="106" t="s">
        <v>535</v>
      </c>
      <c r="E254" s="83" t="s">
        <v>17</v>
      </c>
      <c r="F254" s="86">
        <v>1460</v>
      </c>
      <c r="G254" s="87"/>
      <c r="H254" s="176"/>
      <c r="I254" s="166"/>
      <c r="J254" s="89">
        <v>636.23</v>
      </c>
      <c r="K254" s="177">
        <f t="shared" si="79"/>
        <v>928895.8</v>
      </c>
      <c r="L254" s="176"/>
      <c r="M254" s="176"/>
      <c r="N254" s="174"/>
      <c r="O254" s="174"/>
      <c r="P254" s="178"/>
      <c r="Q254" s="174"/>
      <c r="R254" s="174"/>
      <c r="S254" s="174"/>
      <c r="T254" s="174"/>
      <c r="U254" s="171"/>
      <c r="V254" s="89">
        <f t="shared" si="77"/>
        <v>636.23</v>
      </c>
      <c r="W254" s="179">
        <f t="shared" si="78"/>
        <v>928895.8</v>
      </c>
      <c r="X254" s="180"/>
      <c r="Y254" s="180"/>
      <c r="Z254" s="87">
        <v>725.55</v>
      </c>
      <c r="AA254" s="166">
        <f t="shared" si="80"/>
        <v>1059303</v>
      </c>
      <c r="AB254" s="174"/>
      <c r="AC254" s="181"/>
      <c r="AD254" s="65">
        <f t="shared" ref="AD254:AD272" si="81">AA254*0.35</f>
        <v>370756.05</v>
      </c>
      <c r="AF254" s="60"/>
    </row>
    <row r="255" spans="1:33" ht="91.8" customHeight="1">
      <c r="A255" s="103">
        <v>4</v>
      </c>
      <c r="B255" s="174"/>
      <c r="C255" s="174"/>
      <c r="D255" s="106" t="s">
        <v>561</v>
      </c>
      <c r="E255" s="83" t="s">
        <v>21</v>
      </c>
      <c r="F255" s="86">
        <v>4646483</v>
      </c>
      <c r="G255" s="87"/>
      <c r="H255" s="176"/>
      <c r="I255" s="166"/>
      <c r="J255" s="89">
        <v>1</v>
      </c>
      <c r="K255" s="177">
        <f t="shared" si="79"/>
        <v>4646483</v>
      </c>
      <c r="L255" s="176"/>
      <c r="M255" s="176"/>
      <c r="N255" s="174"/>
      <c r="O255" s="174"/>
      <c r="P255" s="178"/>
      <c r="Q255" s="174"/>
      <c r="R255" s="174"/>
      <c r="S255" s="174"/>
      <c r="T255" s="174"/>
      <c r="U255" s="171"/>
      <c r="V255" s="89">
        <f t="shared" si="77"/>
        <v>1</v>
      </c>
      <c r="W255" s="179">
        <f t="shared" si="78"/>
        <v>4646483</v>
      </c>
      <c r="X255" s="180"/>
      <c r="Y255" s="180"/>
      <c r="Z255" s="87">
        <v>0</v>
      </c>
      <c r="AA255" s="166">
        <f t="shared" si="80"/>
        <v>0</v>
      </c>
      <c r="AB255" s="174"/>
      <c r="AC255" s="181"/>
      <c r="AD255" s="65">
        <f t="shared" si="81"/>
        <v>0</v>
      </c>
      <c r="AF255" s="60"/>
    </row>
    <row r="256" spans="1:33" ht="64.8" customHeight="1">
      <c r="A256" s="163">
        <v>5</v>
      </c>
      <c r="B256" s="174"/>
      <c r="C256" s="174"/>
      <c r="D256" s="164" t="s">
        <v>536</v>
      </c>
      <c r="E256" s="83" t="s">
        <v>21</v>
      </c>
      <c r="F256" s="86">
        <v>42150</v>
      </c>
      <c r="G256" s="87"/>
      <c r="H256" s="176"/>
      <c r="I256" s="166"/>
      <c r="J256" s="87">
        <v>1</v>
      </c>
      <c r="K256" s="177">
        <f t="shared" si="79"/>
        <v>42150</v>
      </c>
      <c r="L256" s="176"/>
      <c r="M256" s="176"/>
      <c r="N256" s="174"/>
      <c r="O256" s="174"/>
      <c r="P256" s="178"/>
      <c r="Q256" s="174"/>
      <c r="R256" s="174"/>
      <c r="S256" s="174"/>
      <c r="T256" s="174"/>
      <c r="U256" s="171"/>
      <c r="V256" s="89">
        <f t="shared" si="77"/>
        <v>1</v>
      </c>
      <c r="W256" s="179">
        <f t="shared" si="78"/>
        <v>42150</v>
      </c>
      <c r="X256" s="180"/>
      <c r="Y256" s="180"/>
      <c r="Z256" s="87">
        <v>2</v>
      </c>
      <c r="AA256" s="166">
        <f t="shared" si="80"/>
        <v>84300</v>
      </c>
      <c r="AB256" s="174"/>
      <c r="AC256" s="181"/>
      <c r="AD256" s="65">
        <f t="shared" si="81"/>
        <v>29504.999999999996</v>
      </c>
      <c r="AF256" s="60"/>
    </row>
    <row r="257" spans="1:32" ht="66" customHeight="1" thickBot="1">
      <c r="A257" s="103">
        <v>6</v>
      </c>
      <c r="B257" s="174"/>
      <c r="C257" s="174"/>
      <c r="D257" s="182" t="s">
        <v>537</v>
      </c>
      <c r="E257" s="83" t="s">
        <v>21</v>
      </c>
      <c r="F257" s="86">
        <v>60008</v>
      </c>
      <c r="G257" s="87"/>
      <c r="H257" s="176"/>
      <c r="I257" s="166"/>
      <c r="J257" s="87">
        <v>7</v>
      </c>
      <c r="K257" s="177">
        <f t="shared" si="79"/>
        <v>420056</v>
      </c>
      <c r="L257" s="176"/>
      <c r="M257" s="176"/>
      <c r="N257" s="174"/>
      <c r="O257" s="174"/>
      <c r="P257" s="178"/>
      <c r="Q257" s="174"/>
      <c r="R257" s="174"/>
      <c r="S257" s="174"/>
      <c r="T257" s="174"/>
      <c r="U257" s="171"/>
      <c r="V257" s="89">
        <f t="shared" si="77"/>
        <v>7</v>
      </c>
      <c r="W257" s="179">
        <f t="shared" si="78"/>
        <v>420056</v>
      </c>
      <c r="X257" s="180"/>
      <c r="Y257" s="180"/>
      <c r="Z257" s="87">
        <v>6</v>
      </c>
      <c r="AA257" s="166">
        <f t="shared" si="80"/>
        <v>360048</v>
      </c>
      <c r="AB257" s="174"/>
      <c r="AC257" s="181"/>
      <c r="AD257" s="65">
        <f t="shared" si="81"/>
        <v>126016.79999999999</v>
      </c>
      <c r="AF257" s="60"/>
    </row>
    <row r="258" spans="1:32" ht="78" customHeight="1">
      <c r="A258" s="163">
        <v>7</v>
      </c>
      <c r="B258" s="174"/>
      <c r="C258" s="174"/>
      <c r="D258" s="164" t="s">
        <v>538</v>
      </c>
      <c r="E258" s="83" t="s">
        <v>21</v>
      </c>
      <c r="F258" s="86">
        <v>22201</v>
      </c>
      <c r="G258" s="87"/>
      <c r="H258" s="176"/>
      <c r="I258" s="166"/>
      <c r="J258" s="87">
        <v>1</v>
      </c>
      <c r="K258" s="177">
        <f t="shared" si="79"/>
        <v>22201</v>
      </c>
      <c r="L258" s="176"/>
      <c r="M258" s="176"/>
      <c r="N258" s="174"/>
      <c r="O258" s="174"/>
      <c r="P258" s="178"/>
      <c r="Q258" s="174"/>
      <c r="R258" s="174"/>
      <c r="S258" s="174"/>
      <c r="T258" s="174"/>
      <c r="U258" s="171"/>
      <c r="V258" s="89">
        <f t="shared" si="77"/>
        <v>1</v>
      </c>
      <c r="W258" s="179">
        <f t="shared" si="78"/>
        <v>22201</v>
      </c>
      <c r="X258" s="180"/>
      <c r="Y258" s="180"/>
      <c r="Z258" s="87">
        <v>2</v>
      </c>
      <c r="AA258" s="166">
        <f t="shared" si="80"/>
        <v>44402</v>
      </c>
      <c r="AB258" s="174"/>
      <c r="AC258" s="181"/>
      <c r="AD258" s="65">
        <f t="shared" si="81"/>
        <v>15540.699999999999</v>
      </c>
      <c r="AF258" s="60"/>
    </row>
    <row r="259" spans="1:32" ht="91.8" customHeight="1">
      <c r="A259" s="103">
        <v>8</v>
      </c>
      <c r="B259" s="174"/>
      <c r="C259" s="174"/>
      <c r="D259" s="106" t="s">
        <v>530</v>
      </c>
      <c r="E259" s="83" t="s">
        <v>70</v>
      </c>
      <c r="F259" s="86">
        <v>48103</v>
      </c>
      <c r="G259" s="87"/>
      <c r="H259" s="176"/>
      <c r="I259" s="166"/>
      <c r="J259" s="87">
        <v>1</v>
      </c>
      <c r="K259" s="177">
        <f t="shared" si="79"/>
        <v>48103</v>
      </c>
      <c r="L259" s="176"/>
      <c r="M259" s="176"/>
      <c r="N259" s="174"/>
      <c r="O259" s="174"/>
      <c r="P259" s="178"/>
      <c r="Q259" s="174"/>
      <c r="R259" s="174"/>
      <c r="S259" s="174"/>
      <c r="T259" s="174"/>
      <c r="U259" s="171"/>
      <c r="V259" s="89">
        <f t="shared" si="77"/>
        <v>1</v>
      </c>
      <c r="W259" s="179">
        <f t="shared" si="78"/>
        <v>48103</v>
      </c>
      <c r="X259" s="180"/>
      <c r="Y259" s="180"/>
      <c r="Z259" s="87">
        <v>1</v>
      </c>
      <c r="AA259" s="166">
        <f t="shared" si="80"/>
        <v>48103</v>
      </c>
      <c r="AB259" s="174"/>
      <c r="AC259" s="181"/>
      <c r="AD259" s="65">
        <f t="shared" si="81"/>
        <v>16836.05</v>
      </c>
      <c r="AF259" s="60"/>
    </row>
    <row r="260" spans="1:32" ht="364.8" customHeight="1">
      <c r="A260" s="163">
        <v>9</v>
      </c>
      <c r="B260" s="174"/>
      <c r="C260" s="174"/>
      <c r="D260" s="106" t="s">
        <v>563</v>
      </c>
      <c r="E260" s="83" t="s">
        <v>70</v>
      </c>
      <c r="F260" s="86">
        <v>222013</v>
      </c>
      <c r="G260" s="87"/>
      <c r="H260" s="176"/>
      <c r="I260" s="166"/>
      <c r="J260" s="87">
        <v>1</v>
      </c>
      <c r="K260" s="177">
        <f t="shared" si="79"/>
        <v>222013</v>
      </c>
      <c r="L260" s="176"/>
      <c r="M260" s="176"/>
      <c r="N260" s="174"/>
      <c r="O260" s="174"/>
      <c r="P260" s="178"/>
      <c r="Q260" s="174"/>
      <c r="R260" s="174"/>
      <c r="S260" s="174"/>
      <c r="T260" s="174"/>
      <c r="U260" s="171"/>
      <c r="V260" s="89">
        <f t="shared" si="77"/>
        <v>1</v>
      </c>
      <c r="W260" s="179">
        <f t="shared" si="78"/>
        <v>222013</v>
      </c>
      <c r="X260" s="180"/>
      <c r="Y260" s="180"/>
      <c r="Z260" s="87">
        <v>1</v>
      </c>
      <c r="AA260" s="166">
        <f t="shared" si="80"/>
        <v>222013</v>
      </c>
      <c r="AB260" s="174"/>
      <c r="AC260" s="181"/>
      <c r="AD260" s="65">
        <f t="shared" si="81"/>
        <v>77704.549999999988</v>
      </c>
      <c r="AF260" s="60"/>
    </row>
    <row r="261" spans="1:32" ht="193.2" customHeight="1">
      <c r="A261" s="103">
        <v>10</v>
      </c>
      <c r="B261" s="174"/>
      <c r="C261" s="174"/>
      <c r="D261" s="183" t="s">
        <v>539</v>
      </c>
      <c r="E261" s="83" t="s">
        <v>17</v>
      </c>
      <c r="F261" s="86">
        <v>4665</v>
      </c>
      <c r="G261" s="87"/>
      <c r="H261" s="176"/>
      <c r="I261" s="166"/>
      <c r="J261" s="184"/>
      <c r="K261" s="176"/>
      <c r="L261" s="176"/>
      <c r="M261" s="176"/>
      <c r="N261" s="174"/>
      <c r="O261" s="185"/>
      <c r="P261" s="178"/>
      <c r="Q261" s="185"/>
      <c r="R261" s="185"/>
      <c r="S261" s="185"/>
      <c r="T261" s="174"/>
      <c r="U261" s="171"/>
      <c r="V261" s="174">
        <v>113.7</v>
      </c>
      <c r="W261" s="179">
        <f t="shared" si="78"/>
        <v>530410.5</v>
      </c>
      <c r="X261" s="185"/>
      <c r="Y261" s="174"/>
      <c r="Z261" s="87">
        <f>V261*1.05</f>
        <v>119.38500000000001</v>
      </c>
      <c r="AA261" s="166">
        <f t="shared" si="80"/>
        <v>556931.02500000002</v>
      </c>
      <c r="AB261" s="174"/>
      <c r="AC261" s="181"/>
      <c r="AD261" s="65">
        <f t="shared" si="81"/>
        <v>194925.85874999998</v>
      </c>
      <c r="AF261" s="60"/>
    </row>
    <row r="262" spans="1:32" ht="175.8" customHeight="1">
      <c r="A262" s="163">
        <v>11</v>
      </c>
      <c r="B262" s="174"/>
      <c r="C262" s="174"/>
      <c r="D262" s="10" t="s">
        <v>543</v>
      </c>
      <c r="E262" s="83" t="s">
        <v>21</v>
      </c>
      <c r="F262" s="86">
        <v>270276</v>
      </c>
      <c r="G262" s="87"/>
      <c r="H262" s="176"/>
      <c r="I262" s="166"/>
      <c r="J262" s="184"/>
      <c r="K262" s="176"/>
      <c r="L262" s="176"/>
      <c r="M262" s="176"/>
      <c r="N262" s="174"/>
      <c r="O262" s="185"/>
      <c r="P262" s="178"/>
      <c r="Q262" s="185"/>
      <c r="R262" s="185"/>
      <c r="S262" s="185"/>
      <c r="T262" s="174"/>
      <c r="U262" s="171"/>
      <c r="V262" s="174">
        <v>20</v>
      </c>
      <c r="W262" s="179">
        <f t="shared" si="78"/>
        <v>5405520</v>
      </c>
      <c r="X262" s="185"/>
      <c r="Y262" s="174"/>
      <c r="Z262" s="87">
        <v>2</v>
      </c>
      <c r="AA262" s="166">
        <f t="shared" si="80"/>
        <v>540552</v>
      </c>
      <c r="AB262" s="174"/>
      <c r="AC262" s="181"/>
      <c r="AD262" s="65">
        <f t="shared" si="81"/>
        <v>189193.19999999998</v>
      </c>
      <c r="AF262" s="60"/>
    </row>
    <row r="263" spans="1:32" ht="21.6" customHeight="1">
      <c r="A263" s="103">
        <v>12</v>
      </c>
      <c r="B263" s="174"/>
      <c r="C263" s="174"/>
      <c r="D263" s="106" t="s">
        <v>496</v>
      </c>
      <c r="E263" s="83" t="s">
        <v>21</v>
      </c>
      <c r="F263" s="86">
        <v>6176</v>
      </c>
      <c r="G263" s="87"/>
      <c r="H263" s="176"/>
      <c r="I263" s="166"/>
      <c r="J263" s="184"/>
      <c r="K263" s="176"/>
      <c r="L263" s="176"/>
      <c r="M263" s="176"/>
      <c r="N263" s="174"/>
      <c r="O263" s="185"/>
      <c r="P263" s="178"/>
      <c r="Q263" s="185"/>
      <c r="R263" s="185"/>
      <c r="S263" s="185"/>
      <c r="T263" s="174"/>
      <c r="U263" s="171"/>
      <c r="V263" s="174">
        <v>31</v>
      </c>
      <c r="W263" s="179">
        <f t="shared" si="78"/>
        <v>191456</v>
      </c>
      <c r="X263" s="185"/>
      <c r="Y263" s="174"/>
      <c r="Z263" s="87">
        <v>31</v>
      </c>
      <c r="AA263" s="166">
        <f t="shared" si="80"/>
        <v>191456</v>
      </c>
      <c r="AB263" s="174"/>
      <c r="AC263" s="181"/>
      <c r="AD263" s="65">
        <f t="shared" si="81"/>
        <v>67009.599999999991</v>
      </c>
      <c r="AF263" s="60"/>
    </row>
    <row r="264" spans="1:32" ht="21.6" customHeight="1">
      <c r="A264" s="163">
        <v>13</v>
      </c>
      <c r="B264" s="174"/>
      <c r="C264" s="174"/>
      <c r="D264" s="183" t="s">
        <v>504</v>
      </c>
      <c r="E264" s="83" t="s">
        <v>70</v>
      </c>
      <c r="F264" s="86">
        <v>155378</v>
      </c>
      <c r="G264" s="87"/>
      <c r="H264" s="176"/>
      <c r="I264" s="166"/>
      <c r="J264" s="184"/>
      <c r="K264" s="176"/>
      <c r="L264" s="176"/>
      <c r="M264" s="176"/>
      <c r="N264" s="174"/>
      <c r="O264" s="185"/>
      <c r="P264" s="178"/>
      <c r="Q264" s="185"/>
      <c r="R264" s="185"/>
      <c r="S264" s="185"/>
      <c r="T264" s="174"/>
      <c r="U264" s="171"/>
      <c r="V264" s="174">
        <v>1</v>
      </c>
      <c r="W264" s="179">
        <f t="shared" si="78"/>
        <v>155378</v>
      </c>
      <c r="X264" s="185"/>
      <c r="Y264" s="174"/>
      <c r="Z264" s="87">
        <v>1</v>
      </c>
      <c r="AA264" s="166">
        <f t="shared" si="80"/>
        <v>155378</v>
      </c>
      <c r="AB264" s="174"/>
      <c r="AC264" s="181"/>
      <c r="AD264" s="65">
        <f t="shared" si="81"/>
        <v>54382.299999999996</v>
      </c>
      <c r="AF264" s="60"/>
    </row>
    <row r="265" spans="1:32" ht="21.6" customHeight="1">
      <c r="A265" s="103">
        <v>14</v>
      </c>
      <c r="B265" s="174"/>
      <c r="C265" s="174"/>
      <c r="D265" s="183" t="s">
        <v>294</v>
      </c>
      <c r="E265" s="85" t="s">
        <v>70</v>
      </c>
      <c r="F265" s="86">
        <v>460242</v>
      </c>
      <c r="G265" s="87"/>
      <c r="H265" s="176"/>
      <c r="I265" s="166"/>
      <c r="J265" s="184"/>
      <c r="K265" s="176"/>
      <c r="L265" s="176"/>
      <c r="M265" s="176"/>
      <c r="N265" s="174"/>
      <c r="O265" s="185"/>
      <c r="P265" s="178"/>
      <c r="Q265" s="185"/>
      <c r="R265" s="185"/>
      <c r="S265" s="185"/>
      <c r="T265" s="174"/>
      <c r="U265" s="171"/>
      <c r="V265" s="174"/>
      <c r="W265" s="174"/>
      <c r="X265" s="185"/>
      <c r="Y265" s="174"/>
      <c r="Z265" s="87">
        <v>1</v>
      </c>
      <c r="AA265" s="166">
        <f t="shared" si="80"/>
        <v>460242</v>
      </c>
      <c r="AB265" s="174"/>
      <c r="AC265" s="181"/>
      <c r="AD265" s="65">
        <f t="shared" si="81"/>
        <v>161084.69999999998</v>
      </c>
      <c r="AF265" s="60"/>
    </row>
    <row r="266" spans="1:32" ht="43.2">
      <c r="A266" s="163">
        <v>15</v>
      </c>
      <c r="B266" s="174"/>
      <c r="C266" s="174"/>
      <c r="D266" s="186" t="s">
        <v>540</v>
      </c>
      <c r="E266" s="83" t="s">
        <v>21</v>
      </c>
      <c r="F266" s="86">
        <v>629358</v>
      </c>
      <c r="G266" s="87"/>
      <c r="H266" s="87"/>
      <c r="I266" s="166"/>
      <c r="J266" s="89"/>
      <c r="K266" s="87"/>
      <c r="L266" s="87"/>
      <c r="M266" s="87"/>
      <c r="N266" s="87"/>
      <c r="O266" s="90"/>
      <c r="P266" s="89"/>
      <c r="Q266" s="90"/>
      <c r="R266" s="90"/>
      <c r="S266" s="90"/>
      <c r="T266" s="87"/>
      <c r="U266" s="171"/>
      <c r="V266" s="87"/>
      <c r="W266" s="87"/>
      <c r="X266" s="90"/>
      <c r="Y266" s="87"/>
      <c r="Z266" s="87">
        <v>2</v>
      </c>
      <c r="AA266" s="166">
        <f t="shared" si="80"/>
        <v>1258716</v>
      </c>
      <c r="AB266" s="174"/>
      <c r="AC266" s="181"/>
      <c r="AD266" s="65">
        <f t="shared" si="81"/>
        <v>440550.6</v>
      </c>
      <c r="AF266" s="60"/>
    </row>
    <row r="267" spans="1:32" ht="47.4" customHeight="1">
      <c r="A267" s="103">
        <v>16</v>
      </c>
      <c r="B267" s="174"/>
      <c r="C267" s="174"/>
      <c r="D267" s="106" t="s">
        <v>541</v>
      </c>
      <c r="E267" s="83" t="s">
        <v>17</v>
      </c>
      <c r="F267" s="86">
        <v>3640</v>
      </c>
      <c r="G267" s="87"/>
      <c r="H267" s="87"/>
      <c r="I267" s="166"/>
      <c r="J267" s="89"/>
      <c r="K267" s="87"/>
      <c r="L267" s="87"/>
      <c r="M267" s="87"/>
      <c r="N267" s="87"/>
      <c r="O267" s="90"/>
      <c r="P267" s="89"/>
      <c r="Q267" s="90"/>
      <c r="R267" s="90"/>
      <c r="S267" s="90"/>
      <c r="T267" s="87"/>
      <c r="U267" s="171"/>
      <c r="V267" s="87"/>
      <c r="W267" s="87"/>
      <c r="X267" s="90"/>
      <c r="Y267" s="87"/>
      <c r="Z267" s="87">
        <v>16</v>
      </c>
      <c r="AA267" s="166">
        <f t="shared" si="80"/>
        <v>58240</v>
      </c>
      <c r="AB267" s="174"/>
      <c r="AC267" s="181"/>
      <c r="AD267" s="65">
        <f t="shared" si="81"/>
        <v>20384</v>
      </c>
      <c r="AF267" s="60"/>
    </row>
    <row r="268" spans="1:32" ht="100.8">
      <c r="A268" s="163">
        <v>17</v>
      </c>
      <c r="B268" s="118"/>
      <c r="C268" s="118"/>
      <c r="D268" s="187" t="s">
        <v>542</v>
      </c>
      <c r="E268" s="108" t="s">
        <v>21</v>
      </c>
      <c r="F268" s="110">
        <v>84133</v>
      </c>
      <c r="G268" s="111"/>
      <c r="H268" s="111"/>
      <c r="I268" s="166"/>
      <c r="J268" s="112"/>
      <c r="K268" s="111"/>
      <c r="L268" s="111"/>
      <c r="M268" s="111"/>
      <c r="N268" s="111"/>
      <c r="O268" s="113"/>
      <c r="P268" s="112"/>
      <c r="Q268" s="113"/>
      <c r="R268" s="113"/>
      <c r="S268" s="113"/>
      <c r="T268" s="111"/>
      <c r="U268" s="171"/>
      <c r="V268" s="111"/>
      <c r="W268" s="111"/>
      <c r="X268" s="113"/>
      <c r="Y268" s="111"/>
      <c r="Z268" s="111">
        <v>1</v>
      </c>
      <c r="AA268" s="166">
        <f t="shared" si="80"/>
        <v>84133</v>
      </c>
      <c r="AB268" s="118"/>
      <c r="AC268" s="188"/>
      <c r="AD268" s="65">
        <f t="shared" si="81"/>
        <v>29446.55</v>
      </c>
      <c r="AF268" s="60"/>
    </row>
    <row r="269" spans="1:32" ht="86.4">
      <c r="A269" s="103">
        <v>18</v>
      </c>
      <c r="B269" s="174"/>
      <c r="C269" s="174"/>
      <c r="D269" s="106" t="s">
        <v>532</v>
      </c>
      <c r="E269" s="85" t="s">
        <v>70</v>
      </c>
      <c r="F269" s="86">
        <v>48103</v>
      </c>
      <c r="G269" s="87"/>
      <c r="H269" s="87"/>
      <c r="I269" s="166"/>
      <c r="J269" s="89"/>
      <c r="K269" s="87"/>
      <c r="L269" s="87"/>
      <c r="M269" s="87"/>
      <c r="N269" s="87"/>
      <c r="O269" s="90"/>
      <c r="P269" s="89"/>
      <c r="Q269" s="90"/>
      <c r="R269" s="90"/>
      <c r="S269" s="90"/>
      <c r="T269" s="87"/>
      <c r="U269" s="171"/>
      <c r="V269" s="87"/>
      <c r="W269" s="87"/>
      <c r="X269" s="90"/>
      <c r="Y269" s="87"/>
      <c r="Z269" s="87">
        <v>1</v>
      </c>
      <c r="AA269" s="166">
        <f t="shared" si="80"/>
        <v>48103</v>
      </c>
      <c r="AB269" s="174"/>
      <c r="AC269" s="181"/>
      <c r="AD269" s="65">
        <f t="shared" si="81"/>
        <v>16836.05</v>
      </c>
      <c r="AF269" s="60"/>
    </row>
    <row r="270" spans="1:32" ht="86.4">
      <c r="A270" s="163">
        <v>19</v>
      </c>
      <c r="B270" s="174"/>
      <c r="C270" s="174"/>
      <c r="D270" s="189" t="s">
        <v>531</v>
      </c>
      <c r="E270" s="85" t="s">
        <v>70</v>
      </c>
      <c r="F270" s="86">
        <v>17401</v>
      </c>
      <c r="G270" s="87"/>
      <c r="H270" s="87"/>
      <c r="I270" s="166"/>
      <c r="J270" s="89"/>
      <c r="K270" s="87"/>
      <c r="L270" s="87"/>
      <c r="M270" s="87"/>
      <c r="N270" s="87"/>
      <c r="O270" s="90"/>
      <c r="P270" s="89"/>
      <c r="Q270" s="90"/>
      <c r="R270" s="90"/>
      <c r="S270" s="90"/>
      <c r="T270" s="87"/>
      <c r="U270" s="171"/>
      <c r="V270" s="87"/>
      <c r="W270" s="87"/>
      <c r="X270" s="90"/>
      <c r="Y270" s="87"/>
      <c r="Z270" s="87">
        <v>1</v>
      </c>
      <c r="AA270" s="166">
        <f t="shared" si="80"/>
        <v>17401</v>
      </c>
      <c r="AB270" s="174"/>
      <c r="AC270" s="181"/>
      <c r="AD270" s="65">
        <f t="shared" si="81"/>
        <v>6090.3499999999995</v>
      </c>
      <c r="AF270" s="60"/>
    </row>
    <row r="271" spans="1:32" ht="360" customHeight="1">
      <c r="A271" s="103">
        <v>20</v>
      </c>
      <c r="B271" s="174"/>
      <c r="C271" s="174"/>
      <c r="D271" s="106" t="s">
        <v>562</v>
      </c>
      <c r="E271" s="85" t="s">
        <v>70</v>
      </c>
      <c r="F271" s="86">
        <v>222013</v>
      </c>
      <c r="G271" s="87"/>
      <c r="H271" s="87"/>
      <c r="I271" s="190"/>
      <c r="J271" s="89"/>
      <c r="K271" s="87"/>
      <c r="L271" s="87"/>
      <c r="M271" s="87"/>
      <c r="N271" s="87"/>
      <c r="O271" s="90"/>
      <c r="P271" s="89"/>
      <c r="Q271" s="90"/>
      <c r="R271" s="90"/>
      <c r="S271" s="90"/>
      <c r="T271" s="87"/>
      <c r="U271" s="191"/>
      <c r="V271" s="87"/>
      <c r="W271" s="87"/>
      <c r="X271" s="90"/>
      <c r="Y271" s="87"/>
      <c r="Z271" s="87">
        <v>1</v>
      </c>
      <c r="AA271" s="190">
        <f t="shared" ref="AA271:AA277" si="82">Z271*F271</f>
        <v>222013</v>
      </c>
      <c r="AB271" s="174"/>
      <c r="AC271" s="181"/>
      <c r="AD271" s="65">
        <f t="shared" si="81"/>
        <v>77704.549999999988</v>
      </c>
      <c r="AF271" s="60"/>
    </row>
    <row r="272" spans="1:32" ht="145.80000000000001" customHeight="1">
      <c r="A272" s="103">
        <v>21</v>
      </c>
      <c r="B272" s="174"/>
      <c r="C272" s="174"/>
      <c r="D272" s="192" t="s">
        <v>552</v>
      </c>
      <c r="E272" s="85" t="s">
        <v>21</v>
      </c>
      <c r="F272" s="86">
        <v>9540000</v>
      </c>
      <c r="G272" s="87"/>
      <c r="H272" s="87"/>
      <c r="I272" s="190"/>
      <c r="J272" s="89"/>
      <c r="K272" s="87"/>
      <c r="L272" s="87"/>
      <c r="M272" s="87"/>
      <c r="N272" s="87"/>
      <c r="O272" s="90"/>
      <c r="P272" s="89"/>
      <c r="Q272" s="90"/>
      <c r="R272" s="90"/>
      <c r="S272" s="90"/>
      <c r="T272" s="87"/>
      <c r="U272" s="191"/>
      <c r="V272" s="87"/>
      <c r="W272" s="87"/>
      <c r="X272" s="90"/>
      <c r="Y272" s="87"/>
      <c r="Z272" s="87">
        <v>1</v>
      </c>
      <c r="AA272" s="190">
        <f t="shared" si="82"/>
        <v>9540000</v>
      </c>
      <c r="AB272" s="174"/>
      <c r="AC272" s="181"/>
      <c r="AD272" s="65">
        <f t="shared" si="81"/>
        <v>3339000</v>
      </c>
      <c r="AF272" s="60"/>
    </row>
    <row r="273" spans="1:32" ht="192.6" customHeight="1" thickBot="1">
      <c r="A273" s="193">
        <v>22</v>
      </c>
      <c r="B273" s="140"/>
      <c r="C273" s="140"/>
      <c r="D273" s="194" t="s">
        <v>554</v>
      </c>
      <c r="E273" s="195" t="s">
        <v>70</v>
      </c>
      <c r="F273" s="196">
        <v>6240000</v>
      </c>
      <c r="G273" s="197"/>
      <c r="H273" s="197"/>
      <c r="I273" s="198"/>
      <c r="J273" s="199"/>
      <c r="K273" s="197"/>
      <c r="L273" s="197"/>
      <c r="M273" s="197"/>
      <c r="N273" s="197"/>
      <c r="O273" s="200"/>
      <c r="P273" s="199"/>
      <c r="Q273" s="200"/>
      <c r="R273" s="200"/>
      <c r="S273" s="200"/>
      <c r="T273" s="197"/>
      <c r="U273" s="201"/>
      <c r="V273" s="197"/>
      <c r="W273" s="197"/>
      <c r="X273" s="200"/>
      <c r="Y273" s="197"/>
      <c r="Z273" s="197">
        <v>1</v>
      </c>
      <c r="AA273" s="198">
        <f t="shared" si="82"/>
        <v>6240000</v>
      </c>
      <c r="AB273" s="140"/>
      <c r="AC273" s="202"/>
      <c r="AD273" s="65">
        <f>AA273*0.35</f>
        <v>2184000</v>
      </c>
      <c r="AF273" s="60"/>
    </row>
    <row r="274" spans="1:32" ht="210" customHeight="1">
      <c r="A274" s="103">
        <v>23</v>
      </c>
      <c r="B274" s="174"/>
      <c r="C274" s="174"/>
      <c r="D274" s="106" t="s">
        <v>553</v>
      </c>
      <c r="E274" s="85" t="s">
        <v>70</v>
      </c>
      <c r="F274" s="86">
        <v>12612000</v>
      </c>
      <c r="G274" s="87"/>
      <c r="H274" s="87"/>
      <c r="I274" s="190" t="s">
        <v>555</v>
      </c>
      <c r="J274" s="89"/>
      <c r="K274" s="87"/>
      <c r="L274" s="87"/>
      <c r="M274" s="87"/>
      <c r="N274" s="87"/>
      <c r="O274" s="90"/>
      <c r="P274" s="89"/>
      <c r="Q274" s="90"/>
      <c r="R274" s="90"/>
      <c r="S274" s="90"/>
      <c r="T274" s="87"/>
      <c r="U274" s="191"/>
      <c r="V274" s="87"/>
      <c r="W274" s="87"/>
      <c r="X274" s="90"/>
      <c r="Y274" s="87"/>
      <c r="Z274" s="87">
        <v>1</v>
      </c>
      <c r="AA274" s="190">
        <f t="shared" si="82"/>
        <v>12612000</v>
      </c>
      <c r="AB274" s="174"/>
      <c r="AC274" s="181"/>
      <c r="AD274" s="65">
        <f>AA274*0.35</f>
        <v>4414200</v>
      </c>
      <c r="AF274" s="60"/>
    </row>
    <row r="275" spans="1:32" ht="39" customHeight="1">
      <c r="A275" s="163">
        <v>24</v>
      </c>
      <c r="B275" s="80"/>
      <c r="C275" s="80"/>
      <c r="D275" s="213" t="s">
        <v>556</v>
      </c>
      <c r="E275" s="214" t="s">
        <v>17</v>
      </c>
      <c r="F275" s="219">
        <v>6000</v>
      </c>
      <c r="G275" s="165"/>
      <c r="H275" s="165"/>
      <c r="I275" s="166"/>
      <c r="J275" s="168"/>
      <c r="K275" s="165"/>
      <c r="L275" s="165"/>
      <c r="M275" s="165"/>
      <c r="N275" s="165"/>
      <c r="O275" s="215"/>
      <c r="P275" s="168"/>
      <c r="Q275" s="215"/>
      <c r="R275" s="215"/>
      <c r="S275" s="215"/>
      <c r="T275" s="165"/>
      <c r="U275" s="191"/>
      <c r="V275" s="87"/>
      <c r="W275" s="87"/>
      <c r="X275" s="90"/>
      <c r="Y275" s="87"/>
      <c r="Z275" s="87">
        <v>100</v>
      </c>
      <c r="AA275" s="166">
        <f t="shared" si="82"/>
        <v>600000</v>
      </c>
      <c r="AB275" s="80"/>
      <c r="AC275" s="81"/>
      <c r="AD275" s="65">
        <f>AA275*0.35</f>
        <v>210000</v>
      </c>
      <c r="AF275" s="60"/>
    </row>
    <row r="276" spans="1:32" ht="39" customHeight="1">
      <c r="A276" s="163">
        <v>25</v>
      </c>
      <c r="B276" s="80"/>
      <c r="C276" s="80"/>
      <c r="D276" s="213" t="s">
        <v>558</v>
      </c>
      <c r="E276" s="214" t="s">
        <v>17</v>
      </c>
      <c r="F276" s="219">
        <v>6000</v>
      </c>
      <c r="G276" s="165"/>
      <c r="H276" s="165"/>
      <c r="I276" s="166"/>
      <c r="J276" s="168"/>
      <c r="K276" s="165"/>
      <c r="L276" s="165"/>
      <c r="M276" s="165"/>
      <c r="N276" s="165"/>
      <c r="O276" s="215"/>
      <c r="P276" s="168"/>
      <c r="Q276" s="215"/>
      <c r="R276" s="215"/>
      <c r="S276" s="215"/>
      <c r="T276" s="165"/>
      <c r="U276" s="171"/>
      <c r="V276" s="165"/>
      <c r="W276" s="165"/>
      <c r="X276" s="215"/>
      <c r="Y276" s="165"/>
      <c r="Z276" s="165">
        <v>62</v>
      </c>
      <c r="AA276" s="166">
        <f t="shared" si="82"/>
        <v>372000</v>
      </c>
      <c r="AB276" s="80"/>
      <c r="AC276" s="81"/>
      <c r="AD276" s="65">
        <f>AA276*0.35</f>
        <v>130199.99999999999</v>
      </c>
      <c r="AF276" s="60"/>
    </row>
    <row r="277" spans="1:32" ht="39" customHeight="1">
      <c r="A277" s="163">
        <v>26</v>
      </c>
      <c r="B277" s="80"/>
      <c r="C277" s="80"/>
      <c r="D277" s="213" t="s">
        <v>557</v>
      </c>
      <c r="E277" s="214" t="s">
        <v>17</v>
      </c>
      <c r="F277" s="219">
        <v>3000</v>
      </c>
      <c r="G277" s="165"/>
      <c r="H277" s="165"/>
      <c r="I277" s="166"/>
      <c r="J277" s="168"/>
      <c r="K277" s="165"/>
      <c r="L277" s="165"/>
      <c r="M277" s="165"/>
      <c r="N277" s="165"/>
      <c r="O277" s="215"/>
      <c r="P277" s="168"/>
      <c r="Q277" s="215"/>
      <c r="R277" s="215"/>
      <c r="S277" s="215"/>
      <c r="T277" s="165"/>
      <c r="U277" s="171"/>
      <c r="V277" s="165"/>
      <c r="W277" s="165"/>
      <c r="X277" s="215"/>
      <c r="Y277" s="165"/>
      <c r="Z277" s="165">
        <v>65</v>
      </c>
      <c r="AA277" s="166">
        <f t="shared" si="82"/>
        <v>195000</v>
      </c>
      <c r="AB277" s="80"/>
      <c r="AC277" s="81"/>
      <c r="AD277" s="65">
        <f>AA277*0.35</f>
        <v>68250</v>
      </c>
      <c r="AF277" s="60"/>
    </row>
    <row r="278" spans="1:32" ht="39" customHeight="1">
      <c r="A278" s="163">
        <v>27</v>
      </c>
      <c r="B278" s="80"/>
      <c r="C278" s="80"/>
      <c r="D278" s="213" t="s">
        <v>559</v>
      </c>
      <c r="E278" s="214" t="s">
        <v>21</v>
      </c>
      <c r="F278" s="219"/>
      <c r="G278" s="165"/>
      <c r="H278" s="165"/>
      <c r="I278" s="166"/>
      <c r="J278" s="168"/>
      <c r="K278" s="165"/>
      <c r="L278" s="165"/>
      <c r="M278" s="165"/>
      <c r="N278" s="165"/>
      <c r="O278" s="215"/>
      <c r="P278" s="168"/>
      <c r="Q278" s="215"/>
      <c r="R278" s="215"/>
      <c r="S278" s="215"/>
      <c r="T278" s="165"/>
      <c r="U278" s="171"/>
      <c r="V278" s="165"/>
      <c r="W278" s="165"/>
      <c r="X278" s="215"/>
      <c r="Y278" s="165"/>
      <c r="Z278" s="165">
        <v>3</v>
      </c>
      <c r="AA278" s="166"/>
      <c r="AB278" s="80"/>
      <c r="AC278" s="81"/>
      <c r="AD278" s="65"/>
      <c r="AF278" s="60"/>
    </row>
    <row r="279" spans="1:32" ht="39" customHeight="1">
      <c r="A279" s="163">
        <v>28</v>
      </c>
      <c r="B279" s="80"/>
      <c r="C279" s="80"/>
      <c r="D279" s="213" t="s">
        <v>560</v>
      </c>
      <c r="E279" s="214" t="s">
        <v>21</v>
      </c>
      <c r="F279" s="219"/>
      <c r="G279" s="165"/>
      <c r="H279" s="165"/>
      <c r="I279" s="166"/>
      <c r="J279" s="168"/>
      <c r="K279" s="165"/>
      <c r="L279" s="165"/>
      <c r="M279" s="165"/>
      <c r="N279" s="165"/>
      <c r="O279" s="215"/>
      <c r="P279" s="168"/>
      <c r="Q279" s="215"/>
      <c r="R279" s="215"/>
      <c r="S279" s="215"/>
      <c r="T279" s="165"/>
      <c r="U279" s="191"/>
      <c r="V279" s="216"/>
      <c r="W279" s="216"/>
      <c r="X279" s="217"/>
      <c r="Y279" s="216"/>
      <c r="Z279" s="218">
        <v>2</v>
      </c>
      <c r="AA279" s="166"/>
      <c r="AB279" s="80"/>
      <c r="AC279" s="81"/>
      <c r="AD279" s="65"/>
      <c r="AF279" s="60"/>
    </row>
    <row r="280" spans="1:32" s="255" customFormat="1" ht="154.19999999999999" customHeight="1">
      <c r="A280" s="240">
        <v>29</v>
      </c>
      <c r="B280" s="241"/>
      <c r="C280" s="241"/>
      <c r="D280" s="242" t="s">
        <v>564</v>
      </c>
      <c r="E280" s="243" t="s">
        <v>17</v>
      </c>
      <c r="F280" s="244">
        <v>7450</v>
      </c>
      <c r="G280" s="241"/>
      <c r="H280" s="245"/>
      <c r="I280" s="245"/>
      <c r="J280" s="246">
        <v>297.52</v>
      </c>
      <c r="K280" s="247">
        <f>F280*J280</f>
        <v>2216524</v>
      </c>
      <c r="L280" s="245"/>
      <c r="M280" s="245"/>
      <c r="N280" s="241"/>
      <c r="O280" s="241"/>
      <c r="P280" s="248"/>
      <c r="Q280" s="241"/>
      <c r="R280" s="241"/>
      <c r="S280" s="241"/>
      <c r="T280" s="241"/>
      <c r="U280" s="241"/>
      <c r="V280" s="246">
        <f>J280</f>
        <v>297.52</v>
      </c>
      <c r="W280" s="249">
        <f>V280*F280</f>
        <v>2216524</v>
      </c>
      <c r="X280" s="250"/>
      <c r="Y280" s="250"/>
      <c r="Z280" s="251">
        <v>297.52</v>
      </c>
      <c r="AA280" s="252">
        <f>Z280*F280</f>
        <v>2216524</v>
      </c>
      <c r="AB280" s="241"/>
      <c r="AC280" s="253"/>
      <c r="AD280" s="254"/>
    </row>
    <row r="281" spans="1:32" s="255" customFormat="1" ht="165" customHeight="1">
      <c r="A281" s="240">
        <v>30</v>
      </c>
      <c r="B281" s="241"/>
      <c r="C281" s="241"/>
      <c r="D281" s="242" t="s">
        <v>565</v>
      </c>
      <c r="E281" s="243" t="s">
        <v>17</v>
      </c>
      <c r="F281" s="244">
        <v>7450</v>
      </c>
      <c r="G281" s="241"/>
      <c r="H281" s="245"/>
      <c r="I281" s="245"/>
      <c r="J281" s="246">
        <v>163.08000000000001</v>
      </c>
      <c r="K281" s="247">
        <f>F281*J281</f>
        <v>1214946</v>
      </c>
      <c r="L281" s="245"/>
      <c r="M281" s="245"/>
      <c r="N281" s="241"/>
      <c r="O281" s="241"/>
      <c r="P281" s="248"/>
      <c r="Q281" s="241"/>
      <c r="R281" s="241"/>
      <c r="S281" s="241"/>
      <c r="T281" s="241"/>
      <c r="U281" s="241"/>
      <c r="V281" s="246">
        <f>J281</f>
        <v>163.08000000000001</v>
      </c>
      <c r="W281" s="249">
        <f>V281*F281</f>
        <v>1214946</v>
      </c>
      <c r="X281" s="250"/>
      <c r="Y281" s="250"/>
      <c r="Z281" s="251">
        <v>163.08000000000001</v>
      </c>
      <c r="AA281" s="252">
        <f>Z281*F281</f>
        <v>1214946</v>
      </c>
      <c r="AB281" s="241"/>
      <c r="AC281" s="253"/>
      <c r="AD281" s="254"/>
    </row>
    <row r="282" spans="1:32" ht="15.6">
      <c r="A282" s="203"/>
      <c r="B282" s="80"/>
      <c r="C282" s="80"/>
      <c r="D282" s="204"/>
      <c r="E282" s="205"/>
      <c r="F282" s="206"/>
      <c r="G282" s="80"/>
      <c r="H282" s="167"/>
      <c r="I282" s="207"/>
      <c r="J282" s="208"/>
      <c r="K282" s="167"/>
      <c r="L282" s="167"/>
      <c r="M282" s="167"/>
      <c r="N282" s="80"/>
      <c r="O282" s="209"/>
      <c r="P282" s="170"/>
      <c r="Q282" s="209"/>
      <c r="R282" s="209"/>
      <c r="S282" s="209"/>
      <c r="T282" s="80"/>
      <c r="U282" s="225" t="s">
        <v>544</v>
      </c>
      <c r="V282" s="226"/>
      <c r="W282" s="226"/>
      <c r="X282" s="226"/>
      <c r="Y282" s="226"/>
      <c r="Z282" s="227"/>
      <c r="AA282" s="210">
        <f>SUM(AA252:AA273)</f>
        <v>21786589.785</v>
      </c>
      <c r="AB282" s="80"/>
      <c r="AC282" s="81"/>
      <c r="AD282" s="66">
        <f>SUM(AD252:AD273)</f>
        <v>7510213.3347500004</v>
      </c>
      <c r="AF282" s="60"/>
    </row>
    <row r="283" spans="1:32" ht="16.2" thickBot="1">
      <c r="A283" s="139"/>
      <c r="B283" s="140"/>
      <c r="C283" s="140"/>
      <c r="D283" s="211"/>
      <c r="E283" s="141"/>
      <c r="F283" s="142"/>
      <c r="G283" s="140"/>
      <c r="H283" s="143"/>
      <c r="I283" s="143"/>
      <c r="J283" s="144"/>
      <c r="K283" s="143"/>
      <c r="L283" s="143"/>
      <c r="M283" s="143"/>
      <c r="N283" s="140"/>
      <c r="O283" s="146"/>
      <c r="P283" s="147"/>
      <c r="Q283" s="146"/>
      <c r="R283" s="146"/>
      <c r="S283" s="146"/>
      <c r="T283" s="140"/>
      <c r="U283" s="228" t="s">
        <v>546</v>
      </c>
      <c r="V283" s="229"/>
      <c r="W283" s="229"/>
      <c r="X283" s="229"/>
      <c r="Y283" s="229"/>
      <c r="Z283" s="230"/>
      <c r="AA283" s="212">
        <f>AA282+AA249</f>
        <v>33529655.48100001</v>
      </c>
      <c r="AB283" s="140"/>
      <c r="AC283" s="202"/>
      <c r="AD283" s="36"/>
      <c r="AF283" s="60"/>
    </row>
    <row r="284" spans="1:32">
      <c r="E284" s="10"/>
      <c r="F284" s="12"/>
      <c r="H284" s="11"/>
      <c r="J284" s="13"/>
      <c r="K284" s="11"/>
      <c r="L284" s="11"/>
      <c r="M284" s="11"/>
      <c r="P284" s="14"/>
      <c r="Q284"/>
      <c r="R284"/>
      <c r="S284"/>
      <c r="V284"/>
      <c r="W284"/>
      <c r="X284"/>
      <c r="Y284"/>
    </row>
    <row r="285" spans="1:32" ht="15.6">
      <c r="D285" s="15"/>
      <c r="E285" s="15"/>
      <c r="F285" s="16"/>
      <c r="G285" s="50"/>
      <c r="H285" s="11"/>
      <c r="J285" s="13"/>
      <c r="K285" s="11"/>
      <c r="L285" s="11"/>
      <c r="M285" s="11"/>
      <c r="P285" s="14"/>
      <c r="Q285"/>
      <c r="R285"/>
      <c r="S285"/>
      <c r="V285"/>
      <c r="W285"/>
      <c r="X285"/>
      <c r="Y285"/>
    </row>
    <row r="286" spans="1:32">
      <c r="A286" s="18"/>
      <c r="E286" s="10"/>
      <c r="F286" s="19"/>
      <c r="G286" s="51"/>
      <c r="H286" s="20"/>
      <c r="I286" s="46"/>
      <c r="J286" s="13"/>
      <c r="K286" s="20"/>
      <c r="L286" s="20"/>
      <c r="M286" s="20"/>
      <c r="O286" s="53"/>
      <c r="P286" s="14"/>
      <c r="Q286" s="21"/>
      <c r="R286" s="21"/>
      <c r="S286" s="21"/>
      <c r="T286" s="55"/>
      <c r="U286" s="56"/>
      <c r="V286">
        <v>80</v>
      </c>
      <c r="W286"/>
      <c r="X286"/>
      <c r="Y286"/>
    </row>
    <row r="287" spans="1:32">
      <c r="A287" s="18"/>
      <c r="E287" s="10"/>
      <c r="F287" s="19"/>
      <c r="G287" s="51"/>
      <c r="H287" s="20"/>
      <c r="I287" s="46"/>
      <c r="J287" s="13"/>
      <c r="K287" s="20"/>
      <c r="L287" s="20"/>
      <c r="M287" s="20"/>
      <c r="O287" s="53"/>
      <c r="P287" s="14"/>
      <c r="Q287" s="21"/>
      <c r="R287" s="21"/>
      <c r="S287" s="21"/>
      <c r="T287" s="55"/>
      <c r="U287" s="56"/>
      <c r="V287">
        <v>24.1</v>
      </c>
      <c r="W287"/>
      <c r="X287"/>
      <c r="Y287"/>
    </row>
    <row r="288" spans="1:32">
      <c r="A288" s="18"/>
      <c r="E288" s="10"/>
      <c r="F288" s="19"/>
      <c r="G288" s="51"/>
      <c r="H288" s="20"/>
      <c r="I288" s="46"/>
      <c r="J288" s="13"/>
      <c r="K288" s="20"/>
      <c r="L288" s="20"/>
      <c r="M288" s="20"/>
      <c r="O288" s="53"/>
      <c r="P288" s="14"/>
      <c r="Q288" s="21"/>
      <c r="R288" s="21"/>
      <c r="S288" s="21"/>
      <c r="T288" s="55"/>
      <c r="U288" s="56"/>
      <c r="V288">
        <v>827.13</v>
      </c>
      <c r="W288"/>
      <c r="X288"/>
      <c r="Y288"/>
    </row>
    <row r="289" spans="1:25">
      <c r="A289" s="18"/>
      <c r="E289" s="10"/>
      <c r="F289" s="19"/>
      <c r="G289" s="51"/>
      <c r="H289" s="20"/>
      <c r="I289" s="46"/>
      <c r="J289" s="13"/>
      <c r="K289" s="20"/>
      <c r="L289" s="20"/>
      <c r="M289" s="20"/>
      <c r="O289" s="53"/>
      <c r="P289" s="14"/>
      <c r="Q289" s="21"/>
      <c r="R289" s="21"/>
      <c r="S289" s="21"/>
      <c r="T289" s="55"/>
      <c r="U289" s="56"/>
      <c r="V289" s="18">
        <v>1</v>
      </c>
      <c r="W289"/>
      <c r="X289"/>
      <c r="Y289"/>
    </row>
    <row r="290" spans="1:25">
      <c r="A290" s="18"/>
      <c r="E290" s="10"/>
      <c r="F290" s="19"/>
      <c r="G290" s="51"/>
      <c r="H290" s="20"/>
      <c r="I290" s="46"/>
      <c r="J290" s="13"/>
      <c r="K290" s="20"/>
      <c r="L290" s="20"/>
      <c r="M290" s="20"/>
      <c r="O290" s="53"/>
      <c r="P290" s="14"/>
      <c r="Q290" s="21"/>
      <c r="R290" s="21"/>
      <c r="S290" s="21"/>
      <c r="T290" s="55"/>
      <c r="U290" s="56"/>
      <c r="V290" s="18">
        <v>7</v>
      </c>
      <c r="W290"/>
      <c r="X290"/>
      <c r="Y290"/>
    </row>
    <row r="291" spans="1:25">
      <c r="A291" s="18"/>
      <c r="E291" s="10"/>
      <c r="F291" s="19"/>
      <c r="G291" s="51"/>
      <c r="H291" s="20"/>
      <c r="I291" s="46"/>
      <c r="J291" s="13"/>
      <c r="K291" s="20"/>
      <c r="L291" s="20"/>
      <c r="M291" s="20"/>
      <c r="O291" s="53"/>
      <c r="P291" s="14"/>
      <c r="Q291" s="21"/>
      <c r="R291" s="21"/>
      <c r="S291" s="21"/>
      <c r="T291" s="55"/>
      <c r="U291" s="56"/>
      <c r="V291" s="18">
        <v>1</v>
      </c>
      <c r="W291"/>
      <c r="X291"/>
      <c r="Y291"/>
    </row>
    <row r="292" spans="1:25">
      <c r="A292" s="18"/>
      <c r="E292" s="10"/>
      <c r="F292" s="19"/>
      <c r="G292" s="51"/>
      <c r="H292" s="20"/>
      <c r="I292" s="46"/>
      <c r="J292" s="13"/>
      <c r="K292" s="20"/>
      <c r="L292" s="20"/>
      <c r="M292" s="20"/>
      <c r="O292" s="53"/>
      <c r="P292" s="14"/>
      <c r="Q292" s="21"/>
      <c r="R292" s="21"/>
      <c r="S292" s="21"/>
      <c r="T292" s="55"/>
      <c r="U292" s="56"/>
      <c r="V292" s="18">
        <v>1</v>
      </c>
      <c r="W292"/>
      <c r="X292"/>
      <c r="Y292"/>
    </row>
    <row r="293" spans="1:25">
      <c r="A293" s="18"/>
      <c r="E293" s="10"/>
      <c r="F293" s="19"/>
      <c r="G293" s="51"/>
      <c r="H293" s="20"/>
      <c r="I293" s="46"/>
      <c r="J293" s="13"/>
      <c r="K293" s="20"/>
      <c r="L293" s="20"/>
      <c r="M293" s="20"/>
      <c r="O293" s="53"/>
      <c r="P293" s="14"/>
      <c r="Q293" s="21"/>
      <c r="R293" s="21"/>
      <c r="S293" s="21"/>
      <c r="T293" s="55"/>
      <c r="U293" s="56"/>
      <c r="V293" s="18">
        <v>1</v>
      </c>
      <c r="W293"/>
      <c r="X293"/>
      <c r="Y293"/>
    </row>
    <row r="294" spans="1:25">
      <c r="A294" s="18"/>
      <c r="E294" s="10"/>
      <c r="F294" s="19"/>
      <c r="G294" s="51"/>
      <c r="H294" s="20"/>
      <c r="I294" s="46"/>
      <c r="J294" s="13"/>
      <c r="K294" s="20"/>
      <c r="L294" s="20"/>
      <c r="M294" s="20"/>
      <c r="O294" s="53"/>
      <c r="P294" s="14"/>
      <c r="Q294" s="21"/>
      <c r="R294" s="21"/>
      <c r="S294" s="21"/>
      <c r="T294" s="55"/>
      <c r="U294" s="56"/>
      <c r="V294" s="18">
        <v>1</v>
      </c>
      <c r="W294"/>
      <c r="X294"/>
      <c r="Y294"/>
    </row>
    <row r="295" spans="1:25">
      <c r="A295" s="18"/>
      <c r="E295" s="10"/>
      <c r="F295" s="19"/>
      <c r="G295" s="51"/>
      <c r="H295" s="20"/>
      <c r="I295" s="46"/>
      <c r="J295" s="13"/>
      <c r="K295" s="20"/>
      <c r="L295" s="20"/>
      <c r="M295" s="20"/>
      <c r="O295" s="53"/>
      <c r="P295" s="14"/>
      <c r="Q295" s="21"/>
      <c r="R295" s="21"/>
      <c r="S295" s="21"/>
      <c r="T295" s="55"/>
      <c r="U295" s="56"/>
      <c r="V295" s="18">
        <v>1</v>
      </c>
      <c r="W295"/>
      <c r="X295"/>
      <c r="Y295"/>
    </row>
    <row r="296" spans="1:25">
      <c r="A296" s="18"/>
      <c r="E296" s="10"/>
      <c r="F296" s="19"/>
      <c r="G296" s="51"/>
      <c r="H296" s="20"/>
      <c r="I296" s="46"/>
      <c r="J296" s="13"/>
      <c r="K296" s="20"/>
      <c r="L296" s="20"/>
      <c r="M296" s="20"/>
      <c r="O296" s="53"/>
      <c r="P296" s="14"/>
      <c r="Q296" s="21"/>
      <c r="R296" s="21"/>
      <c r="S296" s="21"/>
      <c r="T296" s="55"/>
      <c r="U296" s="56"/>
      <c r="V296" s="18">
        <v>1</v>
      </c>
      <c r="W296"/>
      <c r="X296"/>
      <c r="Y296"/>
    </row>
    <row r="297" spans="1:25">
      <c r="A297" s="18"/>
      <c r="E297" s="10"/>
      <c r="F297" s="19"/>
      <c r="G297" s="51"/>
      <c r="H297" s="20"/>
      <c r="I297" s="46"/>
      <c r="J297" s="13"/>
      <c r="K297" s="20"/>
      <c r="L297" s="20"/>
      <c r="M297" s="20"/>
      <c r="O297" s="53"/>
      <c r="P297" s="14"/>
      <c r="Q297" s="21"/>
      <c r="R297" s="21"/>
      <c r="S297" s="21"/>
      <c r="T297" s="55"/>
      <c r="U297" s="56"/>
      <c r="V297" s="18">
        <v>1</v>
      </c>
      <c r="W297"/>
      <c r="X297"/>
      <c r="Y297"/>
    </row>
    <row r="298" spans="1:25" ht="15.6">
      <c r="A298" s="18"/>
      <c r="D298" s="22"/>
      <c r="E298" s="22"/>
      <c r="F298" s="23"/>
      <c r="G298" s="50"/>
      <c r="H298" s="20"/>
      <c r="I298" s="46"/>
      <c r="J298" s="13"/>
      <c r="K298" s="20"/>
      <c r="L298" s="20"/>
      <c r="M298" s="20"/>
      <c r="O298" s="53"/>
      <c r="P298" s="14"/>
      <c r="Q298" s="21"/>
      <c r="R298" s="21"/>
      <c r="S298" s="21"/>
      <c r="U298" s="56"/>
      <c r="V298"/>
      <c r="W298"/>
      <c r="X298"/>
      <c r="Y298"/>
    </row>
    <row r="299" spans="1:25">
      <c r="A299" s="18"/>
      <c r="E299" s="10"/>
      <c r="F299" s="19"/>
      <c r="G299" s="50"/>
      <c r="H299" s="20"/>
      <c r="I299" s="46"/>
      <c r="J299" s="13"/>
      <c r="K299" s="20"/>
      <c r="L299" s="20"/>
      <c r="M299" s="20"/>
      <c r="O299" s="53"/>
      <c r="P299" s="14"/>
      <c r="Q299" s="21"/>
      <c r="R299" s="21"/>
      <c r="S299" s="21"/>
      <c r="U299" s="56"/>
      <c r="V299"/>
      <c r="W299"/>
      <c r="X299"/>
      <c r="Y299"/>
    </row>
    <row r="300" spans="1:25">
      <c r="A300" s="18"/>
      <c r="E300" s="10"/>
      <c r="F300" s="19"/>
      <c r="G300" s="50"/>
      <c r="H300" s="20"/>
      <c r="I300" s="46"/>
      <c r="J300" s="13"/>
      <c r="K300" s="20"/>
      <c r="L300" s="20"/>
      <c r="M300" s="20"/>
      <c r="O300" s="53"/>
      <c r="P300" s="14"/>
      <c r="Q300" s="21"/>
      <c r="R300" s="21"/>
      <c r="S300" s="21"/>
      <c r="V300"/>
      <c r="W300" s="21"/>
      <c r="X300"/>
      <c r="Y300"/>
    </row>
    <row r="301" spans="1:25">
      <c r="A301" s="18"/>
      <c r="E301" s="10"/>
      <c r="F301" s="19"/>
      <c r="G301" s="50"/>
      <c r="H301" s="20"/>
      <c r="I301" s="46"/>
      <c r="J301" s="13"/>
      <c r="K301" s="20"/>
      <c r="L301" s="20"/>
      <c r="M301" s="20"/>
      <c r="O301" s="53"/>
      <c r="P301" s="14"/>
      <c r="Q301" s="21"/>
      <c r="R301" s="21"/>
      <c r="S301" s="21"/>
      <c r="V301"/>
      <c r="W301" s="21"/>
      <c r="X301"/>
      <c r="Y301"/>
    </row>
    <row r="302" spans="1:25">
      <c r="A302" s="18"/>
      <c r="E302" s="10"/>
      <c r="F302" s="19"/>
      <c r="G302" s="50"/>
      <c r="H302" s="20"/>
      <c r="I302" s="47"/>
      <c r="J302" s="25"/>
      <c r="K302" s="24"/>
      <c r="L302" s="24"/>
      <c r="M302" s="24"/>
      <c r="O302" s="53"/>
      <c r="P302" s="14"/>
      <c r="Q302" s="21"/>
      <c r="R302" s="21"/>
      <c r="S302" s="21"/>
      <c r="T302" s="57"/>
      <c r="V302" s="17">
        <v>470</v>
      </c>
      <c r="W302"/>
      <c r="X302"/>
      <c r="Y302"/>
    </row>
    <row r="303" spans="1:25">
      <c r="A303" s="18"/>
      <c r="E303" s="10"/>
      <c r="F303" s="19"/>
      <c r="G303" s="50"/>
      <c r="H303" s="20"/>
      <c r="I303" s="47"/>
      <c r="J303" s="25"/>
      <c r="K303" s="24"/>
      <c r="L303" s="24"/>
      <c r="M303" s="24"/>
      <c r="O303" s="53"/>
      <c r="P303" s="14"/>
      <c r="Q303" s="21"/>
      <c r="R303" s="21"/>
      <c r="S303" s="21"/>
      <c r="T303" s="57"/>
      <c r="V303" s="17">
        <v>88.5</v>
      </c>
      <c r="W303"/>
      <c r="X303"/>
      <c r="Y303"/>
    </row>
    <row r="304" spans="1:25">
      <c r="A304" s="18"/>
      <c r="E304" s="10"/>
      <c r="F304" s="19"/>
      <c r="G304" s="50"/>
      <c r="H304" s="20"/>
      <c r="I304" s="47"/>
      <c r="J304" s="25"/>
      <c r="K304" s="24"/>
      <c r="L304" s="24"/>
      <c r="M304" s="24"/>
      <c r="O304" s="53"/>
      <c r="P304" s="14"/>
      <c r="Q304" s="21"/>
      <c r="R304" s="21"/>
      <c r="S304" s="21"/>
      <c r="T304" s="57"/>
      <c r="V304" s="17">
        <v>61.5</v>
      </c>
      <c r="W304"/>
      <c r="X304"/>
      <c r="Y304"/>
    </row>
    <row r="305" spans="1:25">
      <c r="A305" s="18"/>
      <c r="D305" s="26"/>
      <c r="E305" s="26"/>
      <c r="F305" s="27"/>
      <c r="G305" s="51"/>
      <c r="H305"/>
      <c r="I305" s="48"/>
      <c r="J305" s="14"/>
      <c r="K305" s="21"/>
      <c r="L305" s="21"/>
      <c r="M305" s="21"/>
      <c r="N305" s="54"/>
      <c r="O305" s="54"/>
      <c r="P305" s="25"/>
      <c r="Q305" s="24"/>
      <c r="R305" s="24"/>
      <c r="S305" s="24"/>
      <c r="T305" s="58"/>
      <c r="V305" s="17">
        <v>147</v>
      </c>
      <c r="W305"/>
      <c r="X305"/>
      <c r="Y305"/>
    </row>
    <row r="306" spans="1:25">
      <c r="A306" s="18"/>
      <c r="D306" s="26"/>
      <c r="E306" s="26"/>
      <c r="F306" s="27"/>
      <c r="G306" s="51"/>
      <c r="H306"/>
      <c r="I306" s="48"/>
      <c r="J306" s="14"/>
      <c r="K306" s="21"/>
      <c r="L306" s="21"/>
      <c r="M306" s="21"/>
      <c r="N306" s="54"/>
      <c r="O306" s="54"/>
      <c r="P306" s="25"/>
      <c r="Q306" s="24"/>
      <c r="R306" s="24"/>
      <c r="S306" s="24"/>
      <c r="T306" s="56"/>
      <c r="V306" s="17">
        <f>493.1+41.2</f>
        <v>534.30000000000007</v>
      </c>
      <c r="W306"/>
      <c r="X306"/>
      <c r="Y306"/>
    </row>
    <row r="307" spans="1:25">
      <c r="E307" s="28"/>
      <c r="F307" s="12"/>
      <c r="H307" s="11"/>
      <c r="J307" s="29"/>
      <c r="K307" s="30"/>
      <c r="L307" s="11"/>
      <c r="M307" s="11"/>
      <c r="P307" s="14"/>
      <c r="Q307"/>
      <c r="R307"/>
      <c r="S307"/>
      <c r="V307" s="29">
        <f>J307</f>
        <v>0</v>
      </c>
      <c r="W307" s="31">
        <f>V307*F307</f>
        <v>0</v>
      </c>
      <c r="X307" s="21"/>
      <c r="Y307" s="21"/>
    </row>
    <row r="308" spans="1:25">
      <c r="E308" s="10"/>
      <c r="F308" s="19"/>
      <c r="G308" s="50"/>
      <c r="H308" s="20"/>
      <c r="J308" s="13"/>
      <c r="K308" s="11"/>
      <c r="L308" s="11"/>
      <c r="M308" s="11"/>
      <c r="O308" s="53"/>
      <c r="P308" s="14"/>
      <c r="Q308" s="21"/>
      <c r="R308" s="21"/>
      <c r="S308" s="21"/>
      <c r="V308"/>
      <c r="W308"/>
      <c r="X308"/>
      <c r="Y308"/>
    </row>
    <row r="309" spans="1:25">
      <c r="E309" s="10"/>
      <c r="F309" s="19"/>
      <c r="G309" s="50"/>
      <c r="H309" s="20"/>
      <c r="J309" s="13"/>
      <c r="K309" s="11"/>
      <c r="L309" s="11"/>
      <c r="M309" s="11"/>
      <c r="O309" s="53"/>
      <c r="P309" s="14"/>
      <c r="Q309" s="21"/>
      <c r="R309" s="21"/>
      <c r="S309" s="21"/>
      <c r="V309"/>
      <c r="W309"/>
      <c r="X309"/>
      <c r="Y309"/>
    </row>
    <row r="310" spans="1:25">
      <c r="E310" s="10"/>
      <c r="F310" s="19"/>
      <c r="G310" s="50"/>
      <c r="H310" s="20"/>
      <c r="J310" s="13"/>
      <c r="K310" s="11"/>
      <c r="L310" s="11"/>
      <c r="M310" s="11"/>
      <c r="P310" s="14"/>
      <c r="Q310"/>
      <c r="R310"/>
      <c r="S310"/>
      <c r="V310"/>
      <c r="W310"/>
      <c r="X310"/>
      <c r="Y310"/>
    </row>
    <row r="311" spans="1:25">
      <c r="E311" s="10"/>
      <c r="F311" s="19"/>
      <c r="G311" s="50"/>
      <c r="H311" s="20"/>
      <c r="J311" s="13"/>
      <c r="K311" s="11"/>
      <c r="L311" s="11"/>
      <c r="M311" s="11"/>
      <c r="P311" s="14"/>
      <c r="Q311"/>
      <c r="R311"/>
      <c r="S311"/>
      <c r="V311"/>
      <c r="W311"/>
      <c r="X311"/>
      <c r="Y311"/>
    </row>
    <row r="312" spans="1:25">
      <c r="E312" s="10"/>
      <c r="F312" s="12"/>
      <c r="H312" s="20"/>
      <c r="J312" s="13"/>
      <c r="K312" s="11"/>
      <c r="L312" s="11"/>
      <c r="M312" s="11"/>
      <c r="P312" s="14"/>
      <c r="Q312"/>
      <c r="R312"/>
      <c r="S312"/>
      <c r="V312"/>
      <c r="W312"/>
      <c r="X312"/>
      <c r="Y312"/>
    </row>
    <row r="313" spans="1:25">
      <c r="E313" s="10"/>
      <c r="F313" s="12"/>
      <c r="H313" s="11"/>
      <c r="J313" s="13"/>
      <c r="K313" s="11"/>
      <c r="L313" s="11"/>
      <c r="M313" s="11"/>
      <c r="P313" s="14"/>
      <c r="Q313"/>
      <c r="R313"/>
      <c r="S313"/>
      <c r="V313"/>
      <c r="W313"/>
      <c r="X313"/>
      <c r="Y313"/>
    </row>
    <row r="314" spans="1:25">
      <c r="E314" s="10"/>
      <c r="F314" s="12"/>
      <c r="H314" s="11"/>
      <c r="J314" s="13"/>
      <c r="K314" s="11"/>
      <c r="L314" s="11"/>
      <c r="M314" s="11"/>
      <c r="P314" s="14"/>
      <c r="Q314"/>
      <c r="R314"/>
      <c r="S314"/>
      <c r="V314"/>
      <c r="W314"/>
      <c r="X314"/>
      <c r="Y314"/>
    </row>
    <row r="315" spans="1:25">
      <c r="E315" s="10"/>
      <c r="F315" s="12"/>
      <c r="H315" s="11"/>
      <c r="J315" s="13"/>
      <c r="K315" s="11"/>
      <c r="L315" s="11"/>
      <c r="M315" s="11"/>
      <c r="P315" s="14"/>
      <c r="Q315"/>
      <c r="R315"/>
      <c r="S315"/>
      <c r="V315"/>
      <c r="W315"/>
      <c r="X315"/>
      <c r="Y315"/>
    </row>
    <row r="316" spans="1:25">
      <c r="E316" s="10"/>
      <c r="F316" s="12"/>
      <c r="H316" s="11"/>
      <c r="J316" s="13"/>
      <c r="K316" s="11"/>
      <c r="L316" s="11"/>
      <c r="M316" s="11"/>
      <c r="P316" s="14"/>
      <c r="Q316"/>
      <c r="R316"/>
      <c r="S316"/>
      <c r="V316"/>
      <c r="W316"/>
      <c r="X316"/>
      <c r="Y316"/>
    </row>
    <row r="317" spans="1:25">
      <c r="E317" s="10"/>
      <c r="F317" s="12"/>
      <c r="H317" s="11"/>
      <c r="J317" s="13"/>
      <c r="K317" s="11"/>
      <c r="L317" s="11"/>
      <c r="M317" s="11"/>
      <c r="P317" s="14"/>
      <c r="Q317"/>
      <c r="R317"/>
      <c r="S317"/>
      <c r="V317"/>
      <c r="W317"/>
      <c r="X317"/>
      <c r="Y317"/>
    </row>
    <row r="318" spans="1:25">
      <c r="E318" s="10"/>
      <c r="F318" s="12"/>
      <c r="H318" s="11"/>
      <c r="J318" s="13"/>
      <c r="K318" s="11"/>
      <c r="L318" s="11"/>
      <c r="M318" s="11"/>
      <c r="P318" s="14"/>
      <c r="Q318"/>
      <c r="R318"/>
      <c r="S318"/>
      <c r="V318"/>
      <c r="W318"/>
      <c r="X318"/>
      <c r="Y318"/>
    </row>
    <row r="319" spans="1:25">
      <c r="E319" s="10"/>
      <c r="F319" s="12"/>
      <c r="H319" s="11"/>
      <c r="J319" s="13"/>
      <c r="K319" s="11"/>
      <c r="L319" s="11"/>
      <c r="M319" s="11"/>
      <c r="P319" s="14"/>
      <c r="Q319"/>
      <c r="R319"/>
      <c r="S319"/>
      <c r="V319"/>
      <c r="W319"/>
      <c r="X319"/>
      <c r="Y319"/>
    </row>
    <row r="320" spans="1:25">
      <c r="E320" s="10"/>
      <c r="F320" s="12"/>
      <c r="H320" s="11"/>
      <c r="J320" s="13"/>
      <c r="K320" s="11"/>
      <c r="L320" s="11"/>
      <c r="M320" s="11"/>
      <c r="P320" s="14"/>
      <c r="Q320"/>
      <c r="R320"/>
      <c r="S320"/>
      <c r="V320"/>
      <c r="W320"/>
      <c r="X320"/>
      <c r="Y320"/>
    </row>
    <row r="321" spans="5:25">
      <c r="E321" s="10"/>
      <c r="F321" s="12"/>
      <c r="H321" s="11"/>
      <c r="J321" s="13"/>
      <c r="K321" s="11"/>
      <c r="L321" s="11"/>
      <c r="M321" s="11"/>
      <c r="P321" s="14"/>
      <c r="Q321"/>
      <c r="R321"/>
      <c r="S321"/>
      <c r="V321"/>
      <c r="W321"/>
      <c r="X321"/>
      <c r="Y321"/>
    </row>
    <row r="322" spans="5:25">
      <c r="E322" s="10"/>
      <c r="F322" s="12"/>
      <c r="H322" s="11"/>
      <c r="J322" s="13"/>
      <c r="K322" s="11"/>
      <c r="L322" s="11"/>
      <c r="M322" s="11"/>
      <c r="P322" s="14"/>
      <c r="Q322"/>
      <c r="R322"/>
      <c r="S322"/>
      <c r="V322"/>
      <c r="W322"/>
      <c r="X322"/>
      <c r="Y322"/>
    </row>
    <row r="323" spans="5:25">
      <c r="E323" s="10"/>
      <c r="F323" s="12"/>
      <c r="H323" s="11"/>
      <c r="J323" s="13"/>
      <c r="K323" s="11"/>
      <c r="L323" s="11"/>
      <c r="M323" s="11"/>
      <c r="P323" s="14"/>
      <c r="Q323"/>
      <c r="R323"/>
      <c r="S323"/>
      <c r="V323"/>
      <c r="W323"/>
      <c r="X323"/>
      <c r="Y323"/>
    </row>
    <row r="324" spans="5:25">
      <c r="E324" s="10"/>
      <c r="F324" s="12"/>
      <c r="H324" s="11"/>
      <c r="J324" s="13"/>
      <c r="K324" s="11"/>
      <c r="L324" s="11"/>
      <c r="M324" s="11"/>
      <c r="P324" s="14"/>
      <c r="Q324"/>
      <c r="R324"/>
      <c r="S324"/>
      <c r="V324"/>
      <c r="W324"/>
      <c r="X324"/>
      <c r="Y324"/>
    </row>
    <row r="325" spans="5:25">
      <c r="E325" s="10"/>
      <c r="F325" s="12"/>
      <c r="H325" s="11"/>
      <c r="J325" s="13"/>
      <c r="K325" s="11"/>
      <c r="L325" s="11"/>
      <c r="M325" s="11"/>
      <c r="P325" s="14"/>
      <c r="Q325"/>
      <c r="R325"/>
      <c r="S325"/>
      <c r="V325"/>
      <c r="W325"/>
      <c r="X325"/>
      <c r="Y325"/>
    </row>
    <row r="326" spans="5:25">
      <c r="E326" s="10"/>
      <c r="F326" s="12"/>
      <c r="H326" s="11"/>
      <c r="J326" s="13"/>
      <c r="K326" s="11"/>
      <c r="L326" s="11"/>
      <c r="M326" s="11"/>
      <c r="P326" s="14"/>
      <c r="Q326"/>
      <c r="R326"/>
      <c r="S326"/>
      <c r="V326"/>
      <c r="W326"/>
      <c r="X326"/>
      <c r="Y326"/>
    </row>
    <row r="327" spans="5:25">
      <c r="E327" s="10"/>
      <c r="F327" s="12"/>
      <c r="H327" s="11"/>
      <c r="J327" s="13"/>
      <c r="K327" s="11"/>
      <c r="L327" s="11"/>
      <c r="M327" s="11"/>
      <c r="P327" s="14"/>
      <c r="Q327"/>
      <c r="R327"/>
      <c r="S327"/>
      <c r="V327"/>
      <c r="W327"/>
      <c r="X327"/>
      <c r="Y327"/>
    </row>
    <row r="328" spans="5:25">
      <c r="E328" s="10"/>
      <c r="F328" s="12"/>
      <c r="H328" s="11"/>
      <c r="J328" s="13"/>
      <c r="K328" s="11"/>
      <c r="L328" s="11"/>
      <c r="M328" s="11"/>
      <c r="P328" s="14"/>
      <c r="Q328"/>
      <c r="R328"/>
      <c r="S328"/>
      <c r="V328"/>
      <c r="W328"/>
      <c r="X328"/>
      <c r="Y328"/>
    </row>
    <row r="329" spans="5:25">
      <c r="E329" s="10"/>
      <c r="F329" s="12"/>
      <c r="H329" s="11"/>
      <c r="J329" s="13"/>
      <c r="K329" s="11"/>
      <c r="L329" s="11"/>
      <c r="M329" s="11"/>
      <c r="P329" s="14"/>
      <c r="Q329"/>
      <c r="R329"/>
      <c r="S329"/>
      <c r="V329"/>
      <c r="W329"/>
      <c r="X329"/>
      <c r="Y329"/>
    </row>
    <row r="330" spans="5:25">
      <c r="E330" s="10"/>
      <c r="F330" s="12"/>
      <c r="H330" s="11"/>
      <c r="J330" s="13"/>
      <c r="K330" s="11"/>
      <c r="L330" s="11"/>
      <c r="M330" s="11"/>
      <c r="P330" s="14"/>
      <c r="Q330"/>
      <c r="R330"/>
      <c r="S330"/>
      <c r="V330"/>
      <c r="W330"/>
      <c r="X330"/>
      <c r="Y330"/>
    </row>
    <row r="331" spans="5:25">
      <c r="E331" s="10"/>
      <c r="F331" s="12"/>
      <c r="H331" s="11"/>
      <c r="J331" s="13"/>
      <c r="K331" s="11"/>
      <c r="L331" s="11"/>
      <c r="M331" s="11"/>
      <c r="P331" s="14"/>
      <c r="Q331"/>
      <c r="R331"/>
      <c r="S331"/>
      <c r="V331"/>
      <c r="W331"/>
      <c r="X331"/>
      <c r="Y331"/>
    </row>
    <row r="332" spans="5:25">
      <c r="E332" s="10"/>
      <c r="F332" s="12"/>
      <c r="H332" s="11"/>
      <c r="J332" s="13"/>
      <c r="K332" s="11"/>
      <c r="L332" s="11"/>
      <c r="M332" s="11"/>
      <c r="P332" s="14"/>
      <c r="Q332"/>
      <c r="R332"/>
      <c r="S332"/>
      <c r="V332"/>
      <c r="W332"/>
      <c r="X332"/>
      <c r="Y332"/>
    </row>
    <row r="333" spans="5:25">
      <c r="E333" s="10"/>
      <c r="F333" s="12"/>
      <c r="H333" s="11"/>
      <c r="J333" s="13"/>
      <c r="K333" s="11"/>
      <c r="L333" s="11"/>
      <c r="M333" s="11"/>
      <c r="P333" s="14"/>
      <c r="Q333"/>
      <c r="R333"/>
      <c r="S333"/>
      <c r="V333"/>
      <c r="W333"/>
      <c r="X333"/>
      <c r="Y333"/>
    </row>
    <row r="334" spans="5:25">
      <c r="E334" s="10"/>
      <c r="F334" s="12"/>
      <c r="H334" s="11"/>
      <c r="J334" s="13"/>
      <c r="K334" s="11"/>
      <c r="L334" s="11"/>
      <c r="M334" s="11"/>
      <c r="P334" s="14"/>
      <c r="Q334"/>
      <c r="R334"/>
      <c r="S334"/>
      <c r="V334"/>
      <c r="W334"/>
      <c r="X334"/>
      <c r="Y334"/>
    </row>
    <row r="335" spans="5:25">
      <c r="E335" s="10"/>
      <c r="F335" s="12"/>
      <c r="H335" s="11"/>
      <c r="J335" s="13"/>
      <c r="K335" s="11"/>
      <c r="L335" s="11"/>
      <c r="M335" s="11"/>
      <c r="P335" s="14"/>
      <c r="Q335"/>
      <c r="R335"/>
      <c r="S335"/>
      <c r="V335"/>
      <c r="W335"/>
      <c r="X335"/>
      <c r="Y335"/>
    </row>
    <row r="336" spans="5:25">
      <c r="E336" s="10"/>
      <c r="F336" s="12"/>
      <c r="H336" s="11"/>
      <c r="J336" s="13"/>
      <c r="K336" s="11"/>
      <c r="L336" s="11"/>
      <c r="M336" s="11"/>
      <c r="P336" s="14"/>
      <c r="Q336"/>
      <c r="R336"/>
      <c r="S336"/>
      <c r="V336"/>
      <c r="W336"/>
      <c r="X336"/>
      <c r="Y336"/>
    </row>
    <row r="337" spans="5:25">
      <c r="E337" s="10"/>
      <c r="F337" s="12"/>
      <c r="H337" s="11"/>
      <c r="J337" s="13"/>
      <c r="K337" s="11"/>
      <c r="L337" s="11"/>
      <c r="M337" s="11"/>
      <c r="P337" s="14"/>
      <c r="Q337"/>
      <c r="R337"/>
      <c r="S337"/>
      <c r="V337"/>
      <c r="W337"/>
      <c r="X337"/>
      <c r="Y337"/>
    </row>
    <row r="338" spans="5:25">
      <c r="E338" s="10"/>
      <c r="F338" s="12"/>
      <c r="H338" s="11"/>
      <c r="J338" s="13"/>
      <c r="K338" s="11"/>
      <c r="L338" s="11"/>
      <c r="M338" s="11"/>
      <c r="P338" s="14"/>
      <c r="Q338"/>
      <c r="R338"/>
      <c r="S338"/>
      <c r="V338"/>
      <c r="W338"/>
      <c r="X338"/>
      <c r="Y338"/>
    </row>
    <row r="339" spans="5:25">
      <c r="E339" s="10"/>
      <c r="F339" s="12"/>
      <c r="H339" s="11"/>
      <c r="J339" s="13"/>
      <c r="K339" s="11"/>
      <c r="L339" s="11"/>
      <c r="M339" s="11"/>
      <c r="P339" s="14"/>
      <c r="Q339"/>
      <c r="R339"/>
      <c r="S339"/>
      <c r="V339"/>
      <c r="W339"/>
      <c r="X339"/>
      <c r="Y339"/>
    </row>
    <row r="340" spans="5:25">
      <c r="E340" s="10"/>
      <c r="F340" s="12"/>
      <c r="H340" s="11"/>
      <c r="J340" s="13"/>
      <c r="K340" s="11"/>
      <c r="L340" s="11"/>
      <c r="M340" s="11"/>
      <c r="P340" s="14"/>
      <c r="Q340"/>
      <c r="R340"/>
      <c r="S340"/>
      <c r="V340"/>
      <c r="W340"/>
      <c r="X340"/>
      <c r="Y340"/>
    </row>
    <row r="341" spans="5:25">
      <c r="E341" s="10"/>
      <c r="F341" s="12"/>
      <c r="H341" s="11"/>
      <c r="J341" s="13"/>
      <c r="K341" s="11"/>
      <c r="L341" s="11"/>
      <c r="M341" s="11"/>
      <c r="P341" s="14"/>
      <c r="Q341"/>
      <c r="R341"/>
      <c r="S341"/>
      <c r="V341"/>
      <c r="W341"/>
      <c r="X341"/>
      <c r="Y341"/>
    </row>
    <row r="342" spans="5:25">
      <c r="E342" s="10"/>
      <c r="F342" s="12"/>
      <c r="H342" s="11"/>
      <c r="J342" s="13"/>
      <c r="K342" s="11"/>
      <c r="L342" s="11"/>
      <c r="M342" s="11"/>
      <c r="P342" s="14"/>
      <c r="Q342"/>
      <c r="R342"/>
      <c r="S342"/>
      <c r="V342"/>
      <c r="W342"/>
      <c r="X342"/>
      <c r="Y342"/>
    </row>
    <row r="343" spans="5:25">
      <c r="E343" s="10"/>
      <c r="F343" s="12"/>
      <c r="H343" s="11"/>
      <c r="J343" s="13"/>
      <c r="K343" s="11"/>
      <c r="L343" s="11"/>
      <c r="M343" s="11"/>
      <c r="P343" s="14"/>
      <c r="Q343"/>
      <c r="R343"/>
      <c r="S343"/>
      <c r="V343"/>
      <c r="W343"/>
      <c r="X343"/>
      <c r="Y343"/>
    </row>
    <row r="344" spans="5:25">
      <c r="E344" s="10"/>
      <c r="F344" s="12"/>
      <c r="H344" s="11"/>
      <c r="J344" s="13"/>
      <c r="K344" s="11"/>
      <c r="L344" s="11"/>
      <c r="M344" s="11"/>
      <c r="P344" s="14"/>
      <c r="Q344"/>
      <c r="R344"/>
      <c r="S344"/>
      <c r="V344"/>
      <c r="W344"/>
      <c r="X344"/>
      <c r="Y344"/>
    </row>
    <row r="345" spans="5:25">
      <c r="E345" s="10"/>
      <c r="F345" s="12"/>
      <c r="H345" s="11"/>
      <c r="J345" s="13"/>
      <c r="K345" s="11"/>
      <c r="L345" s="11"/>
      <c r="M345" s="11"/>
      <c r="P345" s="14"/>
      <c r="Q345"/>
      <c r="R345"/>
      <c r="S345"/>
      <c r="V345"/>
      <c r="W345"/>
      <c r="X345"/>
      <c r="Y345"/>
    </row>
    <row r="346" spans="5:25">
      <c r="E346" s="10"/>
      <c r="F346" s="12"/>
      <c r="H346" s="11"/>
      <c r="J346" s="13"/>
      <c r="K346" s="11"/>
      <c r="L346" s="11"/>
      <c r="M346" s="11"/>
      <c r="P346" s="14"/>
      <c r="Q346"/>
      <c r="R346"/>
      <c r="S346"/>
      <c r="V346"/>
      <c r="W346"/>
      <c r="X346"/>
      <c r="Y346"/>
    </row>
    <row r="347" spans="5:25">
      <c r="E347" s="10"/>
      <c r="F347" s="12"/>
      <c r="H347" s="11"/>
      <c r="J347" s="13"/>
      <c r="K347" s="11"/>
      <c r="L347" s="11"/>
      <c r="M347" s="11"/>
      <c r="P347" s="14"/>
      <c r="Q347"/>
      <c r="R347"/>
      <c r="S347"/>
      <c r="V347"/>
      <c r="W347"/>
      <c r="X347"/>
      <c r="Y347"/>
    </row>
    <row r="348" spans="5:25">
      <c r="E348" s="10"/>
      <c r="F348" s="12"/>
      <c r="H348" s="11"/>
      <c r="J348" s="13"/>
      <c r="K348" s="11"/>
      <c r="L348" s="11"/>
      <c r="M348" s="11"/>
      <c r="P348" s="14"/>
      <c r="Q348"/>
      <c r="R348"/>
      <c r="S348"/>
      <c r="V348"/>
      <c r="W348"/>
      <c r="X348"/>
      <c r="Y348"/>
    </row>
    <row r="349" spans="5:25">
      <c r="E349" s="10"/>
      <c r="F349" s="12"/>
      <c r="H349" s="11"/>
      <c r="J349" s="13"/>
      <c r="K349" s="11"/>
      <c r="L349" s="11"/>
      <c r="M349" s="11"/>
      <c r="P349" s="14"/>
      <c r="Q349"/>
      <c r="R349"/>
      <c r="S349"/>
      <c r="V349"/>
      <c r="W349"/>
      <c r="X349"/>
      <c r="Y349"/>
    </row>
    <row r="350" spans="5:25">
      <c r="E350" s="10"/>
      <c r="F350" s="12"/>
      <c r="H350" s="11"/>
      <c r="J350" s="13"/>
      <c r="K350" s="11"/>
      <c r="L350" s="11"/>
      <c r="M350" s="11"/>
      <c r="P350" s="14"/>
      <c r="Q350"/>
      <c r="R350"/>
      <c r="S350"/>
      <c r="V350"/>
      <c r="W350"/>
      <c r="X350"/>
      <c r="Y350"/>
    </row>
    <row r="351" spans="5:25">
      <c r="E351" s="10"/>
      <c r="F351" s="12"/>
      <c r="H351" s="11"/>
      <c r="J351" s="13"/>
      <c r="K351" s="11"/>
      <c r="L351" s="11"/>
      <c r="M351" s="11"/>
      <c r="P351" s="14"/>
      <c r="Q351"/>
      <c r="R351"/>
      <c r="S351"/>
      <c r="V351"/>
      <c r="W351"/>
      <c r="X351"/>
      <c r="Y351"/>
    </row>
    <row r="352" spans="5:25">
      <c r="E352" s="10"/>
      <c r="F352" s="12"/>
      <c r="H352" s="11"/>
      <c r="J352" s="13"/>
      <c r="K352" s="11"/>
      <c r="L352" s="11"/>
      <c r="M352" s="11"/>
      <c r="P352" s="14"/>
      <c r="Q352"/>
      <c r="R352"/>
      <c r="S352"/>
      <c r="V352"/>
      <c r="W352"/>
      <c r="X352"/>
      <c r="Y352"/>
    </row>
    <row r="353" spans="5:25">
      <c r="E353" s="10"/>
      <c r="F353" s="12"/>
      <c r="H353" s="11"/>
      <c r="J353" s="13"/>
      <c r="K353" s="11"/>
      <c r="L353" s="11"/>
      <c r="M353" s="11"/>
      <c r="P353" s="14"/>
      <c r="Q353"/>
      <c r="R353"/>
      <c r="S353"/>
      <c r="V353"/>
      <c r="W353"/>
      <c r="X353"/>
      <c r="Y353"/>
    </row>
    <row r="354" spans="5:25">
      <c r="E354" s="10"/>
      <c r="F354" s="12"/>
      <c r="H354" s="11"/>
      <c r="J354" s="13"/>
      <c r="K354" s="11"/>
      <c r="L354" s="11"/>
      <c r="M354" s="11"/>
      <c r="P354" s="14"/>
      <c r="Q354"/>
      <c r="R354"/>
      <c r="S354"/>
      <c r="V354"/>
      <c r="W354"/>
      <c r="X354"/>
      <c r="Y354"/>
    </row>
    <row r="355" spans="5:25">
      <c r="E355" s="10"/>
      <c r="F355" s="12"/>
      <c r="H355" s="11"/>
      <c r="J355" s="13"/>
      <c r="K355" s="11"/>
      <c r="L355" s="11"/>
      <c r="M355" s="11"/>
      <c r="P355" s="14"/>
      <c r="Q355"/>
      <c r="R355"/>
      <c r="S355"/>
      <c r="V355"/>
      <c r="W355"/>
      <c r="X355"/>
      <c r="Y355"/>
    </row>
    <row r="356" spans="5:25">
      <c r="E356" s="10"/>
      <c r="F356" s="12"/>
      <c r="H356" s="11"/>
      <c r="J356" s="13"/>
      <c r="K356" s="11"/>
      <c r="L356" s="11"/>
      <c r="M356" s="11"/>
      <c r="P356" s="14"/>
      <c r="Q356"/>
      <c r="R356"/>
      <c r="S356"/>
      <c r="V356"/>
      <c r="W356"/>
      <c r="X356"/>
      <c r="Y356"/>
    </row>
    <row r="357" spans="5:25">
      <c r="E357" s="10"/>
      <c r="F357" s="12"/>
      <c r="H357" s="11"/>
      <c r="J357" s="13"/>
      <c r="K357" s="11"/>
      <c r="L357" s="11"/>
      <c r="M357" s="11"/>
      <c r="P357" s="14"/>
      <c r="Q357"/>
      <c r="R357"/>
      <c r="S357"/>
      <c r="V357"/>
      <c r="W357"/>
      <c r="X357"/>
      <c r="Y357"/>
    </row>
    <row r="358" spans="5:25">
      <c r="E358" s="10"/>
      <c r="F358" s="12"/>
      <c r="H358" s="11"/>
      <c r="J358" s="13"/>
      <c r="K358" s="11"/>
      <c r="L358" s="11"/>
      <c r="M358" s="11"/>
      <c r="P358" s="14"/>
      <c r="Q358"/>
      <c r="R358"/>
      <c r="S358"/>
      <c r="V358"/>
      <c r="W358"/>
      <c r="X358"/>
      <c r="Y358"/>
    </row>
    <row r="359" spans="5:25">
      <c r="E359" s="10"/>
      <c r="F359" s="12"/>
      <c r="H359" s="11"/>
      <c r="J359" s="13"/>
      <c r="K359" s="11"/>
      <c r="L359" s="11"/>
      <c r="M359" s="11"/>
      <c r="P359" s="14"/>
      <c r="Q359"/>
      <c r="R359"/>
      <c r="S359"/>
      <c r="V359"/>
      <c r="W359"/>
      <c r="X359"/>
      <c r="Y359"/>
    </row>
    <row r="360" spans="5:25">
      <c r="E360" s="10"/>
      <c r="F360" s="12"/>
      <c r="H360" s="11"/>
      <c r="J360" s="13"/>
      <c r="K360" s="11"/>
      <c r="L360" s="11"/>
      <c r="M360" s="11"/>
      <c r="P360" s="14"/>
      <c r="Q360"/>
      <c r="R360"/>
      <c r="S360"/>
      <c r="V360"/>
      <c r="W360"/>
      <c r="X360"/>
      <c r="Y360"/>
    </row>
    <row r="361" spans="5:25">
      <c r="E361" s="10"/>
      <c r="F361" s="12"/>
      <c r="H361" s="11"/>
      <c r="J361" s="13"/>
      <c r="K361" s="11"/>
      <c r="L361" s="11"/>
      <c r="M361" s="11"/>
      <c r="P361" s="14"/>
      <c r="Q361"/>
      <c r="R361"/>
      <c r="S361"/>
      <c r="V361"/>
      <c r="W361"/>
      <c r="X361"/>
      <c r="Y361"/>
    </row>
    <row r="362" spans="5:25">
      <c r="E362" s="10"/>
      <c r="F362" s="12"/>
      <c r="H362" s="11"/>
      <c r="J362" s="13"/>
      <c r="K362" s="11"/>
      <c r="L362" s="11"/>
      <c r="M362" s="11"/>
      <c r="P362" s="14"/>
      <c r="Q362"/>
      <c r="R362"/>
      <c r="S362"/>
      <c r="V362"/>
      <c r="W362"/>
      <c r="X362"/>
      <c r="Y362"/>
    </row>
    <row r="363" spans="5:25">
      <c r="E363" s="10"/>
      <c r="F363" s="12"/>
      <c r="H363" s="11"/>
      <c r="J363" s="13"/>
      <c r="K363" s="11"/>
      <c r="L363" s="11"/>
      <c r="M363" s="11"/>
      <c r="P363" s="14"/>
      <c r="Q363"/>
      <c r="R363"/>
      <c r="S363"/>
      <c r="V363"/>
      <c r="W363"/>
      <c r="X363"/>
      <c r="Y363"/>
    </row>
    <row r="364" spans="5:25">
      <c r="E364" s="10"/>
      <c r="F364" s="12"/>
      <c r="H364" s="11"/>
      <c r="J364" s="13"/>
      <c r="K364" s="11"/>
      <c r="L364" s="11"/>
      <c r="M364" s="11"/>
      <c r="P364" s="14"/>
      <c r="Q364"/>
      <c r="R364"/>
      <c r="S364"/>
      <c r="V364"/>
      <c r="W364"/>
      <c r="X364"/>
      <c r="Y364"/>
    </row>
    <row r="365" spans="5:25">
      <c r="E365" s="10"/>
      <c r="F365" s="12"/>
      <c r="H365" s="11"/>
      <c r="J365" s="13"/>
      <c r="K365" s="11"/>
      <c r="L365" s="11"/>
      <c r="M365" s="11"/>
      <c r="P365" s="14"/>
      <c r="Q365"/>
      <c r="R365"/>
      <c r="S365"/>
      <c r="V365"/>
      <c r="W365"/>
      <c r="X365"/>
      <c r="Y365"/>
    </row>
    <row r="366" spans="5:25">
      <c r="E366" s="10"/>
      <c r="F366" s="12"/>
      <c r="H366" s="11"/>
      <c r="J366" s="13"/>
      <c r="K366" s="11"/>
      <c r="L366" s="11"/>
      <c r="M366" s="11"/>
      <c r="P366" s="14"/>
      <c r="Q366"/>
      <c r="R366"/>
      <c r="S366"/>
      <c r="V366"/>
      <c r="W366"/>
      <c r="X366"/>
      <c r="Y366"/>
    </row>
    <row r="367" spans="5:25">
      <c r="E367" s="10"/>
      <c r="F367" s="12"/>
      <c r="H367" s="11"/>
      <c r="J367" s="13"/>
      <c r="K367" s="11"/>
      <c r="L367" s="11"/>
      <c r="M367" s="11"/>
      <c r="P367" s="14"/>
      <c r="Q367"/>
      <c r="R367"/>
      <c r="S367"/>
      <c r="V367"/>
      <c r="W367"/>
      <c r="X367"/>
      <c r="Y367"/>
    </row>
    <row r="368" spans="5:25">
      <c r="E368" s="10"/>
      <c r="F368" s="12"/>
      <c r="H368" s="11"/>
      <c r="J368" s="13"/>
      <c r="K368" s="11"/>
      <c r="L368" s="11"/>
      <c r="M368" s="11"/>
      <c r="P368" s="14"/>
      <c r="Q368"/>
      <c r="R368"/>
      <c r="S368"/>
      <c r="V368"/>
      <c r="W368"/>
      <c r="X368"/>
      <c r="Y368"/>
    </row>
    <row r="369" spans="5:25">
      <c r="E369" s="10"/>
      <c r="F369" s="12"/>
      <c r="H369" s="11"/>
      <c r="J369" s="13"/>
      <c r="K369" s="11"/>
      <c r="L369" s="11"/>
      <c r="M369" s="11"/>
      <c r="P369" s="14"/>
      <c r="Q369"/>
      <c r="R369"/>
      <c r="S369"/>
      <c r="V369"/>
      <c r="W369"/>
      <c r="X369"/>
      <c r="Y369"/>
    </row>
    <row r="370" spans="5:25">
      <c r="E370" s="10"/>
      <c r="F370" s="12"/>
      <c r="H370" s="11"/>
      <c r="J370" s="13"/>
      <c r="K370" s="11"/>
      <c r="L370" s="11"/>
      <c r="M370" s="11"/>
      <c r="P370" s="14"/>
      <c r="Q370"/>
      <c r="R370"/>
      <c r="S370"/>
      <c r="V370"/>
      <c r="W370"/>
      <c r="X370"/>
      <c r="Y370"/>
    </row>
    <row r="371" spans="5:25">
      <c r="E371" s="10"/>
      <c r="F371" s="12"/>
      <c r="H371" s="11"/>
      <c r="J371" s="13"/>
      <c r="K371" s="11"/>
      <c r="L371" s="11"/>
      <c r="M371" s="11"/>
      <c r="P371" s="14"/>
      <c r="Q371"/>
      <c r="R371"/>
      <c r="S371"/>
      <c r="V371"/>
      <c r="W371"/>
      <c r="X371"/>
      <c r="Y371"/>
    </row>
    <row r="372" spans="5:25">
      <c r="E372" s="10"/>
      <c r="F372" s="12"/>
      <c r="H372" s="11"/>
      <c r="J372" s="13"/>
      <c r="K372" s="11"/>
      <c r="L372" s="11"/>
      <c r="M372" s="11"/>
      <c r="P372" s="14"/>
      <c r="Q372"/>
      <c r="R372"/>
      <c r="S372"/>
      <c r="V372"/>
      <c r="W372"/>
      <c r="X372"/>
      <c r="Y372"/>
    </row>
    <row r="373" spans="5:25">
      <c r="E373" s="10"/>
      <c r="F373" s="12"/>
      <c r="H373" s="11"/>
      <c r="J373" s="13"/>
      <c r="K373" s="11"/>
      <c r="L373" s="11"/>
      <c r="M373" s="11"/>
      <c r="P373" s="14"/>
      <c r="Q373"/>
      <c r="R373"/>
      <c r="S373"/>
      <c r="V373"/>
      <c r="W373"/>
      <c r="X373"/>
      <c r="Y373"/>
    </row>
    <row r="374" spans="5:25">
      <c r="E374" s="10"/>
      <c r="F374" s="12"/>
      <c r="H374" s="11"/>
      <c r="J374" s="13"/>
      <c r="K374" s="11"/>
      <c r="L374" s="11"/>
      <c r="M374" s="11"/>
      <c r="P374" s="14"/>
      <c r="Q374"/>
      <c r="R374"/>
      <c r="S374"/>
      <c r="V374"/>
      <c r="W374"/>
      <c r="X374"/>
      <c r="Y374"/>
    </row>
    <row r="375" spans="5:25">
      <c r="E375" s="10"/>
      <c r="F375" s="12"/>
      <c r="H375" s="11"/>
      <c r="J375" s="13"/>
      <c r="K375" s="11"/>
      <c r="L375" s="11"/>
      <c r="M375" s="11"/>
      <c r="P375" s="14"/>
      <c r="Q375"/>
      <c r="R375"/>
      <c r="S375"/>
      <c r="V375"/>
      <c r="W375"/>
      <c r="X375"/>
      <c r="Y375"/>
    </row>
    <row r="376" spans="5:25">
      <c r="E376" s="10"/>
      <c r="F376" s="12"/>
      <c r="H376" s="11"/>
      <c r="J376" s="13"/>
      <c r="K376" s="11"/>
      <c r="L376" s="11"/>
      <c r="M376" s="11"/>
      <c r="P376" s="14"/>
      <c r="Q376"/>
      <c r="R376"/>
      <c r="S376"/>
      <c r="V376"/>
      <c r="W376"/>
      <c r="X376"/>
      <c r="Y376"/>
    </row>
    <row r="377" spans="5:25">
      <c r="E377" s="10"/>
      <c r="F377" s="12"/>
      <c r="H377" s="11"/>
      <c r="J377" s="13"/>
      <c r="K377" s="11"/>
      <c r="L377" s="11"/>
      <c r="M377" s="11"/>
      <c r="P377" s="14"/>
      <c r="Q377"/>
      <c r="R377"/>
      <c r="S377"/>
      <c r="V377"/>
      <c r="W377"/>
      <c r="X377"/>
      <c r="Y377"/>
    </row>
    <row r="378" spans="5:25">
      <c r="E378" s="10"/>
      <c r="F378" s="12"/>
      <c r="H378" s="11"/>
      <c r="J378" s="13"/>
      <c r="K378" s="11"/>
      <c r="L378" s="11"/>
      <c r="M378" s="11"/>
      <c r="P378" s="14"/>
      <c r="Q378"/>
      <c r="R378"/>
      <c r="S378"/>
      <c r="V378"/>
      <c r="W378"/>
      <c r="X378"/>
      <c r="Y378"/>
    </row>
    <row r="379" spans="5:25">
      <c r="E379" s="10"/>
      <c r="F379" s="12"/>
      <c r="H379" s="11"/>
      <c r="J379" s="13"/>
      <c r="K379" s="11"/>
      <c r="L379" s="11"/>
      <c r="M379" s="11"/>
      <c r="P379" s="14"/>
      <c r="Q379"/>
      <c r="R379"/>
      <c r="S379"/>
      <c r="V379"/>
      <c r="W379"/>
      <c r="X379"/>
      <c r="Y379"/>
    </row>
    <row r="380" spans="5:25">
      <c r="E380" s="10"/>
      <c r="F380" s="12"/>
      <c r="H380" s="11"/>
      <c r="J380" s="13"/>
      <c r="K380" s="11"/>
      <c r="L380" s="11"/>
      <c r="M380" s="11"/>
      <c r="P380" s="14"/>
      <c r="Q380"/>
      <c r="R380"/>
      <c r="S380"/>
      <c r="V380"/>
      <c r="W380"/>
      <c r="X380"/>
      <c r="Y380"/>
    </row>
    <row r="381" spans="5:25">
      <c r="E381" s="10"/>
      <c r="F381" s="12"/>
      <c r="H381" s="11"/>
      <c r="J381" s="13"/>
      <c r="K381" s="11"/>
      <c r="L381" s="11"/>
      <c r="M381" s="11"/>
      <c r="P381" s="14"/>
      <c r="Q381"/>
      <c r="R381"/>
      <c r="S381"/>
      <c r="V381"/>
      <c r="W381"/>
      <c r="X381"/>
      <c r="Y381"/>
    </row>
    <row r="382" spans="5:25">
      <c r="E382" s="10"/>
      <c r="F382" s="12"/>
      <c r="H382" s="11"/>
      <c r="J382" s="13"/>
      <c r="K382" s="11"/>
      <c r="L382" s="11"/>
      <c r="M382" s="11"/>
      <c r="P382" s="14"/>
      <c r="Q382"/>
      <c r="R382"/>
      <c r="S382"/>
      <c r="V382"/>
      <c r="W382"/>
      <c r="X382"/>
      <c r="Y382"/>
    </row>
    <row r="383" spans="5:25">
      <c r="E383" s="10"/>
      <c r="F383" s="12"/>
      <c r="H383" s="11"/>
      <c r="J383" s="13"/>
      <c r="K383" s="11"/>
      <c r="L383" s="11"/>
      <c r="M383" s="11"/>
      <c r="P383" s="14"/>
      <c r="Q383"/>
      <c r="R383"/>
      <c r="S383"/>
      <c r="V383"/>
      <c r="W383"/>
      <c r="X383"/>
      <c r="Y383"/>
    </row>
    <row r="384" spans="5:25">
      <c r="E384" s="10"/>
      <c r="F384" s="12"/>
      <c r="H384" s="11"/>
      <c r="J384" s="13"/>
      <c r="K384" s="11"/>
      <c r="L384" s="11"/>
      <c r="M384" s="11"/>
      <c r="P384" s="14"/>
      <c r="Q384"/>
      <c r="R384"/>
      <c r="S384"/>
      <c r="V384"/>
      <c r="W384"/>
      <c r="X384"/>
      <c r="Y384"/>
    </row>
    <row r="385" spans="5:25">
      <c r="E385" s="10"/>
      <c r="F385" s="12"/>
      <c r="H385" s="11"/>
      <c r="J385" s="13"/>
      <c r="K385" s="11"/>
      <c r="L385" s="11"/>
      <c r="M385" s="11"/>
      <c r="P385" s="14"/>
      <c r="Q385"/>
      <c r="R385"/>
      <c r="S385"/>
      <c r="V385"/>
      <c r="W385"/>
      <c r="X385"/>
      <c r="Y385"/>
    </row>
    <row r="386" spans="5:25">
      <c r="E386" s="10"/>
      <c r="F386" s="12"/>
      <c r="H386" s="11"/>
      <c r="J386" s="13"/>
      <c r="K386" s="11"/>
      <c r="L386" s="11"/>
      <c r="M386" s="11"/>
      <c r="P386" s="14"/>
      <c r="Q386"/>
      <c r="R386"/>
      <c r="S386"/>
      <c r="V386"/>
      <c r="W386"/>
      <c r="X386"/>
      <c r="Y386"/>
    </row>
    <row r="387" spans="5:25">
      <c r="E387" s="10"/>
      <c r="F387" s="12"/>
      <c r="H387" s="11"/>
      <c r="J387" s="13"/>
      <c r="K387" s="11"/>
      <c r="L387" s="11"/>
      <c r="M387" s="11"/>
      <c r="P387" s="14"/>
      <c r="Q387"/>
      <c r="R387"/>
      <c r="S387"/>
      <c r="V387"/>
      <c r="W387"/>
      <c r="X387"/>
      <c r="Y387"/>
    </row>
    <row r="388" spans="5:25">
      <c r="E388" s="10"/>
      <c r="F388" s="12"/>
      <c r="H388" s="11"/>
      <c r="J388" s="13"/>
      <c r="K388" s="11"/>
      <c r="L388" s="11"/>
      <c r="M388" s="11"/>
      <c r="P388" s="14"/>
      <c r="Q388"/>
      <c r="R388"/>
      <c r="S388"/>
      <c r="V388"/>
      <c r="W388"/>
      <c r="X388"/>
      <c r="Y388"/>
    </row>
    <row r="389" spans="5:25">
      <c r="E389" s="10"/>
      <c r="F389" s="12"/>
      <c r="H389" s="11"/>
      <c r="J389" s="13"/>
      <c r="K389" s="11"/>
      <c r="L389" s="11"/>
      <c r="M389" s="11"/>
      <c r="P389" s="14"/>
      <c r="Q389"/>
      <c r="R389"/>
      <c r="S389"/>
      <c r="V389"/>
      <c r="W389"/>
      <c r="X389"/>
      <c r="Y389"/>
    </row>
    <row r="390" spans="5:25">
      <c r="E390" s="10"/>
      <c r="F390" s="12"/>
      <c r="H390" s="11"/>
      <c r="J390" s="13"/>
      <c r="K390" s="11"/>
      <c r="L390" s="11"/>
      <c r="M390" s="11"/>
      <c r="P390" s="14"/>
      <c r="Q390"/>
      <c r="R390"/>
      <c r="S390"/>
      <c r="V390"/>
      <c r="W390"/>
      <c r="X390"/>
      <c r="Y390"/>
    </row>
    <row r="391" spans="5:25">
      <c r="E391" s="10"/>
      <c r="F391" s="12"/>
      <c r="H391" s="11"/>
      <c r="J391" s="13"/>
      <c r="K391" s="11"/>
      <c r="L391" s="11"/>
      <c r="M391" s="11"/>
      <c r="P391" s="14"/>
      <c r="Q391"/>
      <c r="R391"/>
      <c r="S391"/>
      <c r="V391"/>
      <c r="W391"/>
      <c r="X391"/>
      <c r="Y391"/>
    </row>
    <row r="392" spans="5:25">
      <c r="E392" s="10"/>
      <c r="F392" s="12"/>
      <c r="H392" s="11"/>
      <c r="J392" s="13"/>
      <c r="K392" s="11"/>
      <c r="L392" s="11"/>
      <c r="M392" s="11"/>
      <c r="P392" s="14"/>
      <c r="Q392"/>
      <c r="R392"/>
      <c r="S392"/>
      <c r="V392"/>
      <c r="W392"/>
      <c r="X392"/>
      <c r="Y392"/>
    </row>
    <row r="393" spans="5:25">
      <c r="E393" s="10"/>
      <c r="F393" s="12"/>
      <c r="H393" s="11"/>
      <c r="J393" s="13"/>
      <c r="K393" s="11"/>
      <c r="L393" s="11"/>
      <c r="M393" s="11"/>
      <c r="P393" s="14"/>
      <c r="Q393"/>
      <c r="R393"/>
      <c r="S393"/>
      <c r="V393"/>
      <c r="W393"/>
      <c r="X393"/>
      <c r="Y393"/>
    </row>
    <row r="394" spans="5:25">
      <c r="E394" s="10"/>
      <c r="F394" s="12"/>
      <c r="H394" s="11"/>
      <c r="J394" s="13"/>
      <c r="K394" s="11"/>
      <c r="L394" s="11"/>
      <c r="M394" s="11"/>
      <c r="P394" s="14"/>
      <c r="Q394"/>
      <c r="R394"/>
      <c r="S394"/>
      <c r="V394"/>
      <c r="W394"/>
      <c r="X394"/>
      <c r="Y394"/>
    </row>
    <row r="395" spans="5:25">
      <c r="E395" s="10"/>
      <c r="F395" s="12"/>
      <c r="H395" s="11"/>
      <c r="J395" s="13"/>
      <c r="K395" s="11"/>
      <c r="L395" s="11"/>
      <c r="M395" s="11"/>
      <c r="P395" s="14"/>
      <c r="Q395"/>
      <c r="R395"/>
      <c r="S395"/>
      <c r="V395"/>
      <c r="W395"/>
      <c r="X395"/>
      <c r="Y395"/>
    </row>
    <row r="396" spans="5:25">
      <c r="E396" s="10"/>
      <c r="F396" s="12"/>
      <c r="H396" s="11"/>
      <c r="J396" s="13"/>
      <c r="K396" s="11"/>
      <c r="L396" s="11"/>
      <c r="M396" s="11"/>
      <c r="P396" s="14"/>
      <c r="Q396"/>
      <c r="R396"/>
      <c r="S396"/>
      <c r="V396"/>
      <c r="W396"/>
      <c r="X396"/>
      <c r="Y396"/>
    </row>
    <row r="397" spans="5:25">
      <c r="E397" s="10"/>
      <c r="F397" s="12"/>
      <c r="H397" s="11"/>
      <c r="J397" s="13"/>
      <c r="K397" s="11"/>
      <c r="L397" s="11"/>
      <c r="M397" s="11"/>
      <c r="P397" s="14"/>
      <c r="Q397"/>
      <c r="R397"/>
      <c r="S397"/>
      <c r="V397"/>
      <c r="W397"/>
      <c r="X397"/>
      <c r="Y397"/>
    </row>
    <row r="398" spans="5:25">
      <c r="E398" s="10"/>
      <c r="F398" s="12"/>
      <c r="H398" s="11"/>
      <c r="J398" s="13"/>
      <c r="K398" s="11"/>
      <c r="L398" s="11"/>
      <c r="M398" s="11"/>
      <c r="P398" s="14"/>
      <c r="Q398"/>
      <c r="R398"/>
      <c r="S398"/>
      <c r="V398"/>
      <c r="W398"/>
      <c r="X398"/>
      <c r="Y398"/>
    </row>
    <row r="399" spans="5:25">
      <c r="E399" s="10"/>
      <c r="F399" s="12"/>
      <c r="H399" s="11"/>
      <c r="J399" s="13"/>
      <c r="K399" s="11"/>
      <c r="L399" s="11"/>
      <c r="M399" s="11"/>
      <c r="P399" s="14"/>
      <c r="Q399"/>
      <c r="R399"/>
      <c r="S399"/>
      <c r="V399"/>
      <c r="W399"/>
      <c r="X399"/>
      <c r="Y399"/>
    </row>
    <row r="400" spans="5:25">
      <c r="E400" s="10"/>
      <c r="F400" s="12"/>
      <c r="H400" s="11"/>
      <c r="J400" s="13"/>
      <c r="K400" s="11"/>
      <c r="L400" s="11"/>
      <c r="M400" s="11"/>
      <c r="P400" s="14"/>
      <c r="Q400"/>
      <c r="R400"/>
      <c r="S400"/>
      <c r="V400"/>
      <c r="W400"/>
      <c r="X400"/>
      <c r="Y400"/>
    </row>
    <row r="401" spans="5:25">
      <c r="E401" s="10"/>
      <c r="F401" s="12"/>
      <c r="H401" s="11"/>
      <c r="J401" s="13"/>
      <c r="K401" s="11"/>
      <c r="L401" s="11"/>
      <c r="M401" s="11"/>
      <c r="P401" s="14"/>
      <c r="Q401"/>
      <c r="R401"/>
      <c r="S401"/>
      <c r="V401"/>
      <c r="W401"/>
      <c r="X401"/>
      <c r="Y401"/>
    </row>
    <row r="402" spans="5:25">
      <c r="E402" s="10"/>
      <c r="F402" s="12"/>
      <c r="H402" s="11"/>
      <c r="J402" s="13"/>
      <c r="K402" s="11"/>
      <c r="L402" s="11"/>
      <c r="M402" s="11"/>
      <c r="P402" s="14"/>
      <c r="Q402"/>
      <c r="R402"/>
      <c r="S402"/>
      <c r="V402"/>
      <c r="W402"/>
      <c r="X402"/>
      <c r="Y402"/>
    </row>
    <row r="403" spans="5:25">
      <c r="E403" s="10"/>
      <c r="F403" s="12"/>
      <c r="H403" s="11"/>
      <c r="J403" s="13"/>
      <c r="K403" s="11"/>
      <c r="L403" s="11"/>
      <c r="M403" s="11"/>
      <c r="P403" s="14"/>
      <c r="Q403"/>
      <c r="R403"/>
      <c r="S403"/>
      <c r="V403"/>
      <c r="W403"/>
      <c r="X403"/>
      <c r="Y403"/>
    </row>
    <row r="404" spans="5:25">
      <c r="E404" s="10"/>
      <c r="F404" s="12"/>
      <c r="H404" s="11"/>
      <c r="J404" s="13"/>
      <c r="K404" s="11"/>
      <c r="L404" s="11"/>
      <c r="M404" s="11"/>
      <c r="P404" s="14"/>
      <c r="Q404"/>
      <c r="R404"/>
      <c r="S404"/>
      <c r="V404"/>
      <c r="W404"/>
      <c r="X404"/>
      <c r="Y404"/>
    </row>
    <row r="405" spans="5:25">
      <c r="E405" s="10"/>
      <c r="F405" s="12"/>
      <c r="H405" s="11"/>
      <c r="J405" s="13"/>
      <c r="K405" s="11"/>
      <c r="L405" s="11"/>
      <c r="M405" s="11"/>
      <c r="P405" s="14"/>
      <c r="Q405"/>
      <c r="R405"/>
      <c r="S405"/>
      <c r="V405"/>
      <c r="W405"/>
      <c r="X405"/>
      <c r="Y405"/>
    </row>
    <row r="406" spans="5:25">
      <c r="E406" s="10"/>
      <c r="F406" s="12"/>
      <c r="H406" s="11"/>
      <c r="J406" s="13"/>
      <c r="K406" s="11"/>
      <c r="L406" s="11"/>
      <c r="M406" s="11"/>
      <c r="P406" s="14"/>
      <c r="Q406"/>
      <c r="R406"/>
      <c r="S406"/>
      <c r="V406"/>
      <c r="W406"/>
      <c r="X406"/>
      <c r="Y406"/>
    </row>
    <row r="407" spans="5:25">
      <c r="E407" s="10"/>
      <c r="F407" s="12"/>
      <c r="H407" s="11"/>
      <c r="J407" s="13"/>
      <c r="K407" s="11"/>
      <c r="L407" s="11"/>
      <c r="M407" s="11"/>
      <c r="P407" s="14"/>
      <c r="Q407"/>
      <c r="R407"/>
      <c r="S407"/>
      <c r="V407"/>
      <c r="W407"/>
      <c r="X407"/>
      <c r="Y407"/>
    </row>
    <row r="408" spans="5:25">
      <c r="E408" s="10"/>
      <c r="F408" s="12"/>
      <c r="H408" s="11"/>
      <c r="J408" s="13"/>
      <c r="K408" s="11"/>
      <c r="L408" s="11"/>
      <c r="M408" s="11"/>
      <c r="P408" s="14"/>
      <c r="Q408"/>
      <c r="R408"/>
      <c r="S408"/>
      <c r="V408"/>
      <c r="W408"/>
      <c r="X408"/>
      <c r="Y408"/>
    </row>
    <row r="409" spans="5:25">
      <c r="E409" s="10"/>
      <c r="F409" s="12"/>
      <c r="H409" s="11"/>
      <c r="J409" s="13"/>
      <c r="K409" s="11"/>
      <c r="L409" s="11"/>
      <c r="M409" s="11"/>
      <c r="P409" s="14"/>
      <c r="Q409"/>
      <c r="R409"/>
      <c r="S409"/>
      <c r="V409"/>
      <c r="W409"/>
      <c r="X409"/>
      <c r="Y409"/>
    </row>
    <row r="410" spans="5:25">
      <c r="E410" s="10"/>
      <c r="F410" s="12"/>
      <c r="H410" s="11"/>
      <c r="J410" s="13"/>
      <c r="K410" s="11"/>
      <c r="L410" s="11"/>
      <c r="M410" s="11"/>
      <c r="P410" s="14"/>
      <c r="Q410"/>
      <c r="R410"/>
      <c r="S410"/>
      <c r="V410"/>
      <c r="W410"/>
      <c r="X410"/>
      <c r="Y410"/>
    </row>
    <row r="411" spans="5:25">
      <c r="E411" s="10"/>
      <c r="F411" s="12"/>
      <c r="H411" s="11"/>
      <c r="J411" s="13"/>
      <c r="K411" s="11"/>
      <c r="L411" s="11"/>
      <c r="M411" s="11"/>
      <c r="P411" s="14"/>
      <c r="Q411"/>
      <c r="R411"/>
      <c r="S411"/>
      <c r="V411"/>
      <c r="W411"/>
      <c r="X411"/>
      <c r="Y411"/>
    </row>
    <row r="412" spans="5:25">
      <c r="E412" s="10"/>
      <c r="F412" s="12"/>
      <c r="H412" s="11"/>
      <c r="J412" s="13"/>
      <c r="K412" s="11"/>
      <c r="L412" s="11"/>
      <c r="M412" s="11"/>
      <c r="P412" s="14"/>
      <c r="Q412"/>
      <c r="R412"/>
      <c r="S412"/>
      <c r="V412"/>
      <c r="W412"/>
      <c r="X412"/>
      <c r="Y412"/>
    </row>
    <row r="413" spans="5:25">
      <c r="E413" s="10"/>
      <c r="F413" s="12"/>
      <c r="H413" s="11"/>
      <c r="J413" s="13"/>
      <c r="K413" s="11"/>
      <c r="L413" s="11"/>
      <c r="M413" s="11"/>
      <c r="P413" s="14"/>
      <c r="Q413"/>
      <c r="R413"/>
      <c r="S413"/>
      <c r="V413"/>
      <c r="W413"/>
      <c r="X413"/>
      <c r="Y413"/>
    </row>
    <row r="414" spans="5:25">
      <c r="E414" s="10"/>
      <c r="F414" s="12"/>
      <c r="H414" s="11"/>
      <c r="J414" s="13"/>
      <c r="K414" s="11"/>
      <c r="L414" s="11"/>
      <c r="M414" s="11"/>
      <c r="P414" s="14"/>
      <c r="Q414"/>
      <c r="R414"/>
      <c r="S414"/>
      <c r="V414"/>
      <c r="W414"/>
      <c r="X414"/>
      <c r="Y414"/>
    </row>
    <row r="415" spans="5:25">
      <c r="E415" s="10"/>
      <c r="F415" s="12"/>
      <c r="H415" s="11"/>
      <c r="J415" s="13"/>
      <c r="K415" s="11"/>
      <c r="L415" s="11"/>
      <c r="M415" s="11"/>
      <c r="P415" s="14"/>
      <c r="Q415"/>
      <c r="R415"/>
      <c r="S415"/>
      <c r="V415"/>
      <c r="W415"/>
      <c r="X415"/>
      <c r="Y415"/>
    </row>
    <row r="416" spans="5:25">
      <c r="E416" s="10"/>
      <c r="F416" s="12"/>
      <c r="H416" s="11"/>
      <c r="J416" s="13"/>
      <c r="K416" s="11"/>
      <c r="L416" s="11"/>
      <c r="M416" s="11"/>
      <c r="P416" s="14"/>
      <c r="Q416"/>
      <c r="R416"/>
      <c r="S416"/>
      <c r="V416"/>
      <c r="W416"/>
      <c r="X416"/>
      <c r="Y416"/>
    </row>
    <row r="417" spans="5:25">
      <c r="E417" s="10"/>
      <c r="F417" s="12"/>
      <c r="H417" s="11"/>
      <c r="J417" s="13"/>
      <c r="K417" s="11"/>
      <c r="L417" s="11"/>
      <c r="M417" s="11"/>
      <c r="P417" s="14"/>
      <c r="Q417"/>
      <c r="R417"/>
      <c r="S417"/>
      <c r="V417"/>
      <c r="W417"/>
      <c r="X417"/>
      <c r="Y417"/>
    </row>
    <row r="418" spans="5:25">
      <c r="E418" s="10"/>
      <c r="F418" s="12"/>
      <c r="H418" s="11"/>
      <c r="J418" s="13"/>
      <c r="K418" s="11"/>
      <c r="L418" s="11"/>
      <c r="M418" s="11"/>
      <c r="P418" s="14"/>
      <c r="Q418"/>
      <c r="R418"/>
      <c r="S418"/>
      <c r="V418"/>
      <c r="W418"/>
      <c r="X418"/>
      <c r="Y418"/>
    </row>
    <row r="419" spans="5:25">
      <c r="E419" s="10"/>
      <c r="F419" s="12"/>
      <c r="H419" s="11"/>
      <c r="J419" s="13"/>
      <c r="K419" s="11"/>
      <c r="L419" s="11"/>
      <c r="M419" s="11"/>
      <c r="P419" s="14"/>
      <c r="Q419"/>
      <c r="R419"/>
      <c r="S419"/>
      <c r="V419"/>
      <c r="W419"/>
      <c r="X419"/>
      <c r="Y419"/>
    </row>
    <row r="420" spans="5:25">
      <c r="E420" s="10"/>
      <c r="F420" s="12"/>
      <c r="H420" s="11"/>
      <c r="J420" s="13"/>
      <c r="K420" s="11"/>
      <c r="L420" s="11"/>
      <c r="M420" s="11"/>
      <c r="P420" s="14"/>
      <c r="Q420"/>
      <c r="R420"/>
      <c r="S420"/>
      <c r="V420"/>
      <c r="W420"/>
      <c r="X420"/>
      <c r="Y420"/>
    </row>
    <row r="421" spans="5:25">
      <c r="E421" s="10"/>
      <c r="F421" s="12"/>
      <c r="H421" s="11"/>
      <c r="J421" s="13"/>
      <c r="K421" s="11"/>
      <c r="L421" s="11"/>
      <c r="M421" s="11"/>
      <c r="P421" s="14"/>
      <c r="Q421"/>
      <c r="R421"/>
      <c r="S421"/>
      <c r="V421"/>
      <c r="W421"/>
      <c r="X421"/>
      <c r="Y421"/>
    </row>
    <row r="422" spans="5:25">
      <c r="E422" s="10"/>
      <c r="F422" s="12"/>
      <c r="H422" s="11"/>
      <c r="J422" s="13"/>
      <c r="K422" s="11"/>
      <c r="L422" s="11"/>
      <c r="M422" s="11"/>
      <c r="P422" s="14"/>
      <c r="Q422"/>
      <c r="R422"/>
      <c r="S422"/>
      <c r="V422"/>
      <c r="W422"/>
      <c r="X422"/>
      <c r="Y422"/>
    </row>
    <row r="423" spans="5:25">
      <c r="E423" s="10"/>
      <c r="F423" s="12"/>
      <c r="H423" s="11"/>
      <c r="J423" s="13"/>
      <c r="K423" s="11"/>
      <c r="L423" s="11"/>
      <c r="M423" s="11"/>
      <c r="P423" s="14"/>
      <c r="Q423"/>
      <c r="R423"/>
      <c r="S423"/>
      <c r="V423"/>
      <c r="W423"/>
      <c r="X423"/>
      <c r="Y423"/>
    </row>
    <row r="424" spans="5:25">
      <c r="E424" s="10"/>
      <c r="F424" s="12"/>
      <c r="H424" s="11"/>
      <c r="J424" s="13"/>
      <c r="K424" s="11"/>
      <c r="L424" s="11"/>
      <c r="M424" s="11"/>
      <c r="P424" s="14"/>
      <c r="Q424"/>
      <c r="R424"/>
      <c r="S424"/>
      <c r="V424"/>
      <c r="W424"/>
      <c r="X424"/>
      <c r="Y424"/>
    </row>
    <row r="425" spans="5:25">
      <c r="E425" s="10"/>
      <c r="F425" s="12"/>
      <c r="H425" s="11"/>
      <c r="J425" s="13"/>
      <c r="K425" s="11"/>
      <c r="L425" s="11"/>
      <c r="M425" s="11"/>
      <c r="P425" s="14"/>
      <c r="Q425"/>
      <c r="R425"/>
      <c r="S425"/>
      <c r="V425"/>
      <c r="W425"/>
      <c r="X425"/>
      <c r="Y425"/>
    </row>
    <row r="426" spans="5:25">
      <c r="E426" s="10"/>
      <c r="F426" s="12"/>
      <c r="H426" s="11"/>
      <c r="J426" s="13"/>
      <c r="K426" s="11"/>
      <c r="L426" s="11"/>
      <c r="M426" s="11"/>
      <c r="P426" s="14"/>
      <c r="Q426"/>
      <c r="R426"/>
      <c r="S426"/>
      <c r="V426"/>
      <c r="W426"/>
      <c r="X426"/>
      <c r="Y426"/>
    </row>
    <row r="427" spans="5:25">
      <c r="E427" s="10"/>
      <c r="F427" s="12"/>
      <c r="H427" s="11"/>
      <c r="J427" s="13"/>
      <c r="K427" s="11"/>
      <c r="L427" s="11"/>
      <c r="M427" s="11"/>
      <c r="P427" s="14"/>
      <c r="Q427"/>
      <c r="R427"/>
      <c r="S427"/>
      <c r="V427"/>
      <c r="W427"/>
      <c r="X427"/>
      <c r="Y427"/>
    </row>
    <row r="428" spans="5:25">
      <c r="E428" s="10"/>
      <c r="F428" s="12"/>
      <c r="H428" s="11"/>
      <c r="J428" s="13"/>
      <c r="K428" s="11"/>
      <c r="L428" s="11"/>
      <c r="M428" s="11"/>
      <c r="P428" s="14"/>
      <c r="Q428"/>
      <c r="R428"/>
      <c r="S428"/>
      <c r="V428"/>
      <c r="W428"/>
      <c r="X428"/>
      <c r="Y428"/>
    </row>
    <row r="429" spans="5:25">
      <c r="E429" s="10"/>
      <c r="F429" s="12"/>
      <c r="H429" s="11"/>
      <c r="J429" s="13"/>
      <c r="K429" s="11"/>
      <c r="L429" s="11"/>
      <c r="M429" s="11"/>
      <c r="P429" s="14"/>
      <c r="Q429"/>
      <c r="R429"/>
      <c r="S429"/>
      <c r="V429"/>
      <c r="W429"/>
      <c r="X429"/>
      <c r="Y429"/>
    </row>
    <row r="430" spans="5:25">
      <c r="E430" s="10"/>
      <c r="F430" s="12"/>
      <c r="H430" s="11"/>
      <c r="J430" s="13"/>
      <c r="K430" s="11"/>
      <c r="L430" s="11"/>
      <c r="M430" s="11"/>
      <c r="P430" s="14"/>
      <c r="Q430"/>
      <c r="R430"/>
      <c r="S430"/>
      <c r="V430"/>
      <c r="W430"/>
      <c r="X430"/>
      <c r="Y430"/>
    </row>
    <row r="431" spans="5:25">
      <c r="E431" s="10"/>
      <c r="F431" s="12"/>
      <c r="H431" s="11"/>
      <c r="J431" s="13"/>
      <c r="K431" s="11"/>
      <c r="L431" s="11"/>
      <c r="M431" s="11"/>
      <c r="P431" s="14"/>
      <c r="Q431"/>
      <c r="R431"/>
      <c r="S431"/>
      <c r="V431"/>
      <c r="W431"/>
      <c r="X431"/>
      <c r="Y431"/>
    </row>
    <row r="432" spans="5:25">
      <c r="E432" s="10"/>
      <c r="F432" s="12"/>
      <c r="H432" s="11"/>
      <c r="J432" s="13"/>
      <c r="K432" s="11"/>
      <c r="L432" s="11"/>
      <c r="M432" s="11"/>
      <c r="P432" s="14"/>
      <c r="Q432"/>
      <c r="R432"/>
      <c r="S432"/>
      <c r="V432"/>
      <c r="W432"/>
      <c r="X432"/>
      <c r="Y432"/>
    </row>
    <row r="433" spans="5:25">
      <c r="E433" s="10"/>
      <c r="F433" s="12"/>
      <c r="H433" s="11"/>
      <c r="J433" s="13"/>
      <c r="K433" s="11"/>
      <c r="L433" s="11"/>
      <c r="M433" s="11"/>
      <c r="P433" s="14"/>
      <c r="Q433"/>
      <c r="R433"/>
      <c r="S433"/>
      <c r="V433"/>
      <c r="W433"/>
      <c r="X433"/>
      <c r="Y433"/>
    </row>
    <row r="434" spans="5:25">
      <c r="E434" s="10"/>
      <c r="F434" s="12"/>
      <c r="H434" s="11"/>
      <c r="J434" s="13"/>
      <c r="K434" s="11"/>
      <c r="L434" s="11"/>
      <c r="M434" s="11"/>
      <c r="P434" s="14"/>
      <c r="Q434"/>
      <c r="R434"/>
      <c r="S434"/>
      <c r="V434"/>
      <c r="W434"/>
      <c r="X434"/>
      <c r="Y434"/>
    </row>
    <row r="435" spans="5:25">
      <c r="E435" s="10"/>
      <c r="F435" s="12"/>
      <c r="H435" s="11"/>
      <c r="J435" s="13"/>
      <c r="K435" s="11"/>
      <c r="L435" s="11"/>
      <c r="M435" s="11"/>
      <c r="P435" s="14"/>
      <c r="Q435"/>
      <c r="R435"/>
      <c r="S435"/>
      <c r="V435"/>
      <c r="W435"/>
      <c r="X435"/>
      <c r="Y435"/>
    </row>
    <row r="436" spans="5:25">
      <c r="E436" s="10"/>
      <c r="F436" s="12"/>
      <c r="H436" s="11"/>
      <c r="J436" s="13"/>
      <c r="K436" s="11"/>
      <c r="L436" s="11"/>
      <c r="M436" s="11"/>
      <c r="P436" s="14"/>
      <c r="Q436"/>
      <c r="R436"/>
      <c r="S436"/>
      <c r="V436"/>
      <c r="W436"/>
      <c r="X436"/>
      <c r="Y436"/>
    </row>
    <row r="437" spans="5:25">
      <c r="E437" s="10"/>
      <c r="F437" s="12"/>
      <c r="H437" s="11"/>
      <c r="J437" s="13"/>
      <c r="K437" s="11"/>
      <c r="L437" s="11"/>
      <c r="M437" s="11"/>
      <c r="P437" s="14"/>
      <c r="Q437"/>
      <c r="R437"/>
      <c r="S437"/>
      <c r="V437"/>
      <c r="W437"/>
      <c r="X437"/>
      <c r="Y437"/>
    </row>
    <row r="438" spans="5:25">
      <c r="E438" s="10"/>
      <c r="F438" s="12"/>
      <c r="H438" s="11"/>
      <c r="J438" s="13"/>
      <c r="K438" s="11"/>
      <c r="L438" s="11"/>
      <c r="M438" s="11"/>
      <c r="P438" s="14"/>
      <c r="Q438"/>
      <c r="R438"/>
      <c r="S438"/>
      <c r="V438"/>
      <c r="W438"/>
      <c r="X438"/>
      <c r="Y438"/>
    </row>
    <row r="439" spans="5:25">
      <c r="E439" s="10"/>
      <c r="F439" s="12"/>
      <c r="H439" s="11"/>
      <c r="J439" s="13"/>
      <c r="K439" s="11"/>
      <c r="L439" s="11"/>
      <c r="M439" s="11"/>
      <c r="P439" s="14"/>
      <c r="Q439"/>
      <c r="R439"/>
      <c r="S439"/>
      <c r="V439"/>
      <c r="W439"/>
      <c r="X439"/>
      <c r="Y439"/>
    </row>
    <row r="440" spans="5:25">
      <c r="E440" s="10"/>
      <c r="F440" s="12"/>
      <c r="H440" s="11"/>
      <c r="J440" s="13"/>
      <c r="K440" s="11"/>
      <c r="L440" s="11"/>
      <c r="M440" s="11"/>
      <c r="P440" s="14"/>
      <c r="Q440"/>
      <c r="R440"/>
      <c r="S440"/>
      <c r="V440"/>
      <c r="W440"/>
      <c r="X440"/>
      <c r="Y440"/>
    </row>
    <row r="441" spans="5:25">
      <c r="E441" s="10"/>
      <c r="F441" s="12"/>
      <c r="H441" s="11"/>
      <c r="J441" s="13"/>
      <c r="K441" s="11"/>
      <c r="L441" s="11"/>
      <c r="M441" s="11"/>
      <c r="P441" s="14"/>
      <c r="Q441"/>
      <c r="R441"/>
      <c r="S441"/>
      <c r="V441"/>
      <c r="W441"/>
      <c r="X441"/>
      <c r="Y441"/>
    </row>
    <row r="442" spans="5:25">
      <c r="E442" s="10"/>
      <c r="F442" s="12"/>
      <c r="H442" s="11"/>
      <c r="J442" s="13"/>
      <c r="K442" s="11"/>
      <c r="L442" s="11"/>
      <c r="M442" s="11"/>
      <c r="P442" s="14"/>
      <c r="Q442"/>
      <c r="R442"/>
      <c r="S442"/>
      <c r="V442"/>
      <c r="W442"/>
      <c r="X442"/>
      <c r="Y442"/>
    </row>
    <row r="443" spans="5:25">
      <c r="E443" s="10"/>
      <c r="F443" s="12"/>
      <c r="H443" s="11"/>
      <c r="J443" s="13"/>
      <c r="K443" s="11"/>
      <c r="L443" s="11"/>
      <c r="M443" s="11"/>
      <c r="P443" s="14"/>
      <c r="Q443"/>
      <c r="R443"/>
      <c r="S443"/>
      <c r="V443"/>
      <c r="W443"/>
      <c r="X443"/>
      <c r="Y443"/>
    </row>
    <row r="444" spans="5:25">
      <c r="E444" s="10"/>
      <c r="F444" s="12"/>
      <c r="H444" s="11"/>
      <c r="J444" s="13"/>
      <c r="K444" s="11"/>
      <c r="L444" s="11"/>
      <c r="M444" s="11"/>
      <c r="P444" s="14"/>
      <c r="Q444"/>
      <c r="R444"/>
      <c r="S444"/>
      <c r="V444"/>
      <c r="W444"/>
      <c r="X444"/>
      <c r="Y444"/>
    </row>
    <row r="445" spans="5:25">
      <c r="E445" s="10"/>
      <c r="F445" s="12"/>
      <c r="H445" s="11"/>
      <c r="J445" s="13"/>
      <c r="K445" s="11"/>
      <c r="L445" s="11"/>
      <c r="M445" s="11"/>
      <c r="P445" s="14"/>
      <c r="Q445"/>
      <c r="R445"/>
      <c r="S445"/>
      <c r="V445"/>
      <c r="W445"/>
      <c r="X445"/>
      <c r="Y445"/>
    </row>
    <row r="446" spans="5:25">
      <c r="E446" s="10"/>
      <c r="F446" s="12"/>
      <c r="H446" s="11"/>
      <c r="J446" s="13"/>
      <c r="K446" s="11"/>
      <c r="L446" s="11"/>
      <c r="M446" s="11"/>
      <c r="P446" s="14"/>
      <c r="Q446"/>
      <c r="R446"/>
      <c r="S446"/>
      <c r="V446"/>
      <c r="W446"/>
      <c r="X446"/>
      <c r="Y446"/>
    </row>
    <row r="447" spans="5:25">
      <c r="E447" s="10"/>
      <c r="F447" s="12"/>
      <c r="H447" s="11"/>
      <c r="J447" s="13"/>
      <c r="K447" s="11"/>
      <c r="L447" s="11"/>
      <c r="M447" s="11"/>
      <c r="P447" s="14"/>
      <c r="Q447"/>
      <c r="R447"/>
      <c r="S447"/>
      <c r="V447"/>
      <c r="W447"/>
      <c r="X447"/>
      <c r="Y447"/>
    </row>
    <row r="448" spans="5:25">
      <c r="E448" s="10"/>
      <c r="F448" s="12"/>
      <c r="H448" s="11"/>
      <c r="J448" s="13"/>
      <c r="K448" s="11"/>
      <c r="L448" s="11"/>
      <c r="M448" s="11"/>
      <c r="P448" s="14"/>
      <c r="Q448"/>
      <c r="R448"/>
      <c r="S448"/>
      <c r="V448"/>
      <c r="W448"/>
      <c r="X448"/>
      <c r="Y448"/>
    </row>
    <row r="449" spans="5:25">
      <c r="E449" s="10"/>
      <c r="F449" s="12"/>
      <c r="H449" s="11"/>
      <c r="J449" s="13"/>
      <c r="K449" s="11"/>
      <c r="L449" s="11"/>
      <c r="M449" s="11"/>
      <c r="P449" s="14"/>
      <c r="Q449"/>
      <c r="R449"/>
      <c r="S449"/>
      <c r="V449"/>
      <c r="W449"/>
      <c r="X449"/>
      <c r="Y449"/>
    </row>
    <row r="450" spans="5:25">
      <c r="E450" s="10"/>
      <c r="F450" s="12"/>
      <c r="H450" s="11"/>
      <c r="J450" s="13"/>
      <c r="K450" s="11"/>
      <c r="L450" s="11"/>
      <c r="M450" s="11"/>
      <c r="P450" s="14"/>
      <c r="Q450"/>
      <c r="R450"/>
      <c r="S450"/>
      <c r="V450"/>
      <c r="W450"/>
      <c r="X450"/>
      <c r="Y450"/>
    </row>
    <row r="451" spans="5:25">
      <c r="E451" s="10"/>
      <c r="F451" s="12"/>
      <c r="H451" s="11"/>
      <c r="J451" s="13"/>
      <c r="K451" s="11"/>
      <c r="L451" s="11"/>
      <c r="M451" s="11"/>
      <c r="P451" s="14"/>
      <c r="Q451"/>
      <c r="R451"/>
      <c r="S451"/>
      <c r="V451"/>
      <c r="W451"/>
      <c r="X451"/>
      <c r="Y451"/>
    </row>
    <row r="452" spans="5:25">
      <c r="E452" s="10"/>
      <c r="F452" s="12"/>
      <c r="H452" s="11"/>
      <c r="J452" s="13"/>
      <c r="K452" s="11"/>
      <c r="L452" s="11"/>
      <c r="M452" s="11"/>
      <c r="P452" s="14"/>
      <c r="Q452"/>
      <c r="R452"/>
      <c r="S452"/>
      <c r="V452"/>
      <c r="W452"/>
      <c r="X452"/>
      <c r="Y452"/>
    </row>
    <row r="453" spans="5:25">
      <c r="E453" s="10"/>
      <c r="F453" s="12"/>
      <c r="H453" s="11"/>
      <c r="J453" s="13"/>
      <c r="K453" s="11"/>
      <c r="L453" s="11"/>
      <c r="M453" s="11"/>
      <c r="P453" s="14"/>
      <c r="Q453"/>
      <c r="R453"/>
      <c r="S453"/>
      <c r="V453"/>
      <c r="W453"/>
      <c r="X453"/>
      <c r="Y453"/>
    </row>
    <row r="454" spans="5:25">
      <c r="E454" s="10"/>
      <c r="F454" s="12"/>
      <c r="H454" s="11"/>
      <c r="J454" s="13"/>
      <c r="K454" s="11"/>
      <c r="L454" s="11"/>
      <c r="M454" s="11"/>
      <c r="P454" s="14"/>
      <c r="Q454"/>
      <c r="R454"/>
      <c r="S454"/>
      <c r="V454"/>
      <c r="W454"/>
      <c r="X454"/>
      <c r="Y454"/>
    </row>
    <row r="455" spans="5:25">
      <c r="E455" s="10"/>
      <c r="F455" s="12"/>
      <c r="H455" s="11"/>
      <c r="J455" s="13"/>
      <c r="K455" s="11"/>
      <c r="L455" s="11"/>
      <c r="M455" s="11"/>
      <c r="P455" s="14"/>
      <c r="Q455"/>
      <c r="R455"/>
      <c r="S455"/>
      <c r="V455"/>
      <c r="W455"/>
      <c r="X455"/>
      <c r="Y455"/>
    </row>
    <row r="456" spans="5:25">
      <c r="E456" s="10"/>
      <c r="F456" s="12"/>
      <c r="H456" s="11"/>
      <c r="J456" s="13"/>
      <c r="K456" s="11"/>
      <c r="L456" s="11"/>
      <c r="M456" s="11"/>
      <c r="P456" s="14"/>
      <c r="Q456"/>
      <c r="R456"/>
      <c r="S456"/>
      <c r="V456"/>
      <c r="W456"/>
      <c r="X456"/>
      <c r="Y456"/>
    </row>
    <row r="457" spans="5:25">
      <c r="E457" s="10"/>
      <c r="F457" s="12"/>
      <c r="H457" s="11"/>
      <c r="J457" s="13"/>
      <c r="K457" s="11"/>
      <c r="L457" s="11"/>
      <c r="M457" s="11"/>
      <c r="P457" s="14"/>
      <c r="Q457"/>
      <c r="R457"/>
      <c r="S457"/>
      <c r="V457"/>
      <c r="W457"/>
      <c r="X457"/>
      <c r="Y457"/>
    </row>
    <row r="458" spans="5:25">
      <c r="E458" s="10"/>
      <c r="F458" s="12"/>
      <c r="H458" s="11"/>
      <c r="J458" s="13"/>
      <c r="K458" s="11"/>
      <c r="L458" s="11"/>
      <c r="M458" s="11"/>
      <c r="P458" s="14"/>
      <c r="Q458"/>
      <c r="R458"/>
      <c r="S458"/>
      <c r="V458"/>
      <c r="W458"/>
      <c r="X458"/>
      <c r="Y458"/>
    </row>
    <row r="459" spans="5:25">
      <c r="E459" s="10"/>
      <c r="F459" s="12"/>
      <c r="H459" s="11"/>
      <c r="J459" s="13"/>
      <c r="K459" s="11"/>
      <c r="L459" s="11"/>
      <c r="M459" s="11"/>
      <c r="P459" s="14"/>
      <c r="Q459"/>
      <c r="R459"/>
      <c r="S459"/>
      <c r="V459"/>
      <c r="W459"/>
      <c r="X459"/>
      <c r="Y459"/>
    </row>
    <row r="460" spans="5:25">
      <c r="E460" s="10"/>
      <c r="F460" s="12"/>
      <c r="H460" s="11"/>
      <c r="J460" s="13"/>
      <c r="K460" s="11"/>
      <c r="L460" s="11"/>
      <c r="M460" s="11"/>
      <c r="P460" s="14"/>
      <c r="Q460"/>
      <c r="R460"/>
      <c r="S460"/>
      <c r="V460"/>
      <c r="W460"/>
      <c r="X460"/>
      <c r="Y460"/>
    </row>
    <row r="461" spans="5:25">
      <c r="E461" s="10"/>
      <c r="F461" s="12"/>
      <c r="H461" s="11"/>
      <c r="J461" s="13"/>
      <c r="K461" s="11"/>
      <c r="L461" s="11"/>
      <c r="M461" s="11"/>
      <c r="P461" s="14"/>
      <c r="Q461"/>
      <c r="R461"/>
      <c r="S461"/>
      <c r="V461"/>
      <c r="W461"/>
      <c r="X461"/>
      <c r="Y461"/>
    </row>
    <row r="462" spans="5:25">
      <c r="E462" s="10"/>
      <c r="F462" s="12"/>
      <c r="H462" s="11"/>
      <c r="J462" s="13"/>
      <c r="K462" s="11"/>
      <c r="L462" s="11"/>
      <c r="M462" s="11"/>
      <c r="P462" s="14"/>
      <c r="Q462"/>
      <c r="R462"/>
      <c r="S462"/>
      <c r="V462"/>
      <c r="W462"/>
      <c r="X462"/>
      <c r="Y462"/>
    </row>
    <row r="463" spans="5:25">
      <c r="E463" s="10"/>
      <c r="F463" s="12"/>
      <c r="H463" s="11"/>
      <c r="J463" s="13"/>
      <c r="K463" s="11"/>
      <c r="L463" s="11"/>
      <c r="M463" s="11"/>
      <c r="P463" s="14"/>
      <c r="Q463"/>
      <c r="R463"/>
      <c r="S463"/>
      <c r="V463"/>
      <c r="W463"/>
      <c r="X463"/>
      <c r="Y463"/>
    </row>
    <row r="464" spans="5:25">
      <c r="E464" s="10"/>
      <c r="F464" s="12"/>
      <c r="H464" s="11"/>
      <c r="J464" s="13"/>
      <c r="K464" s="11"/>
      <c r="L464" s="11"/>
      <c r="M464" s="11"/>
      <c r="P464" s="14"/>
      <c r="Q464"/>
      <c r="R464"/>
      <c r="S464"/>
      <c r="V464"/>
      <c r="W464"/>
      <c r="X464"/>
      <c r="Y464"/>
    </row>
    <row r="465" spans="5:25">
      <c r="E465" s="10"/>
      <c r="F465" s="12"/>
      <c r="H465" s="11"/>
      <c r="J465" s="13"/>
      <c r="K465" s="11"/>
      <c r="L465" s="11"/>
      <c r="M465" s="11"/>
      <c r="P465" s="14"/>
      <c r="Q465"/>
      <c r="R465"/>
      <c r="S465"/>
      <c r="V465"/>
      <c r="W465"/>
      <c r="X465"/>
      <c r="Y465"/>
    </row>
    <row r="466" spans="5:25">
      <c r="E466" s="10"/>
      <c r="F466" s="12"/>
      <c r="H466" s="11"/>
      <c r="J466" s="13"/>
      <c r="K466" s="11"/>
      <c r="L466" s="11"/>
      <c r="M466" s="11"/>
      <c r="P466" s="14"/>
      <c r="Q466"/>
      <c r="R466"/>
      <c r="S466"/>
      <c r="V466"/>
      <c r="W466"/>
      <c r="X466"/>
      <c r="Y466"/>
    </row>
    <row r="467" spans="5:25">
      <c r="E467" s="10"/>
      <c r="F467" s="12"/>
      <c r="H467" s="11"/>
      <c r="J467" s="13"/>
      <c r="K467" s="11"/>
      <c r="L467" s="11"/>
      <c r="M467" s="11"/>
      <c r="P467" s="14"/>
      <c r="Q467"/>
      <c r="R467"/>
      <c r="S467"/>
      <c r="V467"/>
      <c r="W467"/>
      <c r="X467"/>
      <c r="Y467"/>
    </row>
    <row r="468" spans="5:25">
      <c r="E468" s="10"/>
      <c r="F468" s="12"/>
      <c r="H468" s="11"/>
      <c r="J468" s="13"/>
      <c r="K468" s="11"/>
      <c r="L468" s="11"/>
      <c r="M468" s="11"/>
      <c r="P468" s="14"/>
      <c r="Q468"/>
      <c r="R468"/>
      <c r="S468"/>
      <c r="V468"/>
      <c r="W468"/>
      <c r="X468"/>
      <c r="Y468"/>
    </row>
    <row r="469" spans="5:25">
      <c r="E469" s="10"/>
      <c r="F469" s="12"/>
      <c r="H469" s="11"/>
      <c r="J469" s="13"/>
      <c r="K469" s="11"/>
      <c r="L469" s="11"/>
      <c r="M469" s="11"/>
      <c r="P469" s="14"/>
      <c r="Q469"/>
      <c r="R469"/>
      <c r="S469"/>
      <c r="V469"/>
      <c r="W469"/>
      <c r="X469"/>
      <c r="Y469"/>
    </row>
    <row r="470" spans="5:25">
      <c r="E470" s="10"/>
      <c r="F470" s="12"/>
      <c r="H470" s="11"/>
      <c r="J470" s="13"/>
      <c r="K470" s="11"/>
      <c r="L470" s="11"/>
      <c r="M470" s="11"/>
      <c r="P470" s="14"/>
      <c r="Q470"/>
      <c r="R470"/>
      <c r="S470"/>
      <c r="V470"/>
      <c r="W470"/>
      <c r="X470"/>
      <c r="Y470"/>
    </row>
    <row r="471" spans="5:25">
      <c r="E471" s="10"/>
      <c r="F471" s="12"/>
      <c r="H471" s="11"/>
      <c r="J471" s="13"/>
      <c r="K471" s="11"/>
      <c r="L471" s="11"/>
      <c r="M471" s="11"/>
      <c r="P471" s="14"/>
      <c r="Q471"/>
      <c r="R471"/>
      <c r="S471"/>
      <c r="V471"/>
      <c r="W471"/>
      <c r="X471"/>
      <c r="Y471"/>
    </row>
    <row r="472" spans="5:25">
      <c r="E472" s="10"/>
      <c r="F472" s="12"/>
      <c r="H472" s="11"/>
      <c r="J472" s="13"/>
      <c r="K472" s="11"/>
      <c r="L472" s="11"/>
      <c r="M472" s="11"/>
      <c r="P472" s="14"/>
      <c r="Q472"/>
      <c r="R472"/>
      <c r="S472"/>
      <c r="V472"/>
      <c r="W472"/>
      <c r="X472"/>
      <c r="Y472"/>
    </row>
    <row r="473" spans="5:25">
      <c r="E473" s="10"/>
      <c r="F473" s="12"/>
      <c r="H473" s="11"/>
      <c r="J473" s="13"/>
      <c r="K473" s="11"/>
      <c r="L473" s="11"/>
      <c r="M473" s="11"/>
      <c r="P473" s="14"/>
      <c r="Q473"/>
      <c r="R473"/>
      <c r="S473"/>
      <c r="V473"/>
      <c r="W473"/>
      <c r="X473"/>
      <c r="Y473"/>
    </row>
    <row r="474" spans="5:25">
      <c r="E474" s="10"/>
      <c r="F474" s="12"/>
      <c r="H474" s="11"/>
      <c r="J474" s="13"/>
      <c r="K474" s="11"/>
      <c r="L474" s="11"/>
      <c r="M474" s="11"/>
      <c r="P474" s="14"/>
      <c r="Q474"/>
      <c r="R474"/>
      <c r="S474"/>
      <c r="V474"/>
      <c r="W474"/>
      <c r="X474"/>
      <c r="Y474"/>
    </row>
    <row r="475" spans="5:25">
      <c r="E475" s="10"/>
      <c r="F475" s="12"/>
      <c r="H475" s="11"/>
      <c r="J475" s="13"/>
      <c r="K475" s="11"/>
      <c r="L475" s="11"/>
      <c r="M475" s="11"/>
      <c r="P475" s="14"/>
      <c r="Q475"/>
      <c r="R475"/>
      <c r="S475"/>
      <c r="V475"/>
      <c r="W475"/>
      <c r="X475"/>
      <c r="Y475"/>
    </row>
    <row r="476" spans="5:25">
      <c r="E476" s="10"/>
      <c r="F476" s="12"/>
      <c r="H476" s="11"/>
      <c r="J476" s="13"/>
      <c r="K476" s="11"/>
      <c r="L476" s="11"/>
      <c r="M476" s="11"/>
      <c r="P476" s="14"/>
      <c r="Q476"/>
      <c r="R476"/>
      <c r="S476"/>
      <c r="V476"/>
      <c r="W476"/>
      <c r="X476"/>
      <c r="Y476"/>
    </row>
    <row r="477" spans="5:25">
      <c r="E477" s="10"/>
      <c r="F477" s="12"/>
      <c r="H477" s="11"/>
      <c r="J477" s="13"/>
      <c r="K477" s="11"/>
      <c r="L477" s="11"/>
      <c r="M477" s="11"/>
      <c r="P477" s="14"/>
      <c r="Q477"/>
      <c r="R477"/>
      <c r="S477"/>
      <c r="V477"/>
      <c r="W477"/>
      <c r="X477"/>
      <c r="Y477"/>
    </row>
    <row r="478" spans="5:25">
      <c r="E478" s="10"/>
      <c r="F478" s="12"/>
      <c r="H478" s="11"/>
      <c r="J478" s="13"/>
      <c r="K478" s="11"/>
      <c r="L478" s="11"/>
      <c r="M478" s="11"/>
      <c r="P478" s="14"/>
      <c r="Q478"/>
      <c r="R478"/>
      <c r="S478"/>
      <c r="V478"/>
      <c r="W478"/>
      <c r="X478"/>
      <c r="Y478"/>
    </row>
    <row r="479" spans="5:25">
      <c r="E479" s="10"/>
      <c r="F479" s="12"/>
      <c r="H479" s="11"/>
      <c r="J479" s="13"/>
      <c r="K479" s="11"/>
      <c r="L479" s="11"/>
      <c r="M479" s="11"/>
      <c r="P479" s="14"/>
      <c r="Q479"/>
      <c r="R479"/>
      <c r="S479"/>
      <c r="V479"/>
      <c r="W479"/>
      <c r="X479"/>
      <c r="Y479"/>
    </row>
    <row r="480" spans="5:25">
      <c r="E480" s="10"/>
      <c r="F480" s="12"/>
      <c r="H480" s="11"/>
      <c r="J480" s="13"/>
      <c r="K480" s="11"/>
      <c r="L480" s="11"/>
      <c r="M480" s="11"/>
      <c r="P480" s="14"/>
      <c r="Q480"/>
      <c r="R480"/>
      <c r="S480"/>
      <c r="V480"/>
      <c r="W480"/>
      <c r="X480"/>
      <c r="Y480"/>
    </row>
    <row r="481" spans="5:25">
      <c r="E481" s="10"/>
      <c r="F481" s="12"/>
      <c r="H481" s="11"/>
      <c r="J481" s="13"/>
      <c r="K481" s="11"/>
      <c r="L481" s="11"/>
      <c r="M481" s="11"/>
      <c r="P481" s="14"/>
      <c r="Q481"/>
      <c r="R481"/>
      <c r="S481"/>
      <c r="V481"/>
      <c r="W481"/>
      <c r="X481"/>
      <c r="Y481"/>
    </row>
    <row r="482" spans="5:25">
      <c r="E482" s="10"/>
      <c r="F482" s="12"/>
      <c r="H482" s="11"/>
      <c r="J482" s="13"/>
      <c r="K482" s="11"/>
      <c r="L482" s="11"/>
      <c r="M482" s="11"/>
      <c r="P482" s="14"/>
      <c r="Q482"/>
      <c r="R482"/>
      <c r="S482"/>
      <c r="V482"/>
      <c r="W482"/>
      <c r="X482"/>
      <c r="Y482"/>
    </row>
    <row r="483" spans="5:25">
      <c r="E483" s="10"/>
      <c r="F483" s="12"/>
      <c r="H483" s="11"/>
      <c r="J483" s="13"/>
      <c r="K483" s="11"/>
      <c r="L483" s="11"/>
      <c r="M483" s="11"/>
      <c r="P483" s="14"/>
      <c r="Q483"/>
      <c r="R483"/>
      <c r="S483"/>
      <c r="V483"/>
      <c r="W483"/>
      <c r="X483"/>
      <c r="Y483"/>
    </row>
    <row r="484" spans="5:25">
      <c r="E484" s="10"/>
      <c r="F484" s="12"/>
      <c r="H484" s="11"/>
      <c r="J484" s="13"/>
      <c r="K484" s="11"/>
      <c r="L484" s="11"/>
      <c r="M484" s="11"/>
      <c r="P484" s="14"/>
      <c r="Q484"/>
      <c r="R484"/>
      <c r="S484"/>
      <c r="V484"/>
      <c r="W484"/>
      <c r="X484"/>
      <c r="Y484"/>
    </row>
    <row r="485" spans="5:25">
      <c r="E485" s="10"/>
      <c r="F485" s="12"/>
      <c r="H485" s="11"/>
      <c r="J485" s="13"/>
      <c r="K485" s="11"/>
      <c r="L485" s="11"/>
      <c r="M485" s="11"/>
      <c r="P485" s="14"/>
      <c r="Q485"/>
      <c r="R485"/>
      <c r="S485"/>
      <c r="V485"/>
      <c r="W485"/>
      <c r="X485"/>
      <c r="Y485"/>
    </row>
    <row r="486" spans="5:25">
      <c r="E486" s="10"/>
      <c r="F486" s="12"/>
      <c r="H486" s="11"/>
      <c r="J486" s="13"/>
      <c r="K486" s="11"/>
      <c r="L486" s="11"/>
      <c r="M486" s="11"/>
      <c r="P486" s="14"/>
      <c r="Q486"/>
      <c r="R486"/>
      <c r="S486"/>
      <c r="V486"/>
      <c r="W486"/>
      <c r="X486"/>
      <c r="Y486"/>
    </row>
    <row r="487" spans="5:25">
      <c r="E487" s="10"/>
      <c r="F487" s="12"/>
      <c r="H487" s="11"/>
      <c r="J487" s="13"/>
      <c r="K487" s="11"/>
      <c r="L487" s="11"/>
      <c r="M487" s="11"/>
      <c r="P487" s="14"/>
      <c r="Q487"/>
      <c r="R487"/>
      <c r="S487"/>
      <c r="V487"/>
      <c r="W487"/>
      <c r="X487"/>
      <c r="Y487"/>
    </row>
    <row r="488" spans="5:25">
      <c r="E488" s="10"/>
      <c r="F488" s="12"/>
      <c r="H488" s="11"/>
      <c r="J488" s="13"/>
      <c r="K488" s="11"/>
      <c r="L488" s="11"/>
      <c r="M488" s="11"/>
      <c r="P488" s="14"/>
      <c r="Q488"/>
      <c r="R488"/>
      <c r="S488"/>
      <c r="V488"/>
      <c r="W488"/>
      <c r="X488"/>
      <c r="Y488"/>
    </row>
    <row r="489" spans="5:25">
      <c r="E489" s="10"/>
      <c r="F489" s="12"/>
      <c r="H489" s="11"/>
      <c r="J489" s="13"/>
      <c r="K489" s="11"/>
      <c r="L489" s="11"/>
      <c r="M489" s="11"/>
      <c r="P489" s="14"/>
      <c r="Q489"/>
      <c r="R489"/>
      <c r="S489"/>
      <c r="V489"/>
      <c r="W489"/>
      <c r="X489"/>
      <c r="Y489"/>
    </row>
    <row r="490" spans="5:25">
      <c r="E490" s="10"/>
      <c r="F490" s="12"/>
      <c r="H490" s="11"/>
      <c r="J490" s="13"/>
      <c r="K490" s="11"/>
      <c r="L490" s="11"/>
      <c r="M490" s="11"/>
      <c r="P490" s="14"/>
      <c r="Q490"/>
      <c r="R490"/>
      <c r="S490"/>
      <c r="V490"/>
      <c r="W490"/>
      <c r="X490"/>
      <c r="Y490"/>
    </row>
    <row r="491" spans="5:25">
      <c r="E491" s="10"/>
      <c r="F491" s="12"/>
      <c r="H491" s="11"/>
      <c r="J491" s="13"/>
      <c r="K491" s="11"/>
      <c r="L491" s="11"/>
      <c r="M491" s="11"/>
      <c r="P491" s="14"/>
      <c r="Q491"/>
      <c r="R491"/>
      <c r="S491"/>
      <c r="V491"/>
      <c r="W491"/>
      <c r="X491"/>
      <c r="Y491"/>
    </row>
    <row r="492" spans="5:25">
      <c r="E492" s="10"/>
      <c r="F492" s="12"/>
      <c r="H492" s="11"/>
      <c r="J492" s="13"/>
      <c r="K492" s="11"/>
      <c r="L492" s="11"/>
      <c r="M492" s="11"/>
      <c r="P492" s="14"/>
      <c r="Q492"/>
      <c r="R492"/>
      <c r="S492"/>
      <c r="V492"/>
      <c r="W492"/>
      <c r="X492"/>
      <c r="Y492"/>
    </row>
    <row r="493" spans="5:25">
      <c r="E493" s="10"/>
      <c r="F493" s="12"/>
      <c r="H493" s="11"/>
      <c r="J493" s="13"/>
      <c r="K493" s="11"/>
      <c r="L493" s="11"/>
      <c r="M493" s="11"/>
      <c r="P493" s="14"/>
      <c r="Q493"/>
      <c r="R493"/>
      <c r="S493"/>
      <c r="V493"/>
      <c r="W493"/>
      <c r="X493"/>
      <c r="Y493"/>
    </row>
    <row r="494" spans="5:25">
      <c r="E494" s="10"/>
      <c r="F494" s="12"/>
      <c r="H494" s="11"/>
      <c r="J494" s="13"/>
      <c r="K494" s="11"/>
      <c r="L494" s="11"/>
      <c r="M494" s="11"/>
      <c r="P494" s="14"/>
      <c r="Q494"/>
      <c r="R494"/>
      <c r="S494"/>
      <c r="V494"/>
      <c r="W494"/>
      <c r="X494"/>
      <c r="Y494"/>
    </row>
    <row r="495" spans="5:25">
      <c r="E495" s="10"/>
      <c r="F495" s="12"/>
      <c r="H495" s="11"/>
      <c r="J495" s="13"/>
      <c r="K495" s="11"/>
      <c r="L495" s="11"/>
      <c r="M495" s="11"/>
      <c r="P495" s="14"/>
      <c r="Q495"/>
      <c r="R495"/>
      <c r="S495"/>
      <c r="V495"/>
      <c r="W495"/>
      <c r="X495"/>
      <c r="Y495"/>
    </row>
    <row r="496" spans="5:25">
      <c r="E496" s="10"/>
      <c r="F496" s="12"/>
      <c r="H496" s="11"/>
      <c r="J496" s="13"/>
      <c r="K496" s="11"/>
      <c r="L496" s="11"/>
      <c r="M496" s="11"/>
      <c r="P496" s="14"/>
      <c r="Q496"/>
      <c r="R496"/>
      <c r="S496"/>
      <c r="V496"/>
      <c r="W496"/>
      <c r="X496"/>
      <c r="Y496"/>
    </row>
    <row r="497" spans="5:25">
      <c r="E497" s="10"/>
      <c r="F497" s="12"/>
      <c r="H497" s="11"/>
      <c r="J497" s="13"/>
      <c r="K497" s="11"/>
      <c r="L497" s="11"/>
      <c r="M497" s="11"/>
      <c r="P497" s="14"/>
      <c r="Q497"/>
      <c r="R497"/>
      <c r="S497"/>
      <c r="V497"/>
      <c r="W497"/>
      <c r="X497"/>
      <c r="Y497"/>
    </row>
    <row r="498" spans="5:25">
      <c r="E498" s="10"/>
      <c r="F498" s="12"/>
      <c r="H498" s="11"/>
      <c r="J498" s="13"/>
      <c r="K498" s="11"/>
      <c r="L498" s="11"/>
      <c r="M498" s="11"/>
      <c r="P498" s="14"/>
      <c r="Q498"/>
      <c r="R498"/>
      <c r="S498"/>
      <c r="V498"/>
      <c r="W498"/>
      <c r="X498"/>
      <c r="Y498"/>
    </row>
    <row r="499" spans="5:25">
      <c r="E499" s="10"/>
      <c r="F499" s="12"/>
      <c r="H499" s="11"/>
      <c r="J499" s="13"/>
      <c r="K499" s="11"/>
      <c r="L499" s="11"/>
      <c r="M499" s="11"/>
      <c r="P499" s="14"/>
      <c r="Q499"/>
      <c r="R499"/>
      <c r="S499"/>
      <c r="V499"/>
      <c r="W499"/>
      <c r="X499"/>
      <c r="Y499"/>
    </row>
    <row r="500" spans="5:25">
      <c r="E500" s="10"/>
      <c r="F500" s="12"/>
      <c r="H500" s="11"/>
      <c r="J500" s="13"/>
      <c r="K500" s="11"/>
      <c r="L500" s="11"/>
      <c r="M500" s="11"/>
      <c r="P500" s="14"/>
      <c r="Q500"/>
      <c r="R500"/>
      <c r="S500"/>
      <c r="V500"/>
      <c r="W500"/>
      <c r="X500"/>
      <c r="Y500"/>
    </row>
    <row r="501" spans="5:25">
      <c r="E501" s="10"/>
      <c r="F501" s="12"/>
      <c r="H501" s="11"/>
      <c r="J501" s="13"/>
      <c r="K501" s="11"/>
      <c r="L501" s="11"/>
      <c r="M501" s="11"/>
      <c r="P501" s="14"/>
      <c r="Q501"/>
      <c r="R501"/>
      <c r="S501"/>
      <c r="V501"/>
      <c r="W501"/>
      <c r="X501"/>
      <c r="Y501"/>
    </row>
    <row r="502" spans="5:25">
      <c r="E502" s="10"/>
      <c r="F502" s="12"/>
      <c r="H502" s="11"/>
      <c r="J502" s="13"/>
      <c r="K502" s="11"/>
      <c r="L502" s="11"/>
      <c r="M502" s="11"/>
      <c r="P502" s="14"/>
      <c r="Q502"/>
      <c r="R502"/>
      <c r="S502"/>
      <c r="V502"/>
      <c r="W502"/>
      <c r="X502"/>
      <c r="Y502"/>
    </row>
    <row r="503" spans="5:25">
      <c r="E503" s="10"/>
      <c r="F503" s="12"/>
      <c r="H503" s="11"/>
      <c r="J503" s="13"/>
      <c r="K503" s="11"/>
      <c r="L503" s="11"/>
      <c r="M503" s="11"/>
      <c r="P503" s="14"/>
      <c r="Q503"/>
      <c r="R503"/>
      <c r="S503"/>
      <c r="V503"/>
      <c r="W503"/>
      <c r="X503"/>
      <c r="Y503"/>
    </row>
    <row r="504" spans="5:25">
      <c r="E504" s="10"/>
      <c r="F504" s="12"/>
      <c r="H504" s="11"/>
      <c r="J504" s="13"/>
      <c r="K504" s="11"/>
      <c r="L504" s="11"/>
      <c r="M504" s="11"/>
      <c r="P504" s="14"/>
      <c r="Q504"/>
      <c r="R504"/>
      <c r="S504"/>
      <c r="V504"/>
      <c r="W504"/>
      <c r="X504"/>
      <c r="Y504"/>
    </row>
    <row r="505" spans="5:25">
      <c r="E505" s="10"/>
      <c r="F505" s="12"/>
      <c r="H505" s="11"/>
      <c r="J505" s="13"/>
      <c r="K505" s="11"/>
      <c r="L505" s="11"/>
      <c r="M505" s="11"/>
      <c r="P505" s="14"/>
      <c r="Q505"/>
      <c r="R505"/>
      <c r="S505"/>
      <c r="V505"/>
      <c r="W505"/>
      <c r="X505"/>
      <c r="Y505"/>
    </row>
    <row r="506" spans="5:25">
      <c r="E506" s="10"/>
      <c r="F506" s="12"/>
      <c r="H506" s="11"/>
      <c r="J506" s="13"/>
      <c r="K506" s="11"/>
      <c r="L506" s="11"/>
      <c r="M506" s="11"/>
      <c r="P506" s="14"/>
      <c r="Q506"/>
      <c r="R506"/>
      <c r="S506"/>
      <c r="V506"/>
      <c r="W506"/>
      <c r="X506"/>
      <c r="Y506"/>
    </row>
    <row r="507" spans="5:25">
      <c r="E507" s="10"/>
      <c r="F507" s="12"/>
      <c r="H507" s="11"/>
      <c r="J507" s="13"/>
      <c r="K507" s="11"/>
      <c r="L507" s="11"/>
      <c r="M507" s="11"/>
      <c r="P507" s="14"/>
      <c r="Q507"/>
      <c r="R507"/>
      <c r="S507"/>
      <c r="V507"/>
      <c r="W507"/>
      <c r="X507"/>
      <c r="Y507"/>
    </row>
    <row r="508" spans="5:25">
      <c r="E508" s="10"/>
      <c r="F508" s="12"/>
      <c r="H508" s="11"/>
      <c r="J508" s="13"/>
      <c r="K508" s="11"/>
      <c r="L508" s="11"/>
      <c r="M508" s="11"/>
      <c r="P508" s="14"/>
      <c r="Q508"/>
      <c r="R508"/>
      <c r="S508"/>
      <c r="V508"/>
      <c r="W508"/>
      <c r="X508"/>
      <c r="Y508"/>
    </row>
    <row r="509" spans="5:25">
      <c r="E509" s="10"/>
      <c r="F509" s="12"/>
      <c r="H509" s="11"/>
      <c r="J509" s="13"/>
      <c r="K509" s="11"/>
      <c r="L509" s="11"/>
      <c r="M509" s="11"/>
      <c r="P509" s="14"/>
      <c r="Q509"/>
      <c r="R509"/>
      <c r="S509"/>
      <c r="V509"/>
      <c r="W509"/>
      <c r="X509"/>
      <c r="Y509"/>
    </row>
    <row r="510" spans="5:25">
      <c r="E510" s="10"/>
      <c r="F510" s="12"/>
      <c r="H510" s="11"/>
      <c r="J510" s="13"/>
      <c r="K510" s="11"/>
      <c r="L510" s="11"/>
      <c r="M510" s="11"/>
      <c r="P510" s="14"/>
      <c r="Q510"/>
      <c r="R510"/>
      <c r="S510"/>
      <c r="V510"/>
      <c r="W510"/>
      <c r="X510"/>
      <c r="Y510"/>
    </row>
  </sheetData>
  <mergeCells count="19">
    <mergeCell ref="T2:U2"/>
    <mergeCell ref="V2:W2"/>
    <mergeCell ref="X2:Y2"/>
    <mergeCell ref="A1:AC1"/>
    <mergeCell ref="Z2:AA2"/>
    <mergeCell ref="AB2:AC2"/>
    <mergeCell ref="U282:Z282"/>
    <mergeCell ref="U283:Z283"/>
    <mergeCell ref="A250:AC250"/>
    <mergeCell ref="A2:A3"/>
    <mergeCell ref="B2:B3"/>
    <mergeCell ref="C2:C3"/>
    <mergeCell ref="D2:D3"/>
    <mergeCell ref="G2:I2"/>
    <mergeCell ref="J2:K2"/>
    <mergeCell ref="L2:M2"/>
    <mergeCell ref="N2:O2"/>
    <mergeCell ref="P2:Q2"/>
    <mergeCell ref="R2:S2"/>
  </mergeCells>
  <pageMargins left="0.31496062992125984" right="0.15748031496062992" top="0.19685039370078741" bottom="0.19685039370078741" header="0.51181102362204722" footer="0.51181102362204722"/>
  <pageSetup paperSize="8"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33A41-5AAE-4650-9572-E82F9454D1A7}">
  <dimension ref="A1:I1100"/>
  <sheetViews>
    <sheetView view="pageBreakPreview" topLeftCell="A1055" zoomScale="60" zoomScaleNormal="100" workbookViewId="0">
      <selection activeCell="R1088" sqref="R1088"/>
    </sheetView>
  </sheetViews>
  <sheetFormatPr defaultRowHeight="43.8"/>
  <cols>
    <col min="1" max="9" width="8.88671875" style="33"/>
  </cols>
  <sheetData>
    <row r="1" spans="1:9" ht="14.4">
      <c r="A1" s="238" t="s">
        <v>506</v>
      </c>
      <c r="B1" s="238"/>
      <c r="C1" s="238"/>
      <c r="D1" s="238"/>
      <c r="E1" s="238"/>
      <c r="F1" s="238"/>
      <c r="G1" s="238"/>
      <c r="H1" s="238"/>
      <c r="I1" s="238"/>
    </row>
    <row r="2" spans="1:9" ht="14.4">
      <c r="A2" s="238"/>
      <c r="B2" s="238"/>
      <c r="C2" s="238"/>
      <c r="D2" s="238"/>
      <c r="E2" s="238"/>
      <c r="F2" s="238"/>
      <c r="G2" s="238"/>
      <c r="H2" s="238"/>
      <c r="I2" s="238"/>
    </row>
    <row r="3" spans="1:9" ht="14.4">
      <c r="A3" s="238"/>
      <c r="B3" s="238"/>
      <c r="C3" s="238"/>
      <c r="D3" s="238"/>
      <c r="E3" s="238"/>
      <c r="F3" s="238"/>
      <c r="G3" s="238"/>
      <c r="H3" s="238"/>
      <c r="I3" s="238"/>
    </row>
    <row r="4" spans="1:9" ht="14.4">
      <c r="A4" s="238"/>
      <c r="B4" s="238"/>
      <c r="C4" s="238"/>
      <c r="D4" s="238"/>
      <c r="E4" s="238"/>
      <c r="F4" s="238"/>
      <c r="G4" s="238"/>
      <c r="H4" s="238"/>
      <c r="I4" s="238"/>
    </row>
    <row r="5" spans="1:9" ht="14.4">
      <c r="A5" s="238"/>
      <c r="B5" s="238"/>
      <c r="C5" s="238"/>
      <c r="D5" s="238"/>
      <c r="E5" s="238"/>
      <c r="F5" s="238"/>
      <c r="G5" s="238"/>
      <c r="H5" s="238"/>
      <c r="I5" s="238"/>
    </row>
    <row r="6" spans="1:9" ht="14.4">
      <c r="A6" s="238"/>
      <c r="B6" s="238"/>
      <c r="C6" s="238"/>
      <c r="D6" s="238"/>
      <c r="E6" s="238"/>
      <c r="F6" s="238"/>
      <c r="G6" s="238"/>
      <c r="H6" s="238"/>
      <c r="I6" s="238"/>
    </row>
    <row r="7" spans="1:9" ht="14.4">
      <c r="A7" s="238"/>
      <c r="B7" s="238"/>
      <c r="C7" s="238"/>
      <c r="D7" s="238"/>
      <c r="E7" s="238"/>
      <c r="F7" s="238"/>
      <c r="G7" s="238"/>
      <c r="H7" s="238"/>
      <c r="I7" s="238"/>
    </row>
    <row r="8" spans="1:9" ht="14.4">
      <c r="A8" s="238"/>
      <c r="B8" s="238"/>
      <c r="C8" s="238"/>
      <c r="D8" s="238"/>
      <c r="E8" s="238"/>
      <c r="F8" s="238"/>
      <c r="G8" s="238"/>
      <c r="H8" s="238"/>
      <c r="I8" s="238"/>
    </row>
    <row r="9" spans="1:9" ht="14.4">
      <c r="A9" s="238"/>
      <c r="B9" s="238"/>
      <c r="C9" s="238"/>
      <c r="D9" s="238"/>
      <c r="E9" s="238"/>
      <c r="F9" s="238"/>
      <c r="G9" s="238"/>
      <c r="H9" s="238"/>
      <c r="I9" s="238"/>
    </row>
    <row r="10" spans="1:9" ht="14.4">
      <c r="A10" s="238"/>
      <c r="B10" s="238"/>
      <c r="C10" s="238"/>
      <c r="D10" s="238"/>
      <c r="E10" s="238"/>
      <c r="F10" s="238"/>
      <c r="G10" s="238"/>
      <c r="H10" s="238"/>
      <c r="I10" s="238"/>
    </row>
    <row r="11" spans="1:9" ht="14.4">
      <c r="A11" s="238"/>
      <c r="B11" s="238"/>
      <c r="C11" s="238"/>
      <c r="D11" s="238"/>
      <c r="E11" s="238"/>
      <c r="F11" s="238"/>
      <c r="G11" s="238"/>
      <c r="H11" s="238"/>
      <c r="I11" s="238"/>
    </row>
    <row r="12" spans="1:9" ht="14.4">
      <c r="A12" s="238"/>
      <c r="B12" s="238"/>
      <c r="C12" s="238"/>
      <c r="D12" s="238"/>
      <c r="E12" s="238"/>
      <c r="F12" s="238"/>
      <c r="G12" s="238"/>
      <c r="H12" s="238"/>
      <c r="I12" s="238"/>
    </row>
    <row r="13" spans="1:9" ht="14.4">
      <c r="A13" s="238"/>
      <c r="B13" s="238"/>
      <c r="C13" s="238"/>
      <c r="D13" s="238"/>
      <c r="E13" s="238"/>
      <c r="F13" s="238"/>
      <c r="G13" s="238"/>
      <c r="H13" s="238"/>
      <c r="I13" s="238"/>
    </row>
    <row r="14" spans="1:9" ht="14.4">
      <c r="A14" s="238"/>
      <c r="B14" s="238"/>
      <c r="C14" s="238"/>
      <c r="D14" s="238"/>
      <c r="E14" s="238"/>
      <c r="F14" s="238"/>
      <c r="G14" s="238"/>
      <c r="H14" s="238"/>
      <c r="I14" s="238"/>
    </row>
    <row r="15" spans="1:9" ht="14.4">
      <c r="A15" s="238"/>
      <c r="B15" s="238"/>
      <c r="C15" s="238"/>
      <c r="D15" s="238"/>
      <c r="E15" s="238"/>
      <c r="F15" s="238"/>
      <c r="G15" s="238"/>
      <c r="H15" s="238"/>
      <c r="I15" s="238"/>
    </row>
    <row r="16" spans="1:9" ht="14.4">
      <c r="A16" s="238"/>
      <c r="B16" s="238"/>
      <c r="C16" s="238"/>
      <c r="D16" s="238"/>
      <c r="E16" s="238"/>
      <c r="F16" s="238"/>
      <c r="G16" s="238"/>
      <c r="H16" s="238"/>
      <c r="I16" s="238"/>
    </row>
    <row r="17" spans="1:9" ht="14.4">
      <c r="A17" s="238"/>
      <c r="B17" s="238"/>
      <c r="C17" s="238"/>
      <c r="D17" s="238"/>
      <c r="E17" s="238"/>
      <c r="F17" s="238"/>
      <c r="G17" s="238"/>
      <c r="H17" s="238"/>
      <c r="I17" s="238"/>
    </row>
    <row r="18" spans="1:9" ht="14.4">
      <c r="A18" s="238"/>
      <c r="B18" s="238"/>
      <c r="C18" s="238"/>
      <c r="D18" s="238"/>
      <c r="E18" s="238"/>
      <c r="F18" s="238"/>
      <c r="G18" s="238"/>
      <c r="H18" s="238"/>
      <c r="I18" s="238"/>
    </row>
    <row r="19" spans="1:9" ht="14.4">
      <c r="A19" s="238"/>
      <c r="B19" s="238"/>
      <c r="C19" s="238"/>
      <c r="D19" s="238"/>
      <c r="E19" s="238"/>
      <c r="F19" s="238"/>
      <c r="G19" s="238"/>
      <c r="H19" s="238"/>
      <c r="I19" s="238"/>
    </row>
    <row r="20" spans="1:9" ht="14.4">
      <c r="A20" s="238"/>
      <c r="B20" s="238"/>
      <c r="C20" s="238"/>
      <c r="D20" s="238"/>
      <c r="E20" s="238"/>
      <c r="F20" s="238"/>
      <c r="G20" s="238"/>
      <c r="H20" s="238"/>
      <c r="I20" s="238"/>
    </row>
    <row r="21" spans="1:9" ht="14.4">
      <c r="A21" s="238"/>
      <c r="B21" s="238"/>
      <c r="C21" s="238"/>
      <c r="D21" s="238"/>
      <c r="E21" s="238"/>
      <c r="F21" s="238"/>
      <c r="G21" s="238"/>
      <c r="H21" s="238"/>
      <c r="I21" s="238"/>
    </row>
    <row r="22" spans="1:9" ht="14.4">
      <c r="A22" s="238"/>
      <c r="B22" s="238"/>
      <c r="C22" s="238"/>
      <c r="D22" s="238"/>
      <c r="E22" s="238"/>
      <c r="F22" s="238"/>
      <c r="G22" s="238"/>
      <c r="H22" s="238"/>
      <c r="I22" s="238"/>
    </row>
    <row r="23" spans="1:9" ht="14.4">
      <c r="A23" s="238"/>
      <c r="B23" s="238"/>
      <c r="C23" s="238"/>
      <c r="D23" s="238"/>
      <c r="E23" s="238"/>
      <c r="F23" s="238"/>
      <c r="G23" s="238"/>
      <c r="H23" s="238"/>
      <c r="I23" s="238"/>
    </row>
    <row r="24" spans="1:9" ht="14.4">
      <c r="A24" s="238"/>
      <c r="B24" s="238"/>
      <c r="C24" s="238"/>
      <c r="D24" s="238"/>
      <c r="E24" s="238"/>
      <c r="F24" s="238"/>
      <c r="G24" s="238"/>
      <c r="H24" s="238"/>
      <c r="I24" s="238"/>
    </row>
    <row r="25" spans="1:9" ht="14.4">
      <c r="A25" s="238"/>
      <c r="B25" s="238"/>
      <c r="C25" s="238"/>
      <c r="D25" s="238"/>
      <c r="E25" s="238"/>
      <c r="F25" s="238"/>
      <c r="G25" s="238"/>
      <c r="H25" s="238"/>
      <c r="I25" s="238"/>
    </row>
    <row r="26" spans="1:9" ht="14.4">
      <c r="A26" s="238"/>
      <c r="B26" s="238"/>
      <c r="C26" s="238"/>
      <c r="D26" s="238"/>
      <c r="E26" s="238"/>
      <c r="F26" s="238"/>
      <c r="G26" s="238"/>
      <c r="H26" s="238"/>
      <c r="I26" s="238"/>
    </row>
    <row r="27" spans="1:9" ht="14.4">
      <c r="A27" s="238"/>
      <c r="B27" s="238"/>
      <c r="C27" s="238"/>
      <c r="D27" s="238"/>
      <c r="E27" s="238"/>
      <c r="F27" s="238"/>
      <c r="G27" s="238"/>
      <c r="H27" s="238"/>
      <c r="I27" s="238"/>
    </row>
    <row r="28" spans="1:9" ht="14.4">
      <c r="A28" s="238"/>
      <c r="B28" s="238"/>
      <c r="C28" s="238"/>
      <c r="D28" s="238"/>
      <c r="E28" s="238"/>
      <c r="F28" s="238"/>
      <c r="G28" s="238"/>
      <c r="H28" s="238"/>
      <c r="I28" s="238"/>
    </row>
    <row r="29" spans="1:9" ht="14.4">
      <c r="A29" s="238"/>
      <c r="B29" s="238"/>
      <c r="C29" s="238"/>
      <c r="D29" s="238"/>
      <c r="E29" s="238"/>
      <c r="F29" s="238"/>
      <c r="G29" s="238"/>
      <c r="H29" s="238"/>
      <c r="I29" s="238"/>
    </row>
    <row r="30" spans="1:9" ht="14.4">
      <c r="A30" s="238"/>
      <c r="B30" s="238"/>
      <c r="C30" s="238"/>
      <c r="D30" s="238"/>
      <c r="E30" s="238"/>
      <c r="F30" s="238"/>
      <c r="G30" s="238"/>
      <c r="H30" s="238"/>
      <c r="I30" s="238"/>
    </row>
    <row r="31" spans="1:9" ht="14.4">
      <c r="A31" s="238"/>
      <c r="B31" s="238"/>
      <c r="C31" s="238"/>
      <c r="D31" s="238"/>
      <c r="E31" s="238"/>
      <c r="F31" s="238"/>
      <c r="G31" s="238"/>
      <c r="H31" s="238"/>
      <c r="I31" s="238"/>
    </row>
    <row r="32" spans="1:9" ht="14.4">
      <c r="A32" s="238"/>
      <c r="B32" s="238"/>
      <c r="C32" s="238"/>
      <c r="D32" s="238"/>
      <c r="E32" s="238"/>
      <c r="F32" s="238"/>
      <c r="G32" s="238"/>
      <c r="H32" s="238"/>
      <c r="I32" s="238"/>
    </row>
    <row r="33" spans="1:9" ht="14.4">
      <c r="A33" s="238"/>
      <c r="B33" s="238"/>
      <c r="C33" s="238"/>
      <c r="D33" s="238"/>
      <c r="E33" s="238"/>
      <c r="F33" s="238"/>
      <c r="G33" s="238"/>
      <c r="H33" s="238"/>
      <c r="I33" s="238"/>
    </row>
    <row r="34" spans="1:9" ht="14.4">
      <c r="A34" s="238"/>
      <c r="B34" s="238"/>
      <c r="C34" s="238"/>
      <c r="D34" s="238"/>
      <c r="E34" s="238"/>
      <c r="F34" s="238"/>
      <c r="G34" s="238"/>
      <c r="H34" s="238"/>
      <c r="I34" s="238"/>
    </row>
    <row r="35" spans="1:9" ht="14.4">
      <c r="A35" s="238"/>
      <c r="B35" s="238"/>
      <c r="C35" s="238"/>
      <c r="D35" s="238"/>
      <c r="E35" s="238"/>
      <c r="F35" s="238"/>
      <c r="G35" s="238"/>
      <c r="H35" s="238"/>
      <c r="I35" s="238"/>
    </row>
    <row r="36" spans="1:9" ht="14.4">
      <c r="A36" s="238"/>
      <c r="B36" s="238"/>
      <c r="C36" s="238"/>
      <c r="D36" s="238"/>
      <c r="E36" s="238"/>
      <c r="F36" s="238"/>
      <c r="G36" s="238"/>
      <c r="H36" s="238"/>
      <c r="I36" s="238"/>
    </row>
    <row r="37" spans="1:9" ht="14.4">
      <c r="A37" s="238"/>
      <c r="B37" s="238"/>
      <c r="C37" s="238"/>
      <c r="D37" s="238"/>
      <c r="E37" s="238"/>
      <c r="F37" s="238"/>
      <c r="G37" s="238"/>
      <c r="H37" s="238"/>
      <c r="I37" s="238"/>
    </row>
    <row r="38" spans="1:9" ht="14.4">
      <c r="A38" s="238"/>
      <c r="B38" s="238"/>
      <c r="C38" s="238"/>
      <c r="D38" s="238"/>
      <c r="E38" s="238"/>
      <c r="F38" s="238"/>
      <c r="G38" s="238"/>
      <c r="H38" s="238"/>
      <c r="I38" s="238"/>
    </row>
    <row r="39" spans="1:9" ht="14.4">
      <c r="A39" s="238"/>
      <c r="B39" s="238"/>
      <c r="C39" s="238"/>
      <c r="D39" s="238"/>
      <c r="E39" s="238"/>
      <c r="F39" s="238"/>
      <c r="G39" s="238"/>
      <c r="H39" s="238"/>
      <c r="I39" s="238"/>
    </row>
    <row r="40" spans="1:9" ht="14.4">
      <c r="A40" s="238"/>
      <c r="B40" s="238"/>
      <c r="C40" s="238"/>
      <c r="D40" s="238"/>
      <c r="E40" s="238"/>
      <c r="F40" s="238"/>
      <c r="G40" s="238"/>
      <c r="H40" s="238"/>
      <c r="I40" s="238"/>
    </row>
    <row r="41" spans="1:9" ht="14.4">
      <c r="A41" s="238"/>
      <c r="B41" s="238"/>
      <c r="C41" s="238"/>
      <c r="D41" s="238"/>
      <c r="E41" s="238"/>
      <c r="F41" s="238"/>
      <c r="G41" s="238"/>
      <c r="H41" s="238"/>
      <c r="I41" s="238"/>
    </row>
    <row r="42" spans="1:9" ht="14.4">
      <c r="A42" s="238"/>
      <c r="B42" s="238"/>
      <c r="C42" s="238"/>
      <c r="D42" s="238"/>
      <c r="E42" s="238"/>
      <c r="F42" s="238"/>
      <c r="G42" s="238"/>
      <c r="H42" s="238"/>
      <c r="I42" s="238"/>
    </row>
    <row r="43" spans="1:9" ht="14.4">
      <c r="A43" s="238"/>
      <c r="B43" s="238"/>
      <c r="C43" s="238"/>
      <c r="D43" s="238"/>
      <c r="E43" s="238"/>
      <c r="F43" s="238"/>
      <c r="G43" s="238"/>
      <c r="H43" s="238"/>
      <c r="I43" s="238"/>
    </row>
    <row r="44" spans="1:9" ht="14.4">
      <c r="A44" s="238"/>
      <c r="B44" s="238"/>
      <c r="C44" s="238"/>
      <c r="D44" s="238"/>
      <c r="E44" s="238"/>
      <c r="F44" s="238"/>
      <c r="G44" s="238"/>
      <c r="H44" s="238"/>
      <c r="I44" s="238"/>
    </row>
    <row r="45" spans="1:9" ht="14.4">
      <c r="A45" s="238"/>
      <c r="B45" s="238"/>
      <c r="C45" s="238"/>
      <c r="D45" s="238"/>
      <c r="E45" s="238"/>
      <c r="F45" s="238"/>
      <c r="G45" s="238"/>
      <c r="H45" s="238"/>
      <c r="I45" s="238"/>
    </row>
    <row r="46" spans="1:9" ht="14.4">
      <c r="A46" s="238"/>
      <c r="B46" s="238"/>
      <c r="C46" s="238"/>
      <c r="D46" s="238"/>
      <c r="E46" s="238"/>
      <c r="F46" s="238"/>
      <c r="G46" s="238"/>
      <c r="H46" s="238"/>
      <c r="I46" s="238"/>
    </row>
    <row r="47" spans="1:9" ht="14.4">
      <c r="A47" s="238"/>
      <c r="B47" s="238"/>
      <c r="C47" s="238"/>
      <c r="D47" s="238"/>
      <c r="E47" s="238"/>
      <c r="F47" s="238"/>
      <c r="G47" s="238"/>
      <c r="H47" s="238"/>
      <c r="I47" s="238"/>
    </row>
    <row r="48" spans="1:9" ht="14.4">
      <c r="A48" s="238"/>
      <c r="B48" s="238"/>
      <c r="C48" s="238"/>
      <c r="D48" s="238"/>
      <c r="E48" s="238"/>
      <c r="F48" s="238"/>
      <c r="G48" s="238"/>
      <c r="H48" s="238"/>
      <c r="I48" s="238"/>
    </row>
    <row r="49" spans="1:9" ht="14.4">
      <c r="A49" s="238"/>
      <c r="B49" s="238"/>
      <c r="C49" s="238"/>
      <c r="D49" s="238"/>
      <c r="E49" s="238"/>
      <c r="F49" s="238"/>
      <c r="G49" s="238"/>
      <c r="H49" s="238"/>
      <c r="I49" s="238"/>
    </row>
    <row r="50" spans="1:9" ht="14.4">
      <c r="A50" s="238"/>
      <c r="B50" s="238"/>
      <c r="C50" s="238"/>
      <c r="D50" s="238"/>
      <c r="E50" s="238"/>
      <c r="F50" s="238"/>
      <c r="G50" s="238"/>
      <c r="H50" s="238"/>
      <c r="I50" s="238"/>
    </row>
    <row r="51" spans="1:9" ht="14.4">
      <c r="A51" s="237" t="s">
        <v>507</v>
      </c>
      <c r="B51" s="237"/>
      <c r="C51" s="237"/>
      <c r="D51" s="237"/>
      <c r="E51" s="237"/>
      <c r="F51" s="237"/>
      <c r="G51" s="237"/>
      <c r="H51" s="237"/>
      <c r="I51" s="237"/>
    </row>
    <row r="52" spans="1:9" ht="14.4">
      <c r="A52" s="237"/>
      <c r="B52" s="237"/>
      <c r="C52" s="237"/>
      <c r="D52" s="237"/>
      <c r="E52" s="237"/>
      <c r="F52" s="237"/>
      <c r="G52" s="237"/>
      <c r="H52" s="237"/>
      <c r="I52" s="237"/>
    </row>
    <row r="53" spans="1:9" ht="14.4">
      <c r="A53" s="237"/>
      <c r="B53" s="237"/>
      <c r="C53" s="237"/>
      <c r="D53" s="237"/>
      <c r="E53" s="237"/>
      <c r="F53" s="237"/>
      <c r="G53" s="237"/>
      <c r="H53" s="237"/>
      <c r="I53" s="237"/>
    </row>
    <row r="54" spans="1:9" ht="14.4">
      <c r="A54" s="237"/>
      <c r="B54" s="237"/>
      <c r="C54" s="237"/>
      <c r="D54" s="237"/>
      <c r="E54" s="237"/>
      <c r="F54" s="237"/>
      <c r="G54" s="237"/>
      <c r="H54" s="237"/>
      <c r="I54" s="237"/>
    </row>
    <row r="55" spans="1:9" ht="14.4">
      <c r="A55" s="237"/>
      <c r="B55" s="237"/>
      <c r="C55" s="237"/>
      <c r="D55" s="237"/>
      <c r="E55" s="237"/>
      <c r="F55" s="237"/>
      <c r="G55" s="237"/>
      <c r="H55" s="237"/>
      <c r="I55" s="237"/>
    </row>
    <row r="56" spans="1:9" ht="14.4">
      <c r="A56" s="237"/>
      <c r="B56" s="237"/>
      <c r="C56" s="237"/>
      <c r="D56" s="237"/>
      <c r="E56" s="237"/>
      <c r="F56" s="237"/>
      <c r="G56" s="237"/>
      <c r="H56" s="237"/>
      <c r="I56" s="237"/>
    </row>
    <row r="57" spans="1:9" ht="14.4">
      <c r="A57" s="237"/>
      <c r="B57" s="237"/>
      <c r="C57" s="237"/>
      <c r="D57" s="237"/>
      <c r="E57" s="237"/>
      <c r="F57" s="237"/>
      <c r="G57" s="237"/>
      <c r="H57" s="237"/>
      <c r="I57" s="237"/>
    </row>
    <row r="58" spans="1:9" ht="14.4">
      <c r="A58" s="237"/>
      <c r="B58" s="237"/>
      <c r="C58" s="237"/>
      <c r="D58" s="237"/>
      <c r="E58" s="237"/>
      <c r="F58" s="237"/>
      <c r="G58" s="237"/>
      <c r="H58" s="237"/>
      <c r="I58" s="237"/>
    </row>
    <row r="59" spans="1:9" ht="14.4">
      <c r="A59" s="237"/>
      <c r="B59" s="237"/>
      <c r="C59" s="237"/>
      <c r="D59" s="237"/>
      <c r="E59" s="237"/>
      <c r="F59" s="237"/>
      <c r="G59" s="237"/>
      <c r="H59" s="237"/>
      <c r="I59" s="237"/>
    </row>
    <row r="60" spans="1:9" ht="14.4">
      <c r="A60" s="237"/>
      <c r="B60" s="237"/>
      <c r="C60" s="237"/>
      <c r="D60" s="237"/>
      <c r="E60" s="237"/>
      <c r="F60" s="237"/>
      <c r="G60" s="237"/>
      <c r="H60" s="237"/>
      <c r="I60" s="237"/>
    </row>
    <row r="61" spans="1:9" ht="14.4">
      <c r="A61" s="237"/>
      <c r="B61" s="237"/>
      <c r="C61" s="237"/>
      <c r="D61" s="237"/>
      <c r="E61" s="237"/>
      <c r="F61" s="237"/>
      <c r="G61" s="237"/>
      <c r="H61" s="237"/>
      <c r="I61" s="237"/>
    </row>
    <row r="62" spans="1:9" ht="14.4">
      <c r="A62" s="237"/>
      <c r="B62" s="237"/>
      <c r="C62" s="237"/>
      <c r="D62" s="237"/>
      <c r="E62" s="237"/>
      <c r="F62" s="237"/>
      <c r="G62" s="237"/>
      <c r="H62" s="237"/>
      <c r="I62" s="237"/>
    </row>
    <row r="63" spans="1:9" ht="14.4">
      <c r="A63" s="237"/>
      <c r="B63" s="237"/>
      <c r="C63" s="237"/>
      <c r="D63" s="237"/>
      <c r="E63" s="237"/>
      <c r="F63" s="237"/>
      <c r="G63" s="237"/>
      <c r="H63" s="237"/>
      <c r="I63" s="237"/>
    </row>
    <row r="64" spans="1:9" ht="14.4">
      <c r="A64" s="237"/>
      <c r="B64" s="237"/>
      <c r="C64" s="237"/>
      <c r="D64" s="237"/>
      <c r="E64" s="237"/>
      <c r="F64" s="237"/>
      <c r="G64" s="237"/>
      <c r="H64" s="237"/>
      <c r="I64" s="237"/>
    </row>
    <row r="65" spans="1:9" ht="14.4">
      <c r="A65" s="237"/>
      <c r="B65" s="237"/>
      <c r="C65" s="237"/>
      <c r="D65" s="237"/>
      <c r="E65" s="237"/>
      <c r="F65" s="237"/>
      <c r="G65" s="237"/>
      <c r="H65" s="237"/>
      <c r="I65" s="237"/>
    </row>
    <row r="66" spans="1:9" ht="14.4">
      <c r="A66" s="237"/>
      <c r="B66" s="237"/>
      <c r="C66" s="237"/>
      <c r="D66" s="237"/>
      <c r="E66" s="237"/>
      <c r="F66" s="237"/>
      <c r="G66" s="237"/>
      <c r="H66" s="237"/>
      <c r="I66" s="237"/>
    </row>
    <row r="67" spans="1:9" ht="14.4">
      <c r="A67" s="237"/>
      <c r="B67" s="237"/>
      <c r="C67" s="237"/>
      <c r="D67" s="237"/>
      <c r="E67" s="237"/>
      <c r="F67" s="237"/>
      <c r="G67" s="237"/>
      <c r="H67" s="237"/>
      <c r="I67" s="237"/>
    </row>
    <row r="68" spans="1:9" ht="14.4">
      <c r="A68" s="237"/>
      <c r="B68" s="237"/>
      <c r="C68" s="237"/>
      <c r="D68" s="237"/>
      <c r="E68" s="237"/>
      <c r="F68" s="237"/>
      <c r="G68" s="237"/>
      <c r="H68" s="237"/>
      <c r="I68" s="237"/>
    </row>
    <row r="69" spans="1:9" ht="14.4">
      <c r="A69" s="237"/>
      <c r="B69" s="237"/>
      <c r="C69" s="237"/>
      <c r="D69" s="237"/>
      <c r="E69" s="237"/>
      <c r="F69" s="237"/>
      <c r="G69" s="237"/>
      <c r="H69" s="237"/>
      <c r="I69" s="237"/>
    </row>
    <row r="70" spans="1:9" ht="14.4">
      <c r="A70" s="237"/>
      <c r="B70" s="237"/>
      <c r="C70" s="237"/>
      <c r="D70" s="237"/>
      <c r="E70" s="237"/>
      <c r="F70" s="237"/>
      <c r="G70" s="237"/>
      <c r="H70" s="237"/>
      <c r="I70" s="237"/>
    </row>
    <row r="71" spans="1:9" ht="14.4">
      <c r="A71" s="237"/>
      <c r="B71" s="237"/>
      <c r="C71" s="237"/>
      <c r="D71" s="237"/>
      <c r="E71" s="237"/>
      <c r="F71" s="237"/>
      <c r="G71" s="237"/>
      <c r="H71" s="237"/>
      <c r="I71" s="237"/>
    </row>
    <row r="72" spans="1:9" ht="14.4">
      <c r="A72" s="237"/>
      <c r="B72" s="237"/>
      <c r="C72" s="237"/>
      <c r="D72" s="237"/>
      <c r="E72" s="237"/>
      <c r="F72" s="237"/>
      <c r="G72" s="237"/>
      <c r="H72" s="237"/>
      <c r="I72" s="237"/>
    </row>
    <row r="73" spans="1:9" ht="14.4">
      <c r="A73" s="237"/>
      <c r="B73" s="237"/>
      <c r="C73" s="237"/>
      <c r="D73" s="237"/>
      <c r="E73" s="237"/>
      <c r="F73" s="237"/>
      <c r="G73" s="237"/>
      <c r="H73" s="237"/>
      <c r="I73" s="237"/>
    </row>
    <row r="74" spans="1:9" ht="14.4">
      <c r="A74" s="237"/>
      <c r="B74" s="237"/>
      <c r="C74" s="237"/>
      <c r="D74" s="237"/>
      <c r="E74" s="237"/>
      <c r="F74" s="237"/>
      <c r="G74" s="237"/>
      <c r="H74" s="237"/>
      <c r="I74" s="237"/>
    </row>
    <row r="75" spans="1:9" ht="14.4">
      <c r="A75" s="237"/>
      <c r="B75" s="237"/>
      <c r="C75" s="237"/>
      <c r="D75" s="237"/>
      <c r="E75" s="237"/>
      <c r="F75" s="237"/>
      <c r="G75" s="237"/>
      <c r="H75" s="237"/>
      <c r="I75" s="237"/>
    </row>
    <row r="76" spans="1:9" ht="14.4">
      <c r="A76" s="237"/>
      <c r="B76" s="237"/>
      <c r="C76" s="237"/>
      <c r="D76" s="237"/>
      <c r="E76" s="237"/>
      <c r="F76" s="237"/>
      <c r="G76" s="237"/>
      <c r="H76" s="237"/>
      <c r="I76" s="237"/>
    </row>
    <row r="77" spans="1:9" ht="14.4">
      <c r="A77" s="237"/>
      <c r="B77" s="237"/>
      <c r="C77" s="237"/>
      <c r="D77" s="237"/>
      <c r="E77" s="237"/>
      <c r="F77" s="237"/>
      <c r="G77" s="237"/>
      <c r="H77" s="237"/>
      <c r="I77" s="237"/>
    </row>
    <row r="78" spans="1:9" ht="14.4">
      <c r="A78" s="237"/>
      <c r="B78" s="237"/>
      <c r="C78" s="237"/>
      <c r="D78" s="237"/>
      <c r="E78" s="237"/>
      <c r="F78" s="237"/>
      <c r="G78" s="237"/>
      <c r="H78" s="237"/>
      <c r="I78" s="237"/>
    </row>
    <row r="79" spans="1:9" ht="14.4">
      <c r="A79" s="237"/>
      <c r="B79" s="237"/>
      <c r="C79" s="237"/>
      <c r="D79" s="237"/>
      <c r="E79" s="237"/>
      <c r="F79" s="237"/>
      <c r="G79" s="237"/>
      <c r="H79" s="237"/>
      <c r="I79" s="237"/>
    </row>
    <row r="80" spans="1:9" ht="14.4">
      <c r="A80" s="237"/>
      <c r="B80" s="237"/>
      <c r="C80" s="237"/>
      <c r="D80" s="237"/>
      <c r="E80" s="237"/>
      <c r="F80" s="237"/>
      <c r="G80" s="237"/>
      <c r="H80" s="237"/>
      <c r="I80" s="237"/>
    </row>
    <row r="81" spans="1:9" ht="14.4">
      <c r="A81" s="237"/>
      <c r="B81" s="237"/>
      <c r="C81" s="237"/>
      <c r="D81" s="237"/>
      <c r="E81" s="237"/>
      <c r="F81" s="237"/>
      <c r="G81" s="237"/>
      <c r="H81" s="237"/>
      <c r="I81" s="237"/>
    </row>
    <row r="82" spans="1:9" ht="14.4">
      <c r="A82" s="237"/>
      <c r="B82" s="237"/>
      <c r="C82" s="237"/>
      <c r="D82" s="237"/>
      <c r="E82" s="237"/>
      <c r="F82" s="237"/>
      <c r="G82" s="237"/>
      <c r="H82" s="237"/>
      <c r="I82" s="237"/>
    </row>
    <row r="83" spans="1:9" ht="14.4">
      <c r="A83" s="237"/>
      <c r="B83" s="237"/>
      <c r="C83" s="237"/>
      <c r="D83" s="237"/>
      <c r="E83" s="237"/>
      <c r="F83" s="237"/>
      <c r="G83" s="237"/>
      <c r="H83" s="237"/>
      <c r="I83" s="237"/>
    </row>
    <row r="84" spans="1:9" ht="14.4">
      <c r="A84" s="237"/>
      <c r="B84" s="237"/>
      <c r="C84" s="237"/>
      <c r="D84" s="237"/>
      <c r="E84" s="237"/>
      <c r="F84" s="237"/>
      <c r="G84" s="237"/>
      <c r="H84" s="237"/>
      <c r="I84" s="237"/>
    </row>
    <row r="85" spans="1:9" ht="14.4">
      <c r="A85" s="237"/>
      <c r="B85" s="237"/>
      <c r="C85" s="237"/>
      <c r="D85" s="237"/>
      <c r="E85" s="237"/>
      <c r="F85" s="237"/>
      <c r="G85" s="237"/>
      <c r="H85" s="237"/>
      <c r="I85" s="237"/>
    </row>
    <row r="86" spans="1:9" ht="14.4">
      <c r="A86" s="237"/>
      <c r="B86" s="237"/>
      <c r="C86" s="237"/>
      <c r="D86" s="237"/>
      <c r="E86" s="237"/>
      <c r="F86" s="237"/>
      <c r="G86" s="237"/>
      <c r="H86" s="237"/>
      <c r="I86" s="237"/>
    </row>
    <row r="87" spans="1:9" ht="14.4">
      <c r="A87" s="237"/>
      <c r="B87" s="237"/>
      <c r="C87" s="237"/>
      <c r="D87" s="237"/>
      <c r="E87" s="237"/>
      <c r="F87" s="237"/>
      <c r="G87" s="237"/>
      <c r="H87" s="237"/>
      <c r="I87" s="237"/>
    </row>
    <row r="88" spans="1:9" ht="14.4">
      <c r="A88" s="237"/>
      <c r="B88" s="237"/>
      <c r="C88" s="237"/>
      <c r="D88" s="237"/>
      <c r="E88" s="237"/>
      <c r="F88" s="237"/>
      <c r="G88" s="237"/>
      <c r="H88" s="237"/>
      <c r="I88" s="237"/>
    </row>
    <row r="89" spans="1:9" ht="14.4">
      <c r="A89" s="237"/>
      <c r="B89" s="237"/>
      <c r="C89" s="237"/>
      <c r="D89" s="237"/>
      <c r="E89" s="237"/>
      <c r="F89" s="237"/>
      <c r="G89" s="237"/>
      <c r="H89" s="237"/>
      <c r="I89" s="237"/>
    </row>
    <row r="90" spans="1:9" ht="14.4">
      <c r="A90" s="237"/>
      <c r="B90" s="237"/>
      <c r="C90" s="237"/>
      <c r="D90" s="237"/>
      <c r="E90" s="237"/>
      <c r="F90" s="237"/>
      <c r="G90" s="237"/>
      <c r="H90" s="237"/>
      <c r="I90" s="237"/>
    </row>
    <row r="91" spans="1:9" ht="14.4">
      <c r="A91" s="237"/>
      <c r="B91" s="237"/>
      <c r="C91" s="237"/>
      <c r="D91" s="237"/>
      <c r="E91" s="237"/>
      <c r="F91" s="237"/>
      <c r="G91" s="237"/>
      <c r="H91" s="237"/>
      <c r="I91" s="237"/>
    </row>
    <row r="92" spans="1:9" ht="14.4">
      <c r="A92" s="237"/>
      <c r="B92" s="237"/>
      <c r="C92" s="237"/>
      <c r="D92" s="237"/>
      <c r="E92" s="237"/>
      <c r="F92" s="237"/>
      <c r="G92" s="237"/>
      <c r="H92" s="237"/>
      <c r="I92" s="237"/>
    </row>
    <row r="93" spans="1:9" ht="14.4">
      <c r="A93" s="237"/>
      <c r="B93" s="237"/>
      <c r="C93" s="237"/>
      <c r="D93" s="237"/>
      <c r="E93" s="237"/>
      <c r="F93" s="237"/>
      <c r="G93" s="237"/>
      <c r="H93" s="237"/>
      <c r="I93" s="237"/>
    </row>
    <row r="94" spans="1:9" ht="14.4">
      <c r="A94" s="237"/>
      <c r="B94" s="237"/>
      <c r="C94" s="237"/>
      <c r="D94" s="237"/>
      <c r="E94" s="237"/>
      <c r="F94" s="237"/>
      <c r="G94" s="237"/>
      <c r="H94" s="237"/>
      <c r="I94" s="237"/>
    </row>
    <row r="95" spans="1:9" ht="14.4">
      <c r="A95" s="237"/>
      <c r="B95" s="237"/>
      <c r="C95" s="237"/>
      <c r="D95" s="237"/>
      <c r="E95" s="237"/>
      <c r="F95" s="237"/>
      <c r="G95" s="237"/>
      <c r="H95" s="237"/>
      <c r="I95" s="237"/>
    </row>
    <row r="96" spans="1:9" ht="14.4">
      <c r="A96" s="237"/>
      <c r="B96" s="237"/>
      <c r="C96" s="237"/>
      <c r="D96" s="237"/>
      <c r="E96" s="237"/>
      <c r="F96" s="237"/>
      <c r="G96" s="237"/>
      <c r="H96" s="237"/>
      <c r="I96" s="237"/>
    </row>
    <row r="97" spans="1:9" ht="14.4">
      <c r="A97" s="237"/>
      <c r="B97" s="237"/>
      <c r="C97" s="237"/>
      <c r="D97" s="237"/>
      <c r="E97" s="237"/>
      <c r="F97" s="237"/>
      <c r="G97" s="237"/>
      <c r="H97" s="237"/>
      <c r="I97" s="237"/>
    </row>
    <row r="98" spans="1:9" ht="14.4">
      <c r="A98" s="237"/>
      <c r="B98" s="237"/>
      <c r="C98" s="237"/>
      <c r="D98" s="237"/>
      <c r="E98" s="237"/>
      <c r="F98" s="237"/>
      <c r="G98" s="237"/>
      <c r="H98" s="237"/>
      <c r="I98" s="237"/>
    </row>
    <row r="99" spans="1:9" ht="14.4">
      <c r="A99" s="237"/>
      <c r="B99" s="237"/>
      <c r="C99" s="237"/>
      <c r="D99" s="237"/>
      <c r="E99" s="237"/>
      <c r="F99" s="237"/>
      <c r="G99" s="237"/>
      <c r="H99" s="237"/>
      <c r="I99" s="237"/>
    </row>
    <row r="100" spans="1:9" ht="14.4">
      <c r="A100" s="237"/>
      <c r="B100" s="237"/>
      <c r="C100" s="237"/>
      <c r="D100" s="237"/>
      <c r="E100" s="237"/>
      <c r="F100" s="237"/>
      <c r="G100" s="237"/>
      <c r="H100" s="237"/>
      <c r="I100" s="237"/>
    </row>
    <row r="101" spans="1:9" ht="14.4">
      <c r="A101" s="237" t="s">
        <v>508</v>
      </c>
      <c r="B101" s="237"/>
      <c r="C101" s="237"/>
      <c r="D101" s="237"/>
      <c r="E101" s="237"/>
      <c r="F101" s="237"/>
      <c r="G101" s="237"/>
      <c r="H101" s="237"/>
      <c r="I101" s="237"/>
    </row>
    <row r="102" spans="1:9" ht="14.4">
      <c r="A102" s="237"/>
      <c r="B102" s="237"/>
      <c r="C102" s="237"/>
      <c r="D102" s="237"/>
      <c r="E102" s="237"/>
      <c r="F102" s="237"/>
      <c r="G102" s="237"/>
      <c r="H102" s="237"/>
      <c r="I102" s="237"/>
    </row>
    <row r="103" spans="1:9" ht="14.4">
      <c r="A103" s="237"/>
      <c r="B103" s="237"/>
      <c r="C103" s="237"/>
      <c r="D103" s="237"/>
      <c r="E103" s="237"/>
      <c r="F103" s="237"/>
      <c r="G103" s="237"/>
      <c r="H103" s="237"/>
      <c r="I103" s="237"/>
    </row>
    <row r="104" spans="1:9" ht="14.4">
      <c r="A104" s="237"/>
      <c r="B104" s="237"/>
      <c r="C104" s="237"/>
      <c r="D104" s="237"/>
      <c r="E104" s="237"/>
      <c r="F104" s="237"/>
      <c r="G104" s="237"/>
      <c r="H104" s="237"/>
      <c r="I104" s="237"/>
    </row>
    <row r="105" spans="1:9" ht="14.4">
      <c r="A105" s="237"/>
      <c r="B105" s="237"/>
      <c r="C105" s="237"/>
      <c r="D105" s="237"/>
      <c r="E105" s="237"/>
      <c r="F105" s="237"/>
      <c r="G105" s="237"/>
      <c r="H105" s="237"/>
      <c r="I105" s="237"/>
    </row>
    <row r="106" spans="1:9" ht="14.4">
      <c r="A106" s="237"/>
      <c r="B106" s="237"/>
      <c r="C106" s="237"/>
      <c r="D106" s="237"/>
      <c r="E106" s="237"/>
      <c r="F106" s="237"/>
      <c r="G106" s="237"/>
      <c r="H106" s="237"/>
      <c r="I106" s="237"/>
    </row>
    <row r="107" spans="1:9" ht="14.4">
      <c r="A107" s="237"/>
      <c r="B107" s="237"/>
      <c r="C107" s="237"/>
      <c r="D107" s="237"/>
      <c r="E107" s="237"/>
      <c r="F107" s="237"/>
      <c r="G107" s="237"/>
      <c r="H107" s="237"/>
      <c r="I107" s="237"/>
    </row>
    <row r="108" spans="1:9" ht="14.4">
      <c r="A108" s="237"/>
      <c r="B108" s="237"/>
      <c r="C108" s="237"/>
      <c r="D108" s="237"/>
      <c r="E108" s="237"/>
      <c r="F108" s="237"/>
      <c r="G108" s="237"/>
      <c r="H108" s="237"/>
      <c r="I108" s="237"/>
    </row>
    <row r="109" spans="1:9" ht="14.4">
      <c r="A109" s="237"/>
      <c r="B109" s="237"/>
      <c r="C109" s="237"/>
      <c r="D109" s="237"/>
      <c r="E109" s="237"/>
      <c r="F109" s="237"/>
      <c r="G109" s="237"/>
      <c r="H109" s="237"/>
      <c r="I109" s="237"/>
    </row>
    <row r="110" spans="1:9" ht="14.4">
      <c r="A110" s="237"/>
      <c r="B110" s="237"/>
      <c r="C110" s="237"/>
      <c r="D110" s="237"/>
      <c r="E110" s="237"/>
      <c r="F110" s="237"/>
      <c r="G110" s="237"/>
      <c r="H110" s="237"/>
      <c r="I110" s="237"/>
    </row>
    <row r="111" spans="1:9" ht="14.4">
      <c r="A111" s="237"/>
      <c r="B111" s="237"/>
      <c r="C111" s="237"/>
      <c r="D111" s="237"/>
      <c r="E111" s="237"/>
      <c r="F111" s="237"/>
      <c r="G111" s="237"/>
      <c r="H111" s="237"/>
      <c r="I111" s="237"/>
    </row>
    <row r="112" spans="1:9" ht="14.4">
      <c r="A112" s="237"/>
      <c r="B112" s="237"/>
      <c r="C112" s="237"/>
      <c r="D112" s="237"/>
      <c r="E112" s="237"/>
      <c r="F112" s="237"/>
      <c r="G112" s="237"/>
      <c r="H112" s="237"/>
      <c r="I112" s="237"/>
    </row>
    <row r="113" spans="1:9" ht="14.4">
      <c r="A113" s="237"/>
      <c r="B113" s="237"/>
      <c r="C113" s="237"/>
      <c r="D113" s="237"/>
      <c r="E113" s="237"/>
      <c r="F113" s="237"/>
      <c r="G113" s="237"/>
      <c r="H113" s="237"/>
      <c r="I113" s="237"/>
    </row>
    <row r="114" spans="1:9" ht="14.4">
      <c r="A114" s="237"/>
      <c r="B114" s="237"/>
      <c r="C114" s="237"/>
      <c r="D114" s="237"/>
      <c r="E114" s="237"/>
      <c r="F114" s="237"/>
      <c r="G114" s="237"/>
      <c r="H114" s="237"/>
      <c r="I114" s="237"/>
    </row>
    <row r="115" spans="1:9" ht="14.4">
      <c r="A115" s="237"/>
      <c r="B115" s="237"/>
      <c r="C115" s="237"/>
      <c r="D115" s="237"/>
      <c r="E115" s="237"/>
      <c r="F115" s="237"/>
      <c r="G115" s="237"/>
      <c r="H115" s="237"/>
      <c r="I115" s="237"/>
    </row>
    <row r="116" spans="1:9" ht="14.4">
      <c r="A116" s="237"/>
      <c r="B116" s="237"/>
      <c r="C116" s="237"/>
      <c r="D116" s="237"/>
      <c r="E116" s="237"/>
      <c r="F116" s="237"/>
      <c r="G116" s="237"/>
      <c r="H116" s="237"/>
      <c r="I116" s="237"/>
    </row>
    <row r="117" spans="1:9" ht="14.4">
      <c r="A117" s="237"/>
      <c r="B117" s="237"/>
      <c r="C117" s="237"/>
      <c r="D117" s="237"/>
      <c r="E117" s="237"/>
      <c r="F117" s="237"/>
      <c r="G117" s="237"/>
      <c r="H117" s="237"/>
      <c r="I117" s="237"/>
    </row>
    <row r="118" spans="1:9" ht="14.4">
      <c r="A118" s="237"/>
      <c r="B118" s="237"/>
      <c r="C118" s="237"/>
      <c r="D118" s="237"/>
      <c r="E118" s="237"/>
      <c r="F118" s="237"/>
      <c r="G118" s="237"/>
      <c r="H118" s="237"/>
      <c r="I118" s="237"/>
    </row>
    <row r="119" spans="1:9" ht="14.4">
      <c r="A119" s="237"/>
      <c r="B119" s="237"/>
      <c r="C119" s="237"/>
      <c r="D119" s="237"/>
      <c r="E119" s="237"/>
      <c r="F119" s="237"/>
      <c r="G119" s="237"/>
      <c r="H119" s="237"/>
      <c r="I119" s="237"/>
    </row>
    <row r="120" spans="1:9" ht="14.4">
      <c r="A120" s="237"/>
      <c r="B120" s="237"/>
      <c r="C120" s="237"/>
      <c r="D120" s="237"/>
      <c r="E120" s="237"/>
      <c r="F120" s="237"/>
      <c r="G120" s="237"/>
      <c r="H120" s="237"/>
      <c r="I120" s="237"/>
    </row>
    <row r="121" spans="1:9" ht="14.4">
      <c r="A121" s="237"/>
      <c r="B121" s="237"/>
      <c r="C121" s="237"/>
      <c r="D121" s="237"/>
      <c r="E121" s="237"/>
      <c r="F121" s="237"/>
      <c r="G121" s="237"/>
      <c r="H121" s="237"/>
      <c r="I121" s="237"/>
    </row>
    <row r="122" spans="1:9" ht="14.4">
      <c r="A122" s="237"/>
      <c r="B122" s="237"/>
      <c r="C122" s="237"/>
      <c r="D122" s="237"/>
      <c r="E122" s="237"/>
      <c r="F122" s="237"/>
      <c r="G122" s="237"/>
      <c r="H122" s="237"/>
      <c r="I122" s="237"/>
    </row>
    <row r="123" spans="1:9" ht="14.4">
      <c r="A123" s="237"/>
      <c r="B123" s="237"/>
      <c r="C123" s="237"/>
      <c r="D123" s="237"/>
      <c r="E123" s="237"/>
      <c r="F123" s="237"/>
      <c r="G123" s="237"/>
      <c r="H123" s="237"/>
      <c r="I123" s="237"/>
    </row>
    <row r="124" spans="1:9" ht="14.4">
      <c r="A124" s="237"/>
      <c r="B124" s="237"/>
      <c r="C124" s="237"/>
      <c r="D124" s="237"/>
      <c r="E124" s="237"/>
      <c r="F124" s="237"/>
      <c r="G124" s="237"/>
      <c r="H124" s="237"/>
      <c r="I124" s="237"/>
    </row>
    <row r="125" spans="1:9" ht="14.4">
      <c r="A125" s="237"/>
      <c r="B125" s="237"/>
      <c r="C125" s="237"/>
      <c r="D125" s="237"/>
      <c r="E125" s="237"/>
      <c r="F125" s="237"/>
      <c r="G125" s="237"/>
      <c r="H125" s="237"/>
      <c r="I125" s="237"/>
    </row>
    <row r="126" spans="1:9" ht="14.4">
      <c r="A126" s="237"/>
      <c r="B126" s="237"/>
      <c r="C126" s="237"/>
      <c r="D126" s="237"/>
      <c r="E126" s="237"/>
      <c r="F126" s="237"/>
      <c r="G126" s="237"/>
      <c r="H126" s="237"/>
      <c r="I126" s="237"/>
    </row>
    <row r="127" spans="1:9" ht="14.4">
      <c r="A127" s="237"/>
      <c r="B127" s="237"/>
      <c r="C127" s="237"/>
      <c r="D127" s="237"/>
      <c r="E127" s="237"/>
      <c r="F127" s="237"/>
      <c r="G127" s="237"/>
      <c r="H127" s="237"/>
      <c r="I127" s="237"/>
    </row>
    <row r="128" spans="1:9" ht="14.4">
      <c r="A128" s="237"/>
      <c r="B128" s="237"/>
      <c r="C128" s="237"/>
      <c r="D128" s="237"/>
      <c r="E128" s="237"/>
      <c r="F128" s="237"/>
      <c r="G128" s="237"/>
      <c r="H128" s="237"/>
      <c r="I128" s="237"/>
    </row>
    <row r="129" spans="1:9" ht="14.4">
      <c r="A129" s="237"/>
      <c r="B129" s="237"/>
      <c r="C129" s="237"/>
      <c r="D129" s="237"/>
      <c r="E129" s="237"/>
      <c r="F129" s="237"/>
      <c r="G129" s="237"/>
      <c r="H129" s="237"/>
      <c r="I129" s="237"/>
    </row>
    <row r="130" spans="1:9" ht="14.4">
      <c r="A130" s="237"/>
      <c r="B130" s="237"/>
      <c r="C130" s="237"/>
      <c r="D130" s="237"/>
      <c r="E130" s="237"/>
      <c r="F130" s="237"/>
      <c r="G130" s="237"/>
      <c r="H130" s="237"/>
      <c r="I130" s="237"/>
    </row>
    <row r="131" spans="1:9" ht="14.4">
      <c r="A131" s="237"/>
      <c r="B131" s="237"/>
      <c r="C131" s="237"/>
      <c r="D131" s="237"/>
      <c r="E131" s="237"/>
      <c r="F131" s="237"/>
      <c r="G131" s="237"/>
      <c r="H131" s="237"/>
      <c r="I131" s="237"/>
    </row>
    <row r="132" spans="1:9" ht="14.4">
      <c r="A132" s="237"/>
      <c r="B132" s="237"/>
      <c r="C132" s="237"/>
      <c r="D132" s="237"/>
      <c r="E132" s="237"/>
      <c r="F132" s="237"/>
      <c r="G132" s="237"/>
      <c r="H132" s="237"/>
      <c r="I132" s="237"/>
    </row>
    <row r="133" spans="1:9" ht="14.4">
      <c r="A133" s="237"/>
      <c r="B133" s="237"/>
      <c r="C133" s="237"/>
      <c r="D133" s="237"/>
      <c r="E133" s="237"/>
      <c r="F133" s="237"/>
      <c r="G133" s="237"/>
      <c r="H133" s="237"/>
      <c r="I133" s="237"/>
    </row>
    <row r="134" spans="1:9" ht="14.4">
      <c r="A134" s="237"/>
      <c r="B134" s="237"/>
      <c r="C134" s="237"/>
      <c r="D134" s="237"/>
      <c r="E134" s="237"/>
      <c r="F134" s="237"/>
      <c r="G134" s="237"/>
      <c r="H134" s="237"/>
      <c r="I134" s="237"/>
    </row>
    <row r="135" spans="1:9" ht="14.4">
      <c r="A135" s="237"/>
      <c r="B135" s="237"/>
      <c r="C135" s="237"/>
      <c r="D135" s="237"/>
      <c r="E135" s="237"/>
      <c r="F135" s="237"/>
      <c r="G135" s="237"/>
      <c r="H135" s="237"/>
      <c r="I135" s="237"/>
    </row>
    <row r="136" spans="1:9" ht="14.4">
      <c r="A136" s="237"/>
      <c r="B136" s="237"/>
      <c r="C136" s="237"/>
      <c r="D136" s="237"/>
      <c r="E136" s="237"/>
      <c r="F136" s="237"/>
      <c r="G136" s="237"/>
      <c r="H136" s="237"/>
      <c r="I136" s="237"/>
    </row>
    <row r="137" spans="1:9" ht="14.4">
      <c r="A137" s="237"/>
      <c r="B137" s="237"/>
      <c r="C137" s="237"/>
      <c r="D137" s="237"/>
      <c r="E137" s="237"/>
      <c r="F137" s="237"/>
      <c r="G137" s="237"/>
      <c r="H137" s="237"/>
      <c r="I137" s="237"/>
    </row>
    <row r="138" spans="1:9" ht="14.4">
      <c r="A138" s="237"/>
      <c r="B138" s="237"/>
      <c r="C138" s="237"/>
      <c r="D138" s="237"/>
      <c r="E138" s="237"/>
      <c r="F138" s="237"/>
      <c r="G138" s="237"/>
      <c r="H138" s="237"/>
      <c r="I138" s="237"/>
    </row>
    <row r="139" spans="1:9" ht="14.4">
      <c r="A139" s="237"/>
      <c r="B139" s="237"/>
      <c r="C139" s="237"/>
      <c r="D139" s="237"/>
      <c r="E139" s="237"/>
      <c r="F139" s="237"/>
      <c r="G139" s="237"/>
      <c r="H139" s="237"/>
      <c r="I139" s="237"/>
    </row>
    <row r="140" spans="1:9" ht="14.4">
      <c r="A140" s="237"/>
      <c r="B140" s="237"/>
      <c r="C140" s="237"/>
      <c r="D140" s="237"/>
      <c r="E140" s="237"/>
      <c r="F140" s="237"/>
      <c r="G140" s="237"/>
      <c r="H140" s="237"/>
      <c r="I140" s="237"/>
    </row>
    <row r="141" spans="1:9" ht="14.4">
      <c r="A141" s="237"/>
      <c r="B141" s="237"/>
      <c r="C141" s="237"/>
      <c r="D141" s="237"/>
      <c r="E141" s="237"/>
      <c r="F141" s="237"/>
      <c r="G141" s="237"/>
      <c r="H141" s="237"/>
      <c r="I141" s="237"/>
    </row>
    <row r="142" spans="1:9" ht="14.4">
      <c r="A142" s="237"/>
      <c r="B142" s="237"/>
      <c r="C142" s="237"/>
      <c r="D142" s="237"/>
      <c r="E142" s="237"/>
      <c r="F142" s="237"/>
      <c r="G142" s="237"/>
      <c r="H142" s="237"/>
      <c r="I142" s="237"/>
    </row>
    <row r="143" spans="1:9" ht="14.4">
      <c r="A143" s="237"/>
      <c r="B143" s="237"/>
      <c r="C143" s="237"/>
      <c r="D143" s="237"/>
      <c r="E143" s="237"/>
      <c r="F143" s="237"/>
      <c r="G143" s="237"/>
      <c r="H143" s="237"/>
      <c r="I143" s="237"/>
    </row>
    <row r="144" spans="1:9" ht="14.4">
      <c r="A144" s="237"/>
      <c r="B144" s="237"/>
      <c r="C144" s="237"/>
      <c r="D144" s="237"/>
      <c r="E144" s="237"/>
      <c r="F144" s="237"/>
      <c r="G144" s="237"/>
      <c r="H144" s="237"/>
      <c r="I144" s="237"/>
    </row>
    <row r="145" spans="1:9" ht="14.4">
      <c r="A145" s="237"/>
      <c r="B145" s="237"/>
      <c r="C145" s="237"/>
      <c r="D145" s="237"/>
      <c r="E145" s="237"/>
      <c r="F145" s="237"/>
      <c r="G145" s="237"/>
      <c r="H145" s="237"/>
      <c r="I145" s="237"/>
    </row>
    <row r="146" spans="1:9" ht="14.4">
      <c r="A146" s="237"/>
      <c r="B146" s="237"/>
      <c r="C146" s="237"/>
      <c r="D146" s="237"/>
      <c r="E146" s="237"/>
      <c r="F146" s="237"/>
      <c r="G146" s="237"/>
      <c r="H146" s="237"/>
      <c r="I146" s="237"/>
    </row>
    <row r="147" spans="1:9" ht="14.4">
      <c r="A147" s="237"/>
      <c r="B147" s="237"/>
      <c r="C147" s="237"/>
      <c r="D147" s="237"/>
      <c r="E147" s="237"/>
      <c r="F147" s="237"/>
      <c r="G147" s="237"/>
      <c r="H147" s="237"/>
      <c r="I147" s="237"/>
    </row>
    <row r="148" spans="1:9" ht="14.4">
      <c r="A148" s="237"/>
      <c r="B148" s="237"/>
      <c r="C148" s="237"/>
      <c r="D148" s="237"/>
      <c r="E148" s="237"/>
      <c r="F148" s="237"/>
      <c r="G148" s="237"/>
      <c r="H148" s="237"/>
      <c r="I148" s="237"/>
    </row>
    <row r="149" spans="1:9" ht="14.4">
      <c r="A149" s="237"/>
      <c r="B149" s="237"/>
      <c r="C149" s="237"/>
      <c r="D149" s="237"/>
      <c r="E149" s="237"/>
      <c r="F149" s="237"/>
      <c r="G149" s="237"/>
      <c r="H149" s="237"/>
      <c r="I149" s="237"/>
    </row>
    <row r="150" spans="1:9" ht="14.4">
      <c r="A150" s="237"/>
      <c r="B150" s="237"/>
      <c r="C150" s="237"/>
      <c r="D150" s="237"/>
      <c r="E150" s="237"/>
      <c r="F150" s="237"/>
      <c r="G150" s="237"/>
      <c r="H150" s="237"/>
      <c r="I150" s="237"/>
    </row>
    <row r="151" spans="1:9" ht="14.4">
      <c r="A151" s="237" t="s">
        <v>509</v>
      </c>
      <c r="B151" s="237"/>
      <c r="C151" s="237"/>
      <c r="D151" s="237"/>
      <c r="E151" s="237"/>
      <c r="F151" s="237"/>
      <c r="G151" s="237"/>
      <c r="H151" s="237"/>
      <c r="I151" s="237"/>
    </row>
    <row r="152" spans="1:9" ht="14.4">
      <c r="A152" s="237"/>
      <c r="B152" s="237"/>
      <c r="C152" s="237"/>
      <c r="D152" s="237"/>
      <c r="E152" s="237"/>
      <c r="F152" s="237"/>
      <c r="G152" s="237"/>
      <c r="H152" s="237"/>
      <c r="I152" s="237"/>
    </row>
    <row r="153" spans="1:9" ht="14.4">
      <c r="A153" s="237"/>
      <c r="B153" s="237"/>
      <c r="C153" s="237"/>
      <c r="D153" s="237"/>
      <c r="E153" s="237"/>
      <c r="F153" s="237"/>
      <c r="G153" s="237"/>
      <c r="H153" s="237"/>
      <c r="I153" s="237"/>
    </row>
    <row r="154" spans="1:9" ht="14.4">
      <c r="A154" s="237"/>
      <c r="B154" s="237"/>
      <c r="C154" s="237"/>
      <c r="D154" s="237"/>
      <c r="E154" s="237"/>
      <c r="F154" s="237"/>
      <c r="G154" s="237"/>
      <c r="H154" s="237"/>
      <c r="I154" s="237"/>
    </row>
    <row r="155" spans="1:9" ht="14.4">
      <c r="A155" s="237"/>
      <c r="B155" s="237"/>
      <c r="C155" s="237"/>
      <c r="D155" s="237"/>
      <c r="E155" s="237"/>
      <c r="F155" s="237"/>
      <c r="G155" s="237"/>
      <c r="H155" s="237"/>
      <c r="I155" s="237"/>
    </row>
    <row r="156" spans="1:9" ht="14.4">
      <c r="A156" s="237"/>
      <c r="B156" s="237"/>
      <c r="C156" s="237"/>
      <c r="D156" s="237"/>
      <c r="E156" s="237"/>
      <c r="F156" s="237"/>
      <c r="G156" s="237"/>
      <c r="H156" s="237"/>
      <c r="I156" s="237"/>
    </row>
    <row r="157" spans="1:9" ht="14.4">
      <c r="A157" s="237"/>
      <c r="B157" s="237"/>
      <c r="C157" s="237"/>
      <c r="D157" s="237"/>
      <c r="E157" s="237"/>
      <c r="F157" s="237"/>
      <c r="G157" s="237"/>
      <c r="H157" s="237"/>
      <c r="I157" s="237"/>
    </row>
    <row r="158" spans="1:9" ht="14.4">
      <c r="A158" s="237"/>
      <c r="B158" s="237"/>
      <c r="C158" s="237"/>
      <c r="D158" s="237"/>
      <c r="E158" s="237"/>
      <c r="F158" s="237"/>
      <c r="G158" s="237"/>
      <c r="H158" s="237"/>
      <c r="I158" s="237"/>
    </row>
    <row r="159" spans="1:9" ht="14.4">
      <c r="A159" s="237"/>
      <c r="B159" s="237"/>
      <c r="C159" s="237"/>
      <c r="D159" s="237"/>
      <c r="E159" s="237"/>
      <c r="F159" s="237"/>
      <c r="G159" s="237"/>
      <c r="H159" s="237"/>
      <c r="I159" s="237"/>
    </row>
    <row r="160" spans="1:9" ht="14.4">
      <c r="A160" s="237"/>
      <c r="B160" s="237"/>
      <c r="C160" s="237"/>
      <c r="D160" s="237"/>
      <c r="E160" s="237"/>
      <c r="F160" s="237"/>
      <c r="G160" s="237"/>
      <c r="H160" s="237"/>
      <c r="I160" s="237"/>
    </row>
    <row r="161" spans="1:9" ht="14.4">
      <c r="A161" s="237"/>
      <c r="B161" s="237"/>
      <c r="C161" s="237"/>
      <c r="D161" s="237"/>
      <c r="E161" s="237"/>
      <c r="F161" s="237"/>
      <c r="G161" s="237"/>
      <c r="H161" s="237"/>
      <c r="I161" s="237"/>
    </row>
    <row r="162" spans="1:9" ht="14.4">
      <c r="A162" s="237"/>
      <c r="B162" s="237"/>
      <c r="C162" s="237"/>
      <c r="D162" s="237"/>
      <c r="E162" s="237"/>
      <c r="F162" s="237"/>
      <c r="G162" s="237"/>
      <c r="H162" s="237"/>
      <c r="I162" s="237"/>
    </row>
    <row r="163" spans="1:9" ht="14.4">
      <c r="A163" s="237"/>
      <c r="B163" s="237"/>
      <c r="C163" s="237"/>
      <c r="D163" s="237"/>
      <c r="E163" s="237"/>
      <c r="F163" s="237"/>
      <c r="G163" s="237"/>
      <c r="H163" s="237"/>
      <c r="I163" s="237"/>
    </row>
    <row r="164" spans="1:9" ht="14.4">
      <c r="A164" s="237"/>
      <c r="B164" s="237"/>
      <c r="C164" s="237"/>
      <c r="D164" s="237"/>
      <c r="E164" s="237"/>
      <c r="F164" s="237"/>
      <c r="G164" s="237"/>
      <c r="H164" s="237"/>
      <c r="I164" s="237"/>
    </row>
    <row r="165" spans="1:9" ht="14.4">
      <c r="A165" s="237"/>
      <c r="B165" s="237"/>
      <c r="C165" s="237"/>
      <c r="D165" s="237"/>
      <c r="E165" s="237"/>
      <c r="F165" s="237"/>
      <c r="G165" s="237"/>
      <c r="H165" s="237"/>
      <c r="I165" s="237"/>
    </row>
    <row r="166" spans="1:9" ht="14.4">
      <c r="A166" s="237"/>
      <c r="B166" s="237"/>
      <c r="C166" s="237"/>
      <c r="D166" s="237"/>
      <c r="E166" s="237"/>
      <c r="F166" s="237"/>
      <c r="G166" s="237"/>
      <c r="H166" s="237"/>
      <c r="I166" s="237"/>
    </row>
    <row r="167" spans="1:9" ht="14.4">
      <c r="A167" s="237"/>
      <c r="B167" s="237"/>
      <c r="C167" s="237"/>
      <c r="D167" s="237"/>
      <c r="E167" s="237"/>
      <c r="F167" s="237"/>
      <c r="G167" s="237"/>
      <c r="H167" s="237"/>
      <c r="I167" s="237"/>
    </row>
    <row r="168" spans="1:9" ht="14.4">
      <c r="A168" s="237"/>
      <c r="B168" s="237"/>
      <c r="C168" s="237"/>
      <c r="D168" s="237"/>
      <c r="E168" s="237"/>
      <c r="F168" s="237"/>
      <c r="G168" s="237"/>
      <c r="H168" s="237"/>
      <c r="I168" s="237"/>
    </row>
    <row r="169" spans="1:9" ht="14.4">
      <c r="A169" s="237"/>
      <c r="B169" s="237"/>
      <c r="C169" s="237"/>
      <c r="D169" s="237"/>
      <c r="E169" s="237"/>
      <c r="F169" s="237"/>
      <c r="G169" s="237"/>
      <c r="H169" s="237"/>
      <c r="I169" s="237"/>
    </row>
    <row r="170" spans="1:9" ht="14.4">
      <c r="A170" s="237"/>
      <c r="B170" s="237"/>
      <c r="C170" s="237"/>
      <c r="D170" s="237"/>
      <c r="E170" s="237"/>
      <c r="F170" s="237"/>
      <c r="G170" s="237"/>
      <c r="H170" s="237"/>
      <c r="I170" s="237"/>
    </row>
    <row r="171" spans="1:9" ht="14.4">
      <c r="A171" s="237"/>
      <c r="B171" s="237"/>
      <c r="C171" s="237"/>
      <c r="D171" s="237"/>
      <c r="E171" s="237"/>
      <c r="F171" s="237"/>
      <c r="G171" s="237"/>
      <c r="H171" s="237"/>
      <c r="I171" s="237"/>
    </row>
    <row r="172" spans="1:9" ht="14.4">
      <c r="A172" s="237"/>
      <c r="B172" s="237"/>
      <c r="C172" s="237"/>
      <c r="D172" s="237"/>
      <c r="E172" s="237"/>
      <c r="F172" s="237"/>
      <c r="G172" s="237"/>
      <c r="H172" s="237"/>
      <c r="I172" s="237"/>
    </row>
    <row r="173" spans="1:9" ht="14.4">
      <c r="A173" s="237"/>
      <c r="B173" s="237"/>
      <c r="C173" s="237"/>
      <c r="D173" s="237"/>
      <c r="E173" s="237"/>
      <c r="F173" s="237"/>
      <c r="G173" s="237"/>
      <c r="H173" s="237"/>
      <c r="I173" s="237"/>
    </row>
    <row r="174" spans="1:9" ht="14.4">
      <c r="A174" s="237"/>
      <c r="B174" s="237"/>
      <c r="C174" s="237"/>
      <c r="D174" s="237"/>
      <c r="E174" s="237"/>
      <c r="F174" s="237"/>
      <c r="G174" s="237"/>
      <c r="H174" s="237"/>
      <c r="I174" s="237"/>
    </row>
    <row r="175" spans="1:9" ht="14.4">
      <c r="A175" s="237"/>
      <c r="B175" s="237"/>
      <c r="C175" s="237"/>
      <c r="D175" s="237"/>
      <c r="E175" s="237"/>
      <c r="F175" s="237"/>
      <c r="G175" s="237"/>
      <c r="H175" s="237"/>
      <c r="I175" s="237"/>
    </row>
    <row r="176" spans="1:9" ht="14.4">
      <c r="A176" s="237"/>
      <c r="B176" s="237"/>
      <c r="C176" s="237"/>
      <c r="D176" s="237"/>
      <c r="E176" s="237"/>
      <c r="F176" s="237"/>
      <c r="G176" s="237"/>
      <c r="H176" s="237"/>
      <c r="I176" s="237"/>
    </row>
    <row r="177" spans="1:9" ht="14.4">
      <c r="A177" s="237"/>
      <c r="B177" s="237"/>
      <c r="C177" s="237"/>
      <c r="D177" s="237"/>
      <c r="E177" s="237"/>
      <c r="F177" s="237"/>
      <c r="G177" s="237"/>
      <c r="H177" s="237"/>
      <c r="I177" s="237"/>
    </row>
    <row r="178" spans="1:9" ht="14.4">
      <c r="A178" s="237"/>
      <c r="B178" s="237"/>
      <c r="C178" s="237"/>
      <c r="D178" s="237"/>
      <c r="E178" s="237"/>
      <c r="F178" s="237"/>
      <c r="G178" s="237"/>
      <c r="H178" s="237"/>
      <c r="I178" s="237"/>
    </row>
    <row r="179" spans="1:9" ht="14.4">
      <c r="A179" s="237"/>
      <c r="B179" s="237"/>
      <c r="C179" s="237"/>
      <c r="D179" s="237"/>
      <c r="E179" s="237"/>
      <c r="F179" s="237"/>
      <c r="G179" s="237"/>
      <c r="H179" s="237"/>
      <c r="I179" s="237"/>
    </row>
    <row r="180" spans="1:9" ht="14.4">
      <c r="A180" s="237"/>
      <c r="B180" s="237"/>
      <c r="C180" s="237"/>
      <c r="D180" s="237"/>
      <c r="E180" s="237"/>
      <c r="F180" s="237"/>
      <c r="G180" s="237"/>
      <c r="H180" s="237"/>
      <c r="I180" s="237"/>
    </row>
    <row r="181" spans="1:9" ht="14.4">
      <c r="A181" s="237"/>
      <c r="B181" s="237"/>
      <c r="C181" s="237"/>
      <c r="D181" s="237"/>
      <c r="E181" s="237"/>
      <c r="F181" s="237"/>
      <c r="G181" s="237"/>
      <c r="H181" s="237"/>
      <c r="I181" s="237"/>
    </row>
    <row r="182" spans="1:9" ht="14.4">
      <c r="A182" s="237"/>
      <c r="B182" s="237"/>
      <c r="C182" s="237"/>
      <c r="D182" s="237"/>
      <c r="E182" s="237"/>
      <c r="F182" s="237"/>
      <c r="G182" s="237"/>
      <c r="H182" s="237"/>
      <c r="I182" s="237"/>
    </row>
    <row r="183" spans="1:9" ht="14.4">
      <c r="A183" s="237"/>
      <c r="B183" s="237"/>
      <c r="C183" s="237"/>
      <c r="D183" s="237"/>
      <c r="E183" s="237"/>
      <c r="F183" s="237"/>
      <c r="G183" s="237"/>
      <c r="H183" s="237"/>
      <c r="I183" s="237"/>
    </row>
    <row r="184" spans="1:9" ht="14.4">
      <c r="A184" s="237"/>
      <c r="B184" s="237"/>
      <c r="C184" s="237"/>
      <c r="D184" s="237"/>
      <c r="E184" s="237"/>
      <c r="F184" s="237"/>
      <c r="G184" s="237"/>
      <c r="H184" s="237"/>
      <c r="I184" s="237"/>
    </row>
    <row r="185" spans="1:9" ht="14.4">
      <c r="A185" s="237"/>
      <c r="B185" s="237"/>
      <c r="C185" s="237"/>
      <c r="D185" s="237"/>
      <c r="E185" s="237"/>
      <c r="F185" s="237"/>
      <c r="G185" s="237"/>
      <c r="H185" s="237"/>
      <c r="I185" s="237"/>
    </row>
    <row r="186" spans="1:9" ht="14.4">
      <c r="A186" s="237"/>
      <c r="B186" s="237"/>
      <c r="C186" s="237"/>
      <c r="D186" s="237"/>
      <c r="E186" s="237"/>
      <c r="F186" s="237"/>
      <c r="G186" s="237"/>
      <c r="H186" s="237"/>
      <c r="I186" s="237"/>
    </row>
    <row r="187" spans="1:9" ht="14.4">
      <c r="A187" s="237"/>
      <c r="B187" s="237"/>
      <c r="C187" s="237"/>
      <c r="D187" s="237"/>
      <c r="E187" s="237"/>
      <c r="F187" s="237"/>
      <c r="G187" s="237"/>
      <c r="H187" s="237"/>
      <c r="I187" s="237"/>
    </row>
    <row r="188" spans="1:9" ht="14.4">
      <c r="A188" s="237"/>
      <c r="B188" s="237"/>
      <c r="C188" s="237"/>
      <c r="D188" s="237"/>
      <c r="E188" s="237"/>
      <c r="F188" s="237"/>
      <c r="G188" s="237"/>
      <c r="H188" s="237"/>
      <c r="I188" s="237"/>
    </row>
    <row r="189" spans="1:9" ht="14.4">
      <c r="A189" s="237"/>
      <c r="B189" s="237"/>
      <c r="C189" s="237"/>
      <c r="D189" s="237"/>
      <c r="E189" s="237"/>
      <c r="F189" s="237"/>
      <c r="G189" s="237"/>
      <c r="H189" s="237"/>
      <c r="I189" s="237"/>
    </row>
    <row r="190" spans="1:9" ht="14.4">
      <c r="A190" s="237"/>
      <c r="B190" s="237"/>
      <c r="C190" s="237"/>
      <c r="D190" s="237"/>
      <c r="E190" s="237"/>
      <c r="F190" s="237"/>
      <c r="G190" s="237"/>
      <c r="H190" s="237"/>
      <c r="I190" s="237"/>
    </row>
    <row r="191" spans="1:9" ht="14.4">
      <c r="A191" s="237"/>
      <c r="B191" s="237"/>
      <c r="C191" s="237"/>
      <c r="D191" s="237"/>
      <c r="E191" s="237"/>
      <c r="F191" s="237"/>
      <c r="G191" s="237"/>
      <c r="H191" s="237"/>
      <c r="I191" s="237"/>
    </row>
    <row r="192" spans="1:9" ht="14.4">
      <c r="A192" s="237"/>
      <c r="B192" s="237"/>
      <c r="C192" s="237"/>
      <c r="D192" s="237"/>
      <c r="E192" s="237"/>
      <c r="F192" s="237"/>
      <c r="G192" s="237"/>
      <c r="H192" s="237"/>
      <c r="I192" s="237"/>
    </row>
    <row r="193" spans="1:9" ht="14.4">
      <c r="A193" s="237"/>
      <c r="B193" s="237"/>
      <c r="C193" s="237"/>
      <c r="D193" s="237"/>
      <c r="E193" s="237"/>
      <c r="F193" s="237"/>
      <c r="G193" s="237"/>
      <c r="H193" s="237"/>
      <c r="I193" s="237"/>
    </row>
    <row r="194" spans="1:9" ht="14.4">
      <c r="A194" s="237"/>
      <c r="B194" s="237"/>
      <c r="C194" s="237"/>
      <c r="D194" s="237"/>
      <c r="E194" s="237"/>
      <c r="F194" s="237"/>
      <c r="G194" s="237"/>
      <c r="H194" s="237"/>
      <c r="I194" s="237"/>
    </row>
    <row r="195" spans="1:9" ht="14.4">
      <c r="A195" s="237"/>
      <c r="B195" s="237"/>
      <c r="C195" s="237"/>
      <c r="D195" s="237"/>
      <c r="E195" s="237"/>
      <c r="F195" s="237"/>
      <c r="G195" s="237"/>
      <c r="H195" s="237"/>
      <c r="I195" s="237"/>
    </row>
    <row r="196" spans="1:9" ht="14.4">
      <c r="A196" s="237"/>
      <c r="B196" s="237"/>
      <c r="C196" s="237"/>
      <c r="D196" s="237"/>
      <c r="E196" s="237"/>
      <c r="F196" s="237"/>
      <c r="G196" s="237"/>
      <c r="H196" s="237"/>
      <c r="I196" s="237"/>
    </row>
    <row r="197" spans="1:9" ht="14.4">
      <c r="A197" s="237"/>
      <c r="B197" s="237"/>
      <c r="C197" s="237"/>
      <c r="D197" s="237"/>
      <c r="E197" s="237"/>
      <c r="F197" s="237"/>
      <c r="G197" s="237"/>
      <c r="H197" s="237"/>
      <c r="I197" s="237"/>
    </row>
    <row r="198" spans="1:9" ht="14.4">
      <c r="A198" s="237"/>
      <c r="B198" s="237"/>
      <c r="C198" s="237"/>
      <c r="D198" s="237"/>
      <c r="E198" s="237"/>
      <c r="F198" s="237"/>
      <c r="G198" s="237"/>
      <c r="H198" s="237"/>
      <c r="I198" s="237"/>
    </row>
    <row r="199" spans="1:9" ht="14.4">
      <c r="A199" s="237"/>
      <c r="B199" s="237"/>
      <c r="C199" s="237"/>
      <c r="D199" s="237"/>
      <c r="E199" s="237"/>
      <c r="F199" s="237"/>
      <c r="G199" s="237"/>
      <c r="H199" s="237"/>
      <c r="I199" s="237"/>
    </row>
    <row r="200" spans="1:9" ht="14.4">
      <c r="A200" s="237"/>
      <c r="B200" s="237"/>
      <c r="C200" s="237"/>
      <c r="D200" s="237"/>
      <c r="E200" s="237"/>
      <c r="F200" s="237"/>
      <c r="G200" s="237"/>
      <c r="H200" s="237"/>
      <c r="I200" s="237"/>
    </row>
    <row r="201" spans="1:9" ht="14.4">
      <c r="A201" s="237" t="s">
        <v>510</v>
      </c>
      <c r="B201" s="237"/>
      <c r="C201" s="237"/>
      <c r="D201" s="237"/>
      <c r="E201" s="237"/>
      <c r="F201" s="237"/>
      <c r="G201" s="237"/>
      <c r="H201" s="237"/>
      <c r="I201" s="237"/>
    </row>
    <row r="202" spans="1:9" ht="14.4">
      <c r="A202" s="237"/>
      <c r="B202" s="237"/>
      <c r="C202" s="237"/>
      <c r="D202" s="237"/>
      <c r="E202" s="237"/>
      <c r="F202" s="237"/>
      <c r="G202" s="237"/>
      <c r="H202" s="237"/>
      <c r="I202" s="237"/>
    </row>
    <row r="203" spans="1:9" ht="14.4">
      <c r="A203" s="237"/>
      <c r="B203" s="237"/>
      <c r="C203" s="237"/>
      <c r="D203" s="237"/>
      <c r="E203" s="237"/>
      <c r="F203" s="237"/>
      <c r="G203" s="237"/>
      <c r="H203" s="237"/>
      <c r="I203" s="237"/>
    </row>
    <row r="204" spans="1:9" ht="14.4">
      <c r="A204" s="237"/>
      <c r="B204" s="237"/>
      <c r="C204" s="237"/>
      <c r="D204" s="237"/>
      <c r="E204" s="237"/>
      <c r="F204" s="237"/>
      <c r="G204" s="237"/>
      <c r="H204" s="237"/>
      <c r="I204" s="237"/>
    </row>
    <row r="205" spans="1:9" ht="14.4">
      <c r="A205" s="237"/>
      <c r="B205" s="237"/>
      <c r="C205" s="237"/>
      <c r="D205" s="237"/>
      <c r="E205" s="237"/>
      <c r="F205" s="237"/>
      <c r="G205" s="237"/>
      <c r="H205" s="237"/>
      <c r="I205" s="237"/>
    </row>
    <row r="206" spans="1:9" ht="14.4">
      <c r="A206" s="237"/>
      <c r="B206" s="237"/>
      <c r="C206" s="237"/>
      <c r="D206" s="237"/>
      <c r="E206" s="237"/>
      <c r="F206" s="237"/>
      <c r="G206" s="237"/>
      <c r="H206" s="237"/>
      <c r="I206" s="237"/>
    </row>
    <row r="207" spans="1:9" ht="14.4">
      <c r="A207" s="237"/>
      <c r="B207" s="237"/>
      <c r="C207" s="237"/>
      <c r="D207" s="237"/>
      <c r="E207" s="237"/>
      <c r="F207" s="237"/>
      <c r="G207" s="237"/>
      <c r="H207" s="237"/>
      <c r="I207" s="237"/>
    </row>
    <row r="208" spans="1:9" ht="14.4">
      <c r="A208" s="237"/>
      <c r="B208" s="237"/>
      <c r="C208" s="237"/>
      <c r="D208" s="237"/>
      <c r="E208" s="237"/>
      <c r="F208" s="237"/>
      <c r="G208" s="237"/>
      <c r="H208" s="237"/>
      <c r="I208" s="237"/>
    </row>
    <row r="209" spans="1:9" ht="14.4">
      <c r="A209" s="237"/>
      <c r="B209" s="237"/>
      <c r="C209" s="237"/>
      <c r="D209" s="237"/>
      <c r="E209" s="237"/>
      <c r="F209" s="237"/>
      <c r="G209" s="237"/>
      <c r="H209" s="237"/>
      <c r="I209" s="237"/>
    </row>
    <row r="210" spans="1:9" ht="14.4">
      <c r="A210" s="237"/>
      <c r="B210" s="237"/>
      <c r="C210" s="237"/>
      <c r="D210" s="237"/>
      <c r="E210" s="237"/>
      <c r="F210" s="237"/>
      <c r="G210" s="237"/>
      <c r="H210" s="237"/>
      <c r="I210" s="237"/>
    </row>
    <row r="211" spans="1:9" ht="14.4">
      <c r="A211" s="237"/>
      <c r="B211" s="237"/>
      <c r="C211" s="237"/>
      <c r="D211" s="237"/>
      <c r="E211" s="237"/>
      <c r="F211" s="237"/>
      <c r="G211" s="237"/>
      <c r="H211" s="237"/>
      <c r="I211" s="237"/>
    </row>
    <row r="212" spans="1:9" ht="14.4">
      <c r="A212" s="237"/>
      <c r="B212" s="237"/>
      <c r="C212" s="237"/>
      <c r="D212" s="237"/>
      <c r="E212" s="237"/>
      <c r="F212" s="237"/>
      <c r="G212" s="237"/>
      <c r="H212" s="237"/>
      <c r="I212" s="237"/>
    </row>
    <row r="213" spans="1:9" ht="14.4">
      <c r="A213" s="237"/>
      <c r="B213" s="237"/>
      <c r="C213" s="237"/>
      <c r="D213" s="237"/>
      <c r="E213" s="237"/>
      <c r="F213" s="237"/>
      <c r="G213" s="237"/>
      <c r="H213" s="237"/>
      <c r="I213" s="237"/>
    </row>
    <row r="214" spans="1:9" ht="14.4">
      <c r="A214" s="237"/>
      <c r="B214" s="237"/>
      <c r="C214" s="237"/>
      <c r="D214" s="237"/>
      <c r="E214" s="237"/>
      <c r="F214" s="237"/>
      <c r="G214" s="237"/>
      <c r="H214" s="237"/>
      <c r="I214" s="237"/>
    </row>
    <row r="215" spans="1:9" ht="14.4">
      <c r="A215" s="237"/>
      <c r="B215" s="237"/>
      <c r="C215" s="237"/>
      <c r="D215" s="237"/>
      <c r="E215" s="237"/>
      <c r="F215" s="237"/>
      <c r="G215" s="237"/>
      <c r="H215" s="237"/>
      <c r="I215" s="237"/>
    </row>
    <row r="216" spans="1:9" ht="14.4">
      <c r="A216" s="237"/>
      <c r="B216" s="237"/>
      <c r="C216" s="237"/>
      <c r="D216" s="237"/>
      <c r="E216" s="237"/>
      <c r="F216" s="237"/>
      <c r="G216" s="237"/>
      <c r="H216" s="237"/>
      <c r="I216" s="237"/>
    </row>
    <row r="217" spans="1:9" ht="14.4">
      <c r="A217" s="237"/>
      <c r="B217" s="237"/>
      <c r="C217" s="237"/>
      <c r="D217" s="237"/>
      <c r="E217" s="237"/>
      <c r="F217" s="237"/>
      <c r="G217" s="237"/>
      <c r="H217" s="237"/>
      <c r="I217" s="237"/>
    </row>
    <row r="218" spans="1:9" ht="14.4">
      <c r="A218" s="237"/>
      <c r="B218" s="237"/>
      <c r="C218" s="237"/>
      <c r="D218" s="237"/>
      <c r="E218" s="237"/>
      <c r="F218" s="237"/>
      <c r="G218" s="237"/>
      <c r="H218" s="237"/>
      <c r="I218" s="237"/>
    </row>
    <row r="219" spans="1:9" ht="14.4">
      <c r="A219" s="237"/>
      <c r="B219" s="237"/>
      <c r="C219" s="237"/>
      <c r="D219" s="237"/>
      <c r="E219" s="237"/>
      <c r="F219" s="237"/>
      <c r="G219" s="237"/>
      <c r="H219" s="237"/>
      <c r="I219" s="237"/>
    </row>
    <row r="220" spans="1:9" ht="14.4">
      <c r="A220" s="237"/>
      <c r="B220" s="237"/>
      <c r="C220" s="237"/>
      <c r="D220" s="237"/>
      <c r="E220" s="237"/>
      <c r="F220" s="237"/>
      <c r="G220" s="237"/>
      <c r="H220" s="237"/>
      <c r="I220" s="237"/>
    </row>
    <row r="221" spans="1:9" ht="14.4">
      <c r="A221" s="237"/>
      <c r="B221" s="237"/>
      <c r="C221" s="237"/>
      <c r="D221" s="237"/>
      <c r="E221" s="237"/>
      <c r="F221" s="237"/>
      <c r="G221" s="237"/>
      <c r="H221" s="237"/>
      <c r="I221" s="237"/>
    </row>
    <row r="222" spans="1:9" ht="14.4">
      <c r="A222" s="237"/>
      <c r="B222" s="237"/>
      <c r="C222" s="237"/>
      <c r="D222" s="237"/>
      <c r="E222" s="237"/>
      <c r="F222" s="237"/>
      <c r="G222" s="237"/>
      <c r="H222" s="237"/>
      <c r="I222" s="237"/>
    </row>
    <row r="223" spans="1:9" ht="14.4">
      <c r="A223" s="237"/>
      <c r="B223" s="237"/>
      <c r="C223" s="237"/>
      <c r="D223" s="237"/>
      <c r="E223" s="237"/>
      <c r="F223" s="237"/>
      <c r="G223" s="237"/>
      <c r="H223" s="237"/>
      <c r="I223" s="237"/>
    </row>
    <row r="224" spans="1:9" ht="14.4">
      <c r="A224" s="237"/>
      <c r="B224" s="237"/>
      <c r="C224" s="237"/>
      <c r="D224" s="237"/>
      <c r="E224" s="237"/>
      <c r="F224" s="237"/>
      <c r="G224" s="237"/>
      <c r="H224" s="237"/>
      <c r="I224" s="237"/>
    </row>
    <row r="225" spans="1:9" ht="14.4">
      <c r="A225" s="237"/>
      <c r="B225" s="237"/>
      <c r="C225" s="237"/>
      <c r="D225" s="237"/>
      <c r="E225" s="237"/>
      <c r="F225" s="237"/>
      <c r="G225" s="237"/>
      <c r="H225" s="237"/>
      <c r="I225" s="237"/>
    </row>
    <row r="226" spans="1:9" ht="14.4">
      <c r="A226" s="237"/>
      <c r="B226" s="237"/>
      <c r="C226" s="237"/>
      <c r="D226" s="237"/>
      <c r="E226" s="237"/>
      <c r="F226" s="237"/>
      <c r="G226" s="237"/>
      <c r="H226" s="237"/>
      <c r="I226" s="237"/>
    </row>
    <row r="227" spans="1:9" ht="14.4">
      <c r="A227" s="237"/>
      <c r="B227" s="237"/>
      <c r="C227" s="237"/>
      <c r="D227" s="237"/>
      <c r="E227" s="237"/>
      <c r="F227" s="237"/>
      <c r="G227" s="237"/>
      <c r="H227" s="237"/>
      <c r="I227" s="237"/>
    </row>
    <row r="228" spans="1:9" ht="14.4">
      <c r="A228" s="237"/>
      <c r="B228" s="237"/>
      <c r="C228" s="237"/>
      <c r="D228" s="237"/>
      <c r="E228" s="237"/>
      <c r="F228" s="237"/>
      <c r="G228" s="237"/>
      <c r="H228" s="237"/>
      <c r="I228" s="237"/>
    </row>
    <row r="229" spans="1:9" ht="14.4">
      <c r="A229" s="237"/>
      <c r="B229" s="237"/>
      <c r="C229" s="237"/>
      <c r="D229" s="237"/>
      <c r="E229" s="237"/>
      <c r="F229" s="237"/>
      <c r="G229" s="237"/>
      <c r="H229" s="237"/>
      <c r="I229" s="237"/>
    </row>
    <row r="230" spans="1:9" ht="14.4">
      <c r="A230" s="237"/>
      <c r="B230" s="237"/>
      <c r="C230" s="237"/>
      <c r="D230" s="237"/>
      <c r="E230" s="237"/>
      <c r="F230" s="237"/>
      <c r="G230" s="237"/>
      <c r="H230" s="237"/>
      <c r="I230" s="237"/>
    </row>
    <row r="231" spans="1:9" ht="14.4">
      <c r="A231" s="237"/>
      <c r="B231" s="237"/>
      <c r="C231" s="237"/>
      <c r="D231" s="237"/>
      <c r="E231" s="237"/>
      <c r="F231" s="237"/>
      <c r="G231" s="237"/>
      <c r="H231" s="237"/>
      <c r="I231" s="237"/>
    </row>
    <row r="232" spans="1:9" ht="14.4">
      <c r="A232" s="237"/>
      <c r="B232" s="237"/>
      <c r="C232" s="237"/>
      <c r="D232" s="237"/>
      <c r="E232" s="237"/>
      <c r="F232" s="237"/>
      <c r="G232" s="237"/>
      <c r="H232" s="237"/>
      <c r="I232" s="237"/>
    </row>
    <row r="233" spans="1:9" ht="14.4">
      <c r="A233" s="237"/>
      <c r="B233" s="237"/>
      <c r="C233" s="237"/>
      <c r="D233" s="237"/>
      <c r="E233" s="237"/>
      <c r="F233" s="237"/>
      <c r="G233" s="237"/>
      <c r="H233" s="237"/>
      <c r="I233" s="237"/>
    </row>
    <row r="234" spans="1:9" ht="14.4">
      <c r="A234" s="237"/>
      <c r="B234" s="237"/>
      <c r="C234" s="237"/>
      <c r="D234" s="237"/>
      <c r="E234" s="237"/>
      <c r="F234" s="237"/>
      <c r="G234" s="237"/>
      <c r="H234" s="237"/>
      <c r="I234" s="237"/>
    </row>
    <row r="235" spans="1:9" ht="14.4">
      <c r="A235" s="237"/>
      <c r="B235" s="237"/>
      <c r="C235" s="237"/>
      <c r="D235" s="237"/>
      <c r="E235" s="237"/>
      <c r="F235" s="237"/>
      <c r="G235" s="237"/>
      <c r="H235" s="237"/>
      <c r="I235" s="237"/>
    </row>
    <row r="236" spans="1:9" ht="14.4">
      <c r="A236" s="237"/>
      <c r="B236" s="237"/>
      <c r="C236" s="237"/>
      <c r="D236" s="237"/>
      <c r="E236" s="237"/>
      <c r="F236" s="237"/>
      <c r="G236" s="237"/>
      <c r="H236" s="237"/>
      <c r="I236" s="237"/>
    </row>
    <row r="237" spans="1:9" ht="14.4">
      <c r="A237" s="237"/>
      <c r="B237" s="237"/>
      <c r="C237" s="237"/>
      <c r="D237" s="237"/>
      <c r="E237" s="237"/>
      <c r="F237" s="237"/>
      <c r="G237" s="237"/>
      <c r="H237" s="237"/>
      <c r="I237" s="237"/>
    </row>
    <row r="238" spans="1:9" ht="14.4">
      <c r="A238" s="237"/>
      <c r="B238" s="237"/>
      <c r="C238" s="237"/>
      <c r="D238" s="237"/>
      <c r="E238" s="237"/>
      <c r="F238" s="237"/>
      <c r="G238" s="237"/>
      <c r="H238" s="237"/>
      <c r="I238" s="237"/>
    </row>
    <row r="239" spans="1:9" ht="14.4">
      <c r="A239" s="237"/>
      <c r="B239" s="237"/>
      <c r="C239" s="237"/>
      <c r="D239" s="237"/>
      <c r="E239" s="237"/>
      <c r="F239" s="237"/>
      <c r="G239" s="237"/>
      <c r="H239" s="237"/>
      <c r="I239" s="237"/>
    </row>
    <row r="240" spans="1:9" ht="14.4">
      <c r="A240" s="237"/>
      <c r="B240" s="237"/>
      <c r="C240" s="237"/>
      <c r="D240" s="237"/>
      <c r="E240" s="237"/>
      <c r="F240" s="237"/>
      <c r="G240" s="237"/>
      <c r="H240" s="237"/>
      <c r="I240" s="237"/>
    </row>
    <row r="241" spans="1:9" ht="14.4">
      <c r="A241" s="237"/>
      <c r="B241" s="237"/>
      <c r="C241" s="237"/>
      <c r="D241" s="237"/>
      <c r="E241" s="237"/>
      <c r="F241" s="237"/>
      <c r="G241" s="237"/>
      <c r="H241" s="237"/>
      <c r="I241" s="237"/>
    </row>
    <row r="242" spans="1:9" ht="14.4">
      <c r="A242" s="237"/>
      <c r="B242" s="237"/>
      <c r="C242" s="237"/>
      <c r="D242" s="237"/>
      <c r="E242" s="237"/>
      <c r="F242" s="237"/>
      <c r="G242" s="237"/>
      <c r="H242" s="237"/>
      <c r="I242" s="237"/>
    </row>
    <row r="243" spans="1:9" ht="14.4">
      <c r="A243" s="237"/>
      <c r="B243" s="237"/>
      <c r="C243" s="237"/>
      <c r="D243" s="237"/>
      <c r="E243" s="237"/>
      <c r="F243" s="237"/>
      <c r="G243" s="237"/>
      <c r="H243" s="237"/>
      <c r="I243" s="237"/>
    </row>
    <row r="244" spans="1:9" ht="14.4">
      <c r="A244" s="237"/>
      <c r="B244" s="237"/>
      <c r="C244" s="237"/>
      <c r="D244" s="237"/>
      <c r="E244" s="237"/>
      <c r="F244" s="237"/>
      <c r="G244" s="237"/>
      <c r="H244" s="237"/>
      <c r="I244" s="237"/>
    </row>
    <row r="245" spans="1:9" ht="14.4">
      <c r="A245" s="237"/>
      <c r="B245" s="237"/>
      <c r="C245" s="237"/>
      <c r="D245" s="237"/>
      <c r="E245" s="237"/>
      <c r="F245" s="237"/>
      <c r="G245" s="237"/>
      <c r="H245" s="237"/>
      <c r="I245" s="237"/>
    </row>
    <row r="246" spans="1:9" ht="14.4">
      <c r="A246" s="237"/>
      <c r="B246" s="237"/>
      <c r="C246" s="237"/>
      <c r="D246" s="237"/>
      <c r="E246" s="237"/>
      <c r="F246" s="237"/>
      <c r="G246" s="237"/>
      <c r="H246" s="237"/>
      <c r="I246" s="237"/>
    </row>
    <row r="247" spans="1:9" ht="14.4">
      <c r="A247" s="237"/>
      <c r="B247" s="237"/>
      <c r="C247" s="237"/>
      <c r="D247" s="237"/>
      <c r="E247" s="237"/>
      <c r="F247" s="237"/>
      <c r="G247" s="237"/>
      <c r="H247" s="237"/>
      <c r="I247" s="237"/>
    </row>
    <row r="248" spans="1:9" ht="14.4">
      <c r="A248" s="237"/>
      <c r="B248" s="237"/>
      <c r="C248" s="237"/>
      <c r="D248" s="237"/>
      <c r="E248" s="237"/>
      <c r="F248" s="237"/>
      <c r="G248" s="237"/>
      <c r="H248" s="237"/>
      <c r="I248" s="237"/>
    </row>
    <row r="249" spans="1:9" ht="14.4">
      <c r="A249" s="237"/>
      <c r="B249" s="237"/>
      <c r="C249" s="237"/>
      <c r="D249" s="237"/>
      <c r="E249" s="237"/>
      <c r="F249" s="237"/>
      <c r="G249" s="237"/>
      <c r="H249" s="237"/>
      <c r="I249" s="237"/>
    </row>
    <row r="250" spans="1:9" ht="14.4">
      <c r="A250" s="237"/>
      <c r="B250" s="237"/>
      <c r="C250" s="237"/>
      <c r="D250" s="237"/>
      <c r="E250" s="237"/>
      <c r="F250" s="237"/>
      <c r="G250" s="237"/>
      <c r="H250" s="237"/>
      <c r="I250" s="237"/>
    </row>
    <row r="251" spans="1:9" ht="14.4">
      <c r="A251" s="237" t="s">
        <v>511</v>
      </c>
      <c r="B251" s="237"/>
      <c r="C251" s="237"/>
      <c r="D251" s="237"/>
      <c r="E251" s="237"/>
      <c r="F251" s="237"/>
      <c r="G251" s="237"/>
      <c r="H251" s="237"/>
      <c r="I251" s="237"/>
    </row>
    <row r="252" spans="1:9" ht="14.4">
      <c r="A252" s="237"/>
      <c r="B252" s="237"/>
      <c r="C252" s="237"/>
      <c r="D252" s="237"/>
      <c r="E252" s="237"/>
      <c r="F252" s="237"/>
      <c r="G252" s="237"/>
      <c r="H252" s="237"/>
      <c r="I252" s="237"/>
    </row>
    <row r="253" spans="1:9" ht="14.4">
      <c r="A253" s="237"/>
      <c r="B253" s="237"/>
      <c r="C253" s="237"/>
      <c r="D253" s="237"/>
      <c r="E253" s="237"/>
      <c r="F253" s="237"/>
      <c r="G253" s="237"/>
      <c r="H253" s="237"/>
      <c r="I253" s="237"/>
    </row>
    <row r="254" spans="1:9" ht="14.4">
      <c r="A254" s="237"/>
      <c r="B254" s="237"/>
      <c r="C254" s="237"/>
      <c r="D254" s="237"/>
      <c r="E254" s="237"/>
      <c r="F254" s="237"/>
      <c r="G254" s="237"/>
      <c r="H254" s="237"/>
      <c r="I254" s="237"/>
    </row>
    <row r="255" spans="1:9" ht="14.4">
      <c r="A255" s="237"/>
      <c r="B255" s="237"/>
      <c r="C255" s="237"/>
      <c r="D255" s="237"/>
      <c r="E255" s="237"/>
      <c r="F255" s="237"/>
      <c r="G255" s="237"/>
      <c r="H255" s="237"/>
      <c r="I255" s="237"/>
    </row>
    <row r="256" spans="1:9" ht="14.4">
      <c r="A256" s="237"/>
      <c r="B256" s="237"/>
      <c r="C256" s="237"/>
      <c r="D256" s="237"/>
      <c r="E256" s="237"/>
      <c r="F256" s="237"/>
      <c r="G256" s="237"/>
      <c r="H256" s="237"/>
      <c r="I256" s="237"/>
    </row>
    <row r="257" spans="1:9" ht="14.4">
      <c r="A257" s="237"/>
      <c r="B257" s="237"/>
      <c r="C257" s="237"/>
      <c r="D257" s="237"/>
      <c r="E257" s="237"/>
      <c r="F257" s="237"/>
      <c r="G257" s="237"/>
      <c r="H257" s="237"/>
      <c r="I257" s="237"/>
    </row>
    <row r="258" spans="1:9" ht="14.4">
      <c r="A258" s="237"/>
      <c r="B258" s="237"/>
      <c r="C258" s="237"/>
      <c r="D258" s="237"/>
      <c r="E258" s="237"/>
      <c r="F258" s="237"/>
      <c r="G258" s="237"/>
      <c r="H258" s="237"/>
      <c r="I258" s="237"/>
    </row>
    <row r="259" spans="1:9" ht="14.4">
      <c r="A259" s="237"/>
      <c r="B259" s="237"/>
      <c r="C259" s="237"/>
      <c r="D259" s="237"/>
      <c r="E259" s="237"/>
      <c r="F259" s="237"/>
      <c r="G259" s="237"/>
      <c r="H259" s="237"/>
      <c r="I259" s="237"/>
    </row>
    <row r="260" spans="1:9" ht="14.4">
      <c r="A260" s="237"/>
      <c r="B260" s="237"/>
      <c r="C260" s="237"/>
      <c r="D260" s="237"/>
      <c r="E260" s="237"/>
      <c r="F260" s="237"/>
      <c r="G260" s="237"/>
      <c r="H260" s="237"/>
      <c r="I260" s="237"/>
    </row>
    <row r="261" spans="1:9" ht="14.4">
      <c r="A261" s="237"/>
      <c r="B261" s="237"/>
      <c r="C261" s="237"/>
      <c r="D261" s="237"/>
      <c r="E261" s="237"/>
      <c r="F261" s="237"/>
      <c r="G261" s="237"/>
      <c r="H261" s="237"/>
      <c r="I261" s="237"/>
    </row>
    <row r="262" spans="1:9" ht="14.4">
      <c r="A262" s="237"/>
      <c r="B262" s="237"/>
      <c r="C262" s="237"/>
      <c r="D262" s="237"/>
      <c r="E262" s="237"/>
      <c r="F262" s="237"/>
      <c r="G262" s="237"/>
      <c r="H262" s="237"/>
      <c r="I262" s="237"/>
    </row>
    <row r="263" spans="1:9" ht="14.4">
      <c r="A263" s="237"/>
      <c r="B263" s="237"/>
      <c r="C263" s="237"/>
      <c r="D263" s="237"/>
      <c r="E263" s="237"/>
      <c r="F263" s="237"/>
      <c r="G263" s="237"/>
      <c r="H263" s="237"/>
      <c r="I263" s="237"/>
    </row>
    <row r="264" spans="1:9" ht="14.4">
      <c r="A264" s="237"/>
      <c r="B264" s="237"/>
      <c r="C264" s="237"/>
      <c r="D264" s="237"/>
      <c r="E264" s="237"/>
      <c r="F264" s="237"/>
      <c r="G264" s="237"/>
      <c r="H264" s="237"/>
      <c r="I264" s="237"/>
    </row>
    <row r="265" spans="1:9" ht="14.4">
      <c r="A265" s="237"/>
      <c r="B265" s="237"/>
      <c r="C265" s="237"/>
      <c r="D265" s="237"/>
      <c r="E265" s="237"/>
      <c r="F265" s="237"/>
      <c r="G265" s="237"/>
      <c r="H265" s="237"/>
      <c r="I265" s="237"/>
    </row>
    <row r="266" spans="1:9" ht="14.4">
      <c r="A266" s="237"/>
      <c r="B266" s="237"/>
      <c r="C266" s="237"/>
      <c r="D266" s="237"/>
      <c r="E266" s="237"/>
      <c r="F266" s="237"/>
      <c r="G266" s="237"/>
      <c r="H266" s="237"/>
      <c r="I266" s="237"/>
    </row>
    <row r="267" spans="1:9" ht="14.4">
      <c r="A267" s="237"/>
      <c r="B267" s="237"/>
      <c r="C267" s="237"/>
      <c r="D267" s="237"/>
      <c r="E267" s="237"/>
      <c r="F267" s="237"/>
      <c r="G267" s="237"/>
      <c r="H267" s="237"/>
      <c r="I267" s="237"/>
    </row>
    <row r="268" spans="1:9" ht="14.4">
      <c r="A268" s="237"/>
      <c r="B268" s="237"/>
      <c r="C268" s="237"/>
      <c r="D268" s="237"/>
      <c r="E268" s="237"/>
      <c r="F268" s="237"/>
      <c r="G268" s="237"/>
      <c r="H268" s="237"/>
      <c r="I268" s="237"/>
    </row>
    <row r="269" spans="1:9" ht="14.4">
      <c r="A269" s="237"/>
      <c r="B269" s="237"/>
      <c r="C269" s="237"/>
      <c r="D269" s="237"/>
      <c r="E269" s="237"/>
      <c r="F269" s="237"/>
      <c r="G269" s="237"/>
      <c r="H269" s="237"/>
      <c r="I269" s="237"/>
    </row>
    <row r="270" spans="1:9" ht="14.4">
      <c r="A270" s="237"/>
      <c r="B270" s="237"/>
      <c r="C270" s="237"/>
      <c r="D270" s="237"/>
      <c r="E270" s="237"/>
      <c r="F270" s="237"/>
      <c r="G270" s="237"/>
      <c r="H270" s="237"/>
      <c r="I270" s="237"/>
    </row>
    <row r="271" spans="1:9" ht="14.4">
      <c r="A271" s="237"/>
      <c r="B271" s="237"/>
      <c r="C271" s="237"/>
      <c r="D271" s="237"/>
      <c r="E271" s="237"/>
      <c r="F271" s="237"/>
      <c r="G271" s="237"/>
      <c r="H271" s="237"/>
      <c r="I271" s="237"/>
    </row>
    <row r="272" spans="1:9" ht="14.4">
      <c r="A272" s="237"/>
      <c r="B272" s="237"/>
      <c r="C272" s="237"/>
      <c r="D272" s="237"/>
      <c r="E272" s="237"/>
      <c r="F272" s="237"/>
      <c r="G272" s="237"/>
      <c r="H272" s="237"/>
      <c r="I272" s="237"/>
    </row>
    <row r="273" spans="1:9" ht="14.4">
      <c r="A273" s="237"/>
      <c r="B273" s="237"/>
      <c r="C273" s="237"/>
      <c r="D273" s="237"/>
      <c r="E273" s="237"/>
      <c r="F273" s="237"/>
      <c r="G273" s="237"/>
      <c r="H273" s="237"/>
      <c r="I273" s="237"/>
    </row>
    <row r="274" spans="1:9" ht="14.4">
      <c r="A274" s="237"/>
      <c r="B274" s="237"/>
      <c r="C274" s="237"/>
      <c r="D274" s="237"/>
      <c r="E274" s="237"/>
      <c r="F274" s="237"/>
      <c r="G274" s="237"/>
      <c r="H274" s="237"/>
      <c r="I274" s="237"/>
    </row>
    <row r="275" spans="1:9" ht="14.4">
      <c r="A275" s="237"/>
      <c r="B275" s="237"/>
      <c r="C275" s="237"/>
      <c r="D275" s="237"/>
      <c r="E275" s="237"/>
      <c r="F275" s="237"/>
      <c r="G275" s="237"/>
      <c r="H275" s="237"/>
      <c r="I275" s="237"/>
    </row>
    <row r="276" spans="1:9" ht="14.4">
      <c r="A276" s="237"/>
      <c r="B276" s="237"/>
      <c r="C276" s="237"/>
      <c r="D276" s="237"/>
      <c r="E276" s="237"/>
      <c r="F276" s="237"/>
      <c r="G276" s="237"/>
      <c r="H276" s="237"/>
      <c r="I276" s="237"/>
    </row>
    <row r="277" spans="1:9" ht="14.4">
      <c r="A277" s="237"/>
      <c r="B277" s="237"/>
      <c r="C277" s="237"/>
      <c r="D277" s="237"/>
      <c r="E277" s="237"/>
      <c r="F277" s="237"/>
      <c r="G277" s="237"/>
      <c r="H277" s="237"/>
      <c r="I277" s="237"/>
    </row>
    <row r="278" spans="1:9" ht="14.4">
      <c r="A278" s="237"/>
      <c r="B278" s="237"/>
      <c r="C278" s="237"/>
      <c r="D278" s="237"/>
      <c r="E278" s="237"/>
      <c r="F278" s="237"/>
      <c r="G278" s="237"/>
      <c r="H278" s="237"/>
      <c r="I278" s="237"/>
    </row>
    <row r="279" spans="1:9" ht="14.4">
      <c r="A279" s="237"/>
      <c r="B279" s="237"/>
      <c r="C279" s="237"/>
      <c r="D279" s="237"/>
      <c r="E279" s="237"/>
      <c r="F279" s="237"/>
      <c r="G279" s="237"/>
      <c r="H279" s="237"/>
      <c r="I279" s="237"/>
    </row>
    <row r="280" spans="1:9" ht="14.4">
      <c r="A280" s="237"/>
      <c r="B280" s="237"/>
      <c r="C280" s="237"/>
      <c r="D280" s="237"/>
      <c r="E280" s="237"/>
      <c r="F280" s="237"/>
      <c r="G280" s="237"/>
      <c r="H280" s="237"/>
      <c r="I280" s="237"/>
    </row>
    <row r="281" spans="1:9" ht="14.4">
      <c r="A281" s="237"/>
      <c r="B281" s="237"/>
      <c r="C281" s="237"/>
      <c r="D281" s="237"/>
      <c r="E281" s="237"/>
      <c r="F281" s="237"/>
      <c r="G281" s="237"/>
      <c r="H281" s="237"/>
      <c r="I281" s="237"/>
    </row>
    <row r="282" spans="1:9" ht="14.4">
      <c r="A282" s="237"/>
      <c r="B282" s="237"/>
      <c r="C282" s="237"/>
      <c r="D282" s="237"/>
      <c r="E282" s="237"/>
      <c r="F282" s="237"/>
      <c r="G282" s="237"/>
      <c r="H282" s="237"/>
      <c r="I282" s="237"/>
    </row>
    <row r="283" spans="1:9" ht="14.4">
      <c r="A283" s="237"/>
      <c r="B283" s="237"/>
      <c r="C283" s="237"/>
      <c r="D283" s="237"/>
      <c r="E283" s="237"/>
      <c r="F283" s="237"/>
      <c r="G283" s="237"/>
      <c r="H283" s="237"/>
      <c r="I283" s="237"/>
    </row>
    <row r="284" spans="1:9" ht="14.4">
      <c r="A284" s="237"/>
      <c r="B284" s="237"/>
      <c r="C284" s="237"/>
      <c r="D284" s="237"/>
      <c r="E284" s="237"/>
      <c r="F284" s="237"/>
      <c r="G284" s="237"/>
      <c r="H284" s="237"/>
      <c r="I284" s="237"/>
    </row>
    <row r="285" spans="1:9" ht="14.4">
      <c r="A285" s="237"/>
      <c r="B285" s="237"/>
      <c r="C285" s="237"/>
      <c r="D285" s="237"/>
      <c r="E285" s="237"/>
      <c r="F285" s="237"/>
      <c r="G285" s="237"/>
      <c r="H285" s="237"/>
      <c r="I285" s="237"/>
    </row>
    <row r="286" spans="1:9" ht="14.4">
      <c r="A286" s="237"/>
      <c r="B286" s="237"/>
      <c r="C286" s="237"/>
      <c r="D286" s="237"/>
      <c r="E286" s="237"/>
      <c r="F286" s="237"/>
      <c r="G286" s="237"/>
      <c r="H286" s="237"/>
      <c r="I286" s="237"/>
    </row>
    <row r="287" spans="1:9" ht="14.4">
      <c r="A287" s="237"/>
      <c r="B287" s="237"/>
      <c r="C287" s="237"/>
      <c r="D287" s="237"/>
      <c r="E287" s="237"/>
      <c r="F287" s="237"/>
      <c r="G287" s="237"/>
      <c r="H287" s="237"/>
      <c r="I287" s="237"/>
    </row>
    <row r="288" spans="1:9" ht="14.4">
      <c r="A288" s="237"/>
      <c r="B288" s="237"/>
      <c r="C288" s="237"/>
      <c r="D288" s="237"/>
      <c r="E288" s="237"/>
      <c r="F288" s="237"/>
      <c r="G288" s="237"/>
      <c r="H288" s="237"/>
      <c r="I288" s="237"/>
    </row>
    <row r="289" spans="1:9" ht="14.4">
      <c r="A289" s="237"/>
      <c r="B289" s="237"/>
      <c r="C289" s="237"/>
      <c r="D289" s="237"/>
      <c r="E289" s="237"/>
      <c r="F289" s="237"/>
      <c r="G289" s="237"/>
      <c r="H289" s="237"/>
      <c r="I289" s="237"/>
    </row>
    <row r="290" spans="1:9" ht="14.4">
      <c r="A290" s="237"/>
      <c r="B290" s="237"/>
      <c r="C290" s="237"/>
      <c r="D290" s="237"/>
      <c r="E290" s="237"/>
      <c r="F290" s="237"/>
      <c r="G290" s="237"/>
      <c r="H290" s="237"/>
      <c r="I290" s="237"/>
    </row>
    <row r="291" spans="1:9" ht="14.4">
      <c r="A291" s="237"/>
      <c r="B291" s="237"/>
      <c r="C291" s="237"/>
      <c r="D291" s="237"/>
      <c r="E291" s="237"/>
      <c r="F291" s="237"/>
      <c r="G291" s="237"/>
      <c r="H291" s="237"/>
      <c r="I291" s="237"/>
    </row>
    <row r="292" spans="1:9" ht="14.4">
      <c r="A292" s="237"/>
      <c r="B292" s="237"/>
      <c r="C292" s="237"/>
      <c r="D292" s="237"/>
      <c r="E292" s="237"/>
      <c r="F292" s="237"/>
      <c r="G292" s="237"/>
      <c r="H292" s="237"/>
      <c r="I292" s="237"/>
    </row>
    <row r="293" spans="1:9" ht="14.4">
      <c r="A293" s="237"/>
      <c r="B293" s="237"/>
      <c r="C293" s="237"/>
      <c r="D293" s="237"/>
      <c r="E293" s="237"/>
      <c r="F293" s="237"/>
      <c r="G293" s="237"/>
      <c r="H293" s="237"/>
      <c r="I293" s="237"/>
    </row>
    <row r="294" spans="1:9" ht="14.4">
      <c r="A294" s="237"/>
      <c r="B294" s="237"/>
      <c r="C294" s="237"/>
      <c r="D294" s="237"/>
      <c r="E294" s="237"/>
      <c r="F294" s="237"/>
      <c r="G294" s="237"/>
      <c r="H294" s="237"/>
      <c r="I294" s="237"/>
    </row>
    <row r="295" spans="1:9" ht="14.4">
      <c r="A295" s="237"/>
      <c r="B295" s="237"/>
      <c r="C295" s="237"/>
      <c r="D295" s="237"/>
      <c r="E295" s="237"/>
      <c r="F295" s="237"/>
      <c r="G295" s="237"/>
      <c r="H295" s="237"/>
      <c r="I295" s="237"/>
    </row>
    <row r="296" spans="1:9" ht="14.4">
      <c r="A296" s="237"/>
      <c r="B296" s="237"/>
      <c r="C296" s="237"/>
      <c r="D296" s="237"/>
      <c r="E296" s="237"/>
      <c r="F296" s="237"/>
      <c r="G296" s="237"/>
      <c r="H296" s="237"/>
      <c r="I296" s="237"/>
    </row>
    <row r="297" spans="1:9" ht="14.4">
      <c r="A297" s="237"/>
      <c r="B297" s="237"/>
      <c r="C297" s="237"/>
      <c r="D297" s="237"/>
      <c r="E297" s="237"/>
      <c r="F297" s="237"/>
      <c r="G297" s="237"/>
      <c r="H297" s="237"/>
      <c r="I297" s="237"/>
    </row>
    <row r="298" spans="1:9" ht="14.4">
      <c r="A298" s="237"/>
      <c r="B298" s="237"/>
      <c r="C298" s="237"/>
      <c r="D298" s="237"/>
      <c r="E298" s="237"/>
      <c r="F298" s="237"/>
      <c r="G298" s="237"/>
      <c r="H298" s="237"/>
      <c r="I298" s="237"/>
    </row>
    <row r="299" spans="1:9" ht="14.4">
      <c r="A299" s="237"/>
      <c r="B299" s="237"/>
      <c r="C299" s="237"/>
      <c r="D299" s="237"/>
      <c r="E299" s="237"/>
      <c r="F299" s="237"/>
      <c r="G299" s="237"/>
      <c r="H299" s="237"/>
      <c r="I299" s="237"/>
    </row>
    <row r="300" spans="1:9" ht="14.4">
      <c r="A300" s="237"/>
      <c r="B300" s="237"/>
      <c r="C300" s="237"/>
      <c r="D300" s="237"/>
      <c r="E300" s="237"/>
      <c r="F300" s="237"/>
      <c r="G300" s="237"/>
      <c r="H300" s="237"/>
      <c r="I300" s="237"/>
    </row>
    <row r="301" spans="1:9" ht="14.4">
      <c r="A301" s="237" t="s">
        <v>512</v>
      </c>
      <c r="B301" s="237"/>
      <c r="C301" s="237"/>
      <c r="D301" s="237"/>
      <c r="E301" s="237"/>
      <c r="F301" s="237"/>
      <c r="G301" s="237"/>
      <c r="H301" s="237"/>
      <c r="I301" s="237"/>
    </row>
    <row r="302" spans="1:9" ht="14.4">
      <c r="A302" s="237"/>
      <c r="B302" s="237"/>
      <c r="C302" s="237"/>
      <c r="D302" s="237"/>
      <c r="E302" s="237"/>
      <c r="F302" s="237"/>
      <c r="G302" s="237"/>
      <c r="H302" s="237"/>
      <c r="I302" s="237"/>
    </row>
    <row r="303" spans="1:9" ht="14.4">
      <c r="A303" s="237"/>
      <c r="B303" s="237"/>
      <c r="C303" s="237"/>
      <c r="D303" s="237"/>
      <c r="E303" s="237"/>
      <c r="F303" s="237"/>
      <c r="G303" s="237"/>
      <c r="H303" s="237"/>
      <c r="I303" s="237"/>
    </row>
    <row r="304" spans="1:9" ht="14.4">
      <c r="A304" s="237"/>
      <c r="B304" s="237"/>
      <c r="C304" s="237"/>
      <c r="D304" s="237"/>
      <c r="E304" s="237"/>
      <c r="F304" s="237"/>
      <c r="G304" s="237"/>
      <c r="H304" s="237"/>
      <c r="I304" s="237"/>
    </row>
    <row r="305" spans="1:9" ht="14.4">
      <c r="A305" s="237"/>
      <c r="B305" s="237"/>
      <c r="C305" s="237"/>
      <c r="D305" s="237"/>
      <c r="E305" s="237"/>
      <c r="F305" s="237"/>
      <c r="G305" s="237"/>
      <c r="H305" s="237"/>
      <c r="I305" s="237"/>
    </row>
    <row r="306" spans="1:9" ht="14.4">
      <c r="A306" s="237"/>
      <c r="B306" s="237"/>
      <c r="C306" s="237"/>
      <c r="D306" s="237"/>
      <c r="E306" s="237"/>
      <c r="F306" s="237"/>
      <c r="G306" s="237"/>
      <c r="H306" s="237"/>
      <c r="I306" s="237"/>
    </row>
    <row r="307" spans="1:9" ht="14.4">
      <c r="A307" s="237"/>
      <c r="B307" s="237"/>
      <c r="C307" s="237"/>
      <c r="D307" s="237"/>
      <c r="E307" s="237"/>
      <c r="F307" s="237"/>
      <c r="G307" s="237"/>
      <c r="H307" s="237"/>
      <c r="I307" s="237"/>
    </row>
    <row r="308" spans="1:9" ht="14.4">
      <c r="A308" s="237"/>
      <c r="B308" s="237"/>
      <c r="C308" s="237"/>
      <c r="D308" s="237"/>
      <c r="E308" s="237"/>
      <c r="F308" s="237"/>
      <c r="G308" s="237"/>
      <c r="H308" s="237"/>
      <c r="I308" s="237"/>
    </row>
    <row r="309" spans="1:9" ht="14.4">
      <c r="A309" s="237"/>
      <c r="B309" s="237"/>
      <c r="C309" s="237"/>
      <c r="D309" s="237"/>
      <c r="E309" s="237"/>
      <c r="F309" s="237"/>
      <c r="G309" s="237"/>
      <c r="H309" s="237"/>
      <c r="I309" s="237"/>
    </row>
    <row r="310" spans="1:9" ht="14.4">
      <c r="A310" s="237"/>
      <c r="B310" s="237"/>
      <c r="C310" s="237"/>
      <c r="D310" s="237"/>
      <c r="E310" s="237"/>
      <c r="F310" s="237"/>
      <c r="G310" s="237"/>
      <c r="H310" s="237"/>
      <c r="I310" s="237"/>
    </row>
    <row r="311" spans="1:9" ht="14.4">
      <c r="A311" s="237"/>
      <c r="B311" s="237"/>
      <c r="C311" s="237"/>
      <c r="D311" s="237"/>
      <c r="E311" s="237"/>
      <c r="F311" s="237"/>
      <c r="G311" s="237"/>
      <c r="H311" s="237"/>
      <c r="I311" s="237"/>
    </row>
    <row r="312" spans="1:9" ht="14.4">
      <c r="A312" s="237"/>
      <c r="B312" s="237"/>
      <c r="C312" s="237"/>
      <c r="D312" s="237"/>
      <c r="E312" s="237"/>
      <c r="F312" s="237"/>
      <c r="G312" s="237"/>
      <c r="H312" s="237"/>
      <c r="I312" s="237"/>
    </row>
    <row r="313" spans="1:9" ht="14.4">
      <c r="A313" s="237"/>
      <c r="B313" s="237"/>
      <c r="C313" s="237"/>
      <c r="D313" s="237"/>
      <c r="E313" s="237"/>
      <c r="F313" s="237"/>
      <c r="G313" s="237"/>
      <c r="H313" s="237"/>
      <c r="I313" s="237"/>
    </row>
    <row r="314" spans="1:9" ht="14.4">
      <c r="A314" s="237"/>
      <c r="B314" s="237"/>
      <c r="C314" s="237"/>
      <c r="D314" s="237"/>
      <c r="E314" s="237"/>
      <c r="F314" s="237"/>
      <c r="G314" s="237"/>
      <c r="H314" s="237"/>
      <c r="I314" s="237"/>
    </row>
    <row r="315" spans="1:9" ht="14.4">
      <c r="A315" s="237"/>
      <c r="B315" s="237"/>
      <c r="C315" s="237"/>
      <c r="D315" s="237"/>
      <c r="E315" s="237"/>
      <c r="F315" s="237"/>
      <c r="G315" s="237"/>
      <c r="H315" s="237"/>
      <c r="I315" s="237"/>
    </row>
    <row r="316" spans="1:9" ht="14.4">
      <c r="A316" s="237"/>
      <c r="B316" s="237"/>
      <c r="C316" s="237"/>
      <c r="D316" s="237"/>
      <c r="E316" s="237"/>
      <c r="F316" s="237"/>
      <c r="G316" s="237"/>
      <c r="H316" s="237"/>
      <c r="I316" s="237"/>
    </row>
    <row r="317" spans="1:9" ht="14.4">
      <c r="A317" s="237"/>
      <c r="B317" s="237"/>
      <c r="C317" s="237"/>
      <c r="D317" s="237"/>
      <c r="E317" s="237"/>
      <c r="F317" s="237"/>
      <c r="G317" s="237"/>
      <c r="H317" s="237"/>
      <c r="I317" s="237"/>
    </row>
    <row r="318" spans="1:9" ht="14.4">
      <c r="A318" s="237"/>
      <c r="B318" s="237"/>
      <c r="C318" s="237"/>
      <c r="D318" s="237"/>
      <c r="E318" s="237"/>
      <c r="F318" s="237"/>
      <c r="G318" s="237"/>
      <c r="H318" s="237"/>
      <c r="I318" s="237"/>
    </row>
    <row r="319" spans="1:9" ht="14.4">
      <c r="A319" s="237"/>
      <c r="B319" s="237"/>
      <c r="C319" s="237"/>
      <c r="D319" s="237"/>
      <c r="E319" s="237"/>
      <c r="F319" s="237"/>
      <c r="G319" s="237"/>
      <c r="H319" s="237"/>
      <c r="I319" s="237"/>
    </row>
    <row r="320" spans="1:9" ht="14.4">
      <c r="A320" s="237"/>
      <c r="B320" s="237"/>
      <c r="C320" s="237"/>
      <c r="D320" s="237"/>
      <c r="E320" s="237"/>
      <c r="F320" s="237"/>
      <c r="G320" s="237"/>
      <c r="H320" s="237"/>
      <c r="I320" s="237"/>
    </row>
    <row r="321" spans="1:9" ht="14.4">
      <c r="A321" s="237"/>
      <c r="B321" s="237"/>
      <c r="C321" s="237"/>
      <c r="D321" s="237"/>
      <c r="E321" s="237"/>
      <c r="F321" s="237"/>
      <c r="G321" s="237"/>
      <c r="H321" s="237"/>
      <c r="I321" s="237"/>
    </row>
    <row r="322" spans="1:9" ht="14.4">
      <c r="A322" s="237"/>
      <c r="B322" s="237"/>
      <c r="C322" s="237"/>
      <c r="D322" s="237"/>
      <c r="E322" s="237"/>
      <c r="F322" s="237"/>
      <c r="G322" s="237"/>
      <c r="H322" s="237"/>
      <c r="I322" s="237"/>
    </row>
    <row r="323" spans="1:9" ht="14.4">
      <c r="A323" s="237"/>
      <c r="B323" s="237"/>
      <c r="C323" s="237"/>
      <c r="D323" s="237"/>
      <c r="E323" s="237"/>
      <c r="F323" s="237"/>
      <c r="G323" s="237"/>
      <c r="H323" s="237"/>
      <c r="I323" s="237"/>
    </row>
    <row r="324" spans="1:9" ht="14.4">
      <c r="A324" s="237"/>
      <c r="B324" s="237"/>
      <c r="C324" s="237"/>
      <c r="D324" s="237"/>
      <c r="E324" s="237"/>
      <c r="F324" s="237"/>
      <c r="G324" s="237"/>
      <c r="H324" s="237"/>
      <c r="I324" s="237"/>
    </row>
    <row r="325" spans="1:9" ht="14.4">
      <c r="A325" s="237"/>
      <c r="B325" s="237"/>
      <c r="C325" s="237"/>
      <c r="D325" s="237"/>
      <c r="E325" s="237"/>
      <c r="F325" s="237"/>
      <c r="G325" s="237"/>
      <c r="H325" s="237"/>
      <c r="I325" s="237"/>
    </row>
    <row r="326" spans="1:9" ht="14.4">
      <c r="A326" s="237"/>
      <c r="B326" s="237"/>
      <c r="C326" s="237"/>
      <c r="D326" s="237"/>
      <c r="E326" s="237"/>
      <c r="F326" s="237"/>
      <c r="G326" s="237"/>
      <c r="H326" s="237"/>
      <c r="I326" s="237"/>
    </row>
    <row r="327" spans="1:9" ht="14.4">
      <c r="A327" s="237"/>
      <c r="B327" s="237"/>
      <c r="C327" s="237"/>
      <c r="D327" s="237"/>
      <c r="E327" s="237"/>
      <c r="F327" s="237"/>
      <c r="G327" s="237"/>
      <c r="H327" s="237"/>
      <c r="I327" s="237"/>
    </row>
    <row r="328" spans="1:9" ht="14.4">
      <c r="A328" s="237"/>
      <c r="B328" s="237"/>
      <c r="C328" s="237"/>
      <c r="D328" s="237"/>
      <c r="E328" s="237"/>
      <c r="F328" s="237"/>
      <c r="G328" s="237"/>
      <c r="H328" s="237"/>
      <c r="I328" s="237"/>
    </row>
    <row r="329" spans="1:9" ht="14.4">
      <c r="A329" s="237"/>
      <c r="B329" s="237"/>
      <c r="C329" s="237"/>
      <c r="D329" s="237"/>
      <c r="E329" s="237"/>
      <c r="F329" s="237"/>
      <c r="G329" s="237"/>
      <c r="H329" s="237"/>
      <c r="I329" s="237"/>
    </row>
    <row r="330" spans="1:9" ht="14.4">
      <c r="A330" s="237"/>
      <c r="B330" s="237"/>
      <c r="C330" s="237"/>
      <c r="D330" s="237"/>
      <c r="E330" s="237"/>
      <c r="F330" s="237"/>
      <c r="G330" s="237"/>
      <c r="H330" s="237"/>
      <c r="I330" s="237"/>
    </row>
    <row r="331" spans="1:9" ht="14.4">
      <c r="A331" s="237"/>
      <c r="B331" s="237"/>
      <c r="C331" s="237"/>
      <c r="D331" s="237"/>
      <c r="E331" s="237"/>
      <c r="F331" s="237"/>
      <c r="G331" s="237"/>
      <c r="H331" s="237"/>
      <c r="I331" s="237"/>
    </row>
    <row r="332" spans="1:9" ht="14.4">
      <c r="A332" s="237"/>
      <c r="B332" s="237"/>
      <c r="C332" s="237"/>
      <c r="D332" s="237"/>
      <c r="E332" s="237"/>
      <c r="F332" s="237"/>
      <c r="G332" s="237"/>
      <c r="H332" s="237"/>
      <c r="I332" s="237"/>
    </row>
    <row r="333" spans="1:9" ht="14.4">
      <c r="A333" s="237"/>
      <c r="B333" s="237"/>
      <c r="C333" s="237"/>
      <c r="D333" s="237"/>
      <c r="E333" s="237"/>
      <c r="F333" s="237"/>
      <c r="G333" s="237"/>
      <c r="H333" s="237"/>
      <c r="I333" s="237"/>
    </row>
    <row r="334" spans="1:9" ht="14.4">
      <c r="A334" s="237"/>
      <c r="B334" s="237"/>
      <c r="C334" s="237"/>
      <c r="D334" s="237"/>
      <c r="E334" s="237"/>
      <c r="F334" s="237"/>
      <c r="G334" s="237"/>
      <c r="H334" s="237"/>
      <c r="I334" s="237"/>
    </row>
    <row r="335" spans="1:9" ht="14.4">
      <c r="A335" s="237"/>
      <c r="B335" s="237"/>
      <c r="C335" s="237"/>
      <c r="D335" s="237"/>
      <c r="E335" s="237"/>
      <c r="F335" s="237"/>
      <c r="G335" s="237"/>
      <c r="H335" s="237"/>
      <c r="I335" s="237"/>
    </row>
    <row r="336" spans="1:9" ht="14.4">
      <c r="A336" s="237"/>
      <c r="B336" s="237"/>
      <c r="C336" s="237"/>
      <c r="D336" s="237"/>
      <c r="E336" s="237"/>
      <c r="F336" s="237"/>
      <c r="G336" s="237"/>
      <c r="H336" s="237"/>
      <c r="I336" s="237"/>
    </row>
    <row r="337" spans="1:9" ht="14.4">
      <c r="A337" s="237"/>
      <c r="B337" s="237"/>
      <c r="C337" s="237"/>
      <c r="D337" s="237"/>
      <c r="E337" s="237"/>
      <c r="F337" s="237"/>
      <c r="G337" s="237"/>
      <c r="H337" s="237"/>
      <c r="I337" s="237"/>
    </row>
    <row r="338" spans="1:9" ht="14.4">
      <c r="A338" s="237"/>
      <c r="B338" s="237"/>
      <c r="C338" s="237"/>
      <c r="D338" s="237"/>
      <c r="E338" s="237"/>
      <c r="F338" s="237"/>
      <c r="G338" s="237"/>
      <c r="H338" s="237"/>
      <c r="I338" s="237"/>
    </row>
    <row r="339" spans="1:9" ht="14.4">
      <c r="A339" s="237"/>
      <c r="B339" s="237"/>
      <c r="C339" s="237"/>
      <c r="D339" s="237"/>
      <c r="E339" s="237"/>
      <c r="F339" s="237"/>
      <c r="G339" s="237"/>
      <c r="H339" s="237"/>
      <c r="I339" s="237"/>
    </row>
    <row r="340" spans="1:9" ht="14.4">
      <c r="A340" s="237"/>
      <c r="B340" s="237"/>
      <c r="C340" s="237"/>
      <c r="D340" s="237"/>
      <c r="E340" s="237"/>
      <c r="F340" s="237"/>
      <c r="G340" s="237"/>
      <c r="H340" s="237"/>
      <c r="I340" s="237"/>
    </row>
    <row r="341" spans="1:9" ht="14.4">
      <c r="A341" s="237"/>
      <c r="B341" s="237"/>
      <c r="C341" s="237"/>
      <c r="D341" s="237"/>
      <c r="E341" s="237"/>
      <c r="F341" s="237"/>
      <c r="G341" s="237"/>
      <c r="H341" s="237"/>
      <c r="I341" s="237"/>
    </row>
    <row r="342" spans="1:9" ht="14.4">
      <c r="A342" s="237"/>
      <c r="B342" s="237"/>
      <c r="C342" s="237"/>
      <c r="D342" s="237"/>
      <c r="E342" s="237"/>
      <c r="F342" s="237"/>
      <c r="G342" s="237"/>
      <c r="H342" s="237"/>
      <c r="I342" s="237"/>
    </row>
    <row r="343" spans="1:9" ht="14.4">
      <c r="A343" s="237"/>
      <c r="B343" s="237"/>
      <c r="C343" s="237"/>
      <c r="D343" s="237"/>
      <c r="E343" s="237"/>
      <c r="F343" s="237"/>
      <c r="G343" s="237"/>
      <c r="H343" s="237"/>
      <c r="I343" s="237"/>
    </row>
    <row r="344" spans="1:9" ht="14.4">
      <c r="A344" s="237"/>
      <c r="B344" s="237"/>
      <c r="C344" s="237"/>
      <c r="D344" s="237"/>
      <c r="E344" s="237"/>
      <c r="F344" s="237"/>
      <c r="G344" s="237"/>
      <c r="H344" s="237"/>
      <c r="I344" s="237"/>
    </row>
    <row r="345" spans="1:9" ht="14.4">
      <c r="A345" s="237"/>
      <c r="B345" s="237"/>
      <c r="C345" s="237"/>
      <c r="D345" s="237"/>
      <c r="E345" s="237"/>
      <c r="F345" s="237"/>
      <c r="G345" s="237"/>
      <c r="H345" s="237"/>
      <c r="I345" s="237"/>
    </row>
    <row r="346" spans="1:9" ht="14.4">
      <c r="A346" s="237"/>
      <c r="B346" s="237"/>
      <c r="C346" s="237"/>
      <c r="D346" s="237"/>
      <c r="E346" s="237"/>
      <c r="F346" s="237"/>
      <c r="G346" s="237"/>
      <c r="H346" s="237"/>
      <c r="I346" s="237"/>
    </row>
    <row r="347" spans="1:9" ht="14.4">
      <c r="A347" s="237"/>
      <c r="B347" s="237"/>
      <c r="C347" s="237"/>
      <c r="D347" s="237"/>
      <c r="E347" s="237"/>
      <c r="F347" s="237"/>
      <c r="G347" s="237"/>
      <c r="H347" s="237"/>
      <c r="I347" s="237"/>
    </row>
    <row r="348" spans="1:9" ht="14.4">
      <c r="A348" s="237"/>
      <c r="B348" s="237"/>
      <c r="C348" s="237"/>
      <c r="D348" s="237"/>
      <c r="E348" s="237"/>
      <c r="F348" s="237"/>
      <c r="G348" s="237"/>
      <c r="H348" s="237"/>
      <c r="I348" s="237"/>
    </row>
    <row r="349" spans="1:9" ht="14.4">
      <c r="A349" s="237"/>
      <c r="B349" s="237"/>
      <c r="C349" s="237"/>
      <c r="D349" s="237"/>
      <c r="E349" s="237"/>
      <c r="F349" s="237"/>
      <c r="G349" s="237"/>
      <c r="H349" s="237"/>
      <c r="I349" s="237"/>
    </row>
    <row r="350" spans="1:9" ht="14.4">
      <c r="A350" s="237"/>
      <c r="B350" s="237"/>
      <c r="C350" s="237"/>
      <c r="D350" s="237"/>
      <c r="E350" s="237"/>
      <c r="F350" s="237"/>
      <c r="G350" s="237"/>
      <c r="H350" s="237"/>
      <c r="I350" s="237"/>
    </row>
    <row r="351" spans="1:9" ht="14.4">
      <c r="A351" s="237" t="s">
        <v>513</v>
      </c>
      <c r="B351" s="237"/>
      <c r="C351" s="237"/>
      <c r="D351" s="237"/>
      <c r="E351" s="237"/>
      <c r="F351" s="237"/>
      <c r="G351" s="237"/>
      <c r="H351" s="237"/>
      <c r="I351" s="237"/>
    </row>
    <row r="352" spans="1:9" ht="14.4">
      <c r="A352" s="237"/>
      <c r="B352" s="237"/>
      <c r="C352" s="237"/>
      <c r="D352" s="237"/>
      <c r="E352" s="237"/>
      <c r="F352" s="237"/>
      <c r="G352" s="237"/>
      <c r="H352" s="237"/>
      <c r="I352" s="237"/>
    </row>
    <row r="353" spans="1:9" ht="14.4">
      <c r="A353" s="237"/>
      <c r="B353" s="237"/>
      <c r="C353" s="237"/>
      <c r="D353" s="237"/>
      <c r="E353" s="237"/>
      <c r="F353" s="237"/>
      <c r="G353" s="237"/>
      <c r="H353" s="237"/>
      <c r="I353" s="237"/>
    </row>
    <row r="354" spans="1:9" ht="14.4">
      <c r="A354" s="237"/>
      <c r="B354" s="237"/>
      <c r="C354" s="237"/>
      <c r="D354" s="237"/>
      <c r="E354" s="237"/>
      <c r="F354" s="237"/>
      <c r="G354" s="237"/>
      <c r="H354" s="237"/>
      <c r="I354" s="237"/>
    </row>
    <row r="355" spans="1:9" ht="14.4">
      <c r="A355" s="237"/>
      <c r="B355" s="237"/>
      <c r="C355" s="237"/>
      <c r="D355" s="237"/>
      <c r="E355" s="237"/>
      <c r="F355" s="237"/>
      <c r="G355" s="237"/>
      <c r="H355" s="237"/>
      <c r="I355" s="237"/>
    </row>
    <row r="356" spans="1:9" ht="14.4">
      <c r="A356" s="237"/>
      <c r="B356" s="237"/>
      <c r="C356" s="237"/>
      <c r="D356" s="237"/>
      <c r="E356" s="237"/>
      <c r="F356" s="237"/>
      <c r="G356" s="237"/>
      <c r="H356" s="237"/>
      <c r="I356" s="237"/>
    </row>
    <row r="357" spans="1:9" ht="14.4">
      <c r="A357" s="237"/>
      <c r="B357" s="237"/>
      <c r="C357" s="237"/>
      <c r="D357" s="237"/>
      <c r="E357" s="237"/>
      <c r="F357" s="237"/>
      <c r="G357" s="237"/>
      <c r="H357" s="237"/>
      <c r="I357" s="237"/>
    </row>
    <row r="358" spans="1:9" ht="14.4">
      <c r="A358" s="237"/>
      <c r="B358" s="237"/>
      <c r="C358" s="237"/>
      <c r="D358" s="237"/>
      <c r="E358" s="237"/>
      <c r="F358" s="237"/>
      <c r="G358" s="237"/>
      <c r="H358" s="237"/>
      <c r="I358" s="237"/>
    </row>
    <row r="359" spans="1:9" ht="14.4">
      <c r="A359" s="237"/>
      <c r="B359" s="237"/>
      <c r="C359" s="237"/>
      <c r="D359" s="237"/>
      <c r="E359" s="237"/>
      <c r="F359" s="237"/>
      <c r="G359" s="237"/>
      <c r="H359" s="237"/>
      <c r="I359" s="237"/>
    </row>
    <row r="360" spans="1:9" ht="14.4">
      <c r="A360" s="237"/>
      <c r="B360" s="237"/>
      <c r="C360" s="237"/>
      <c r="D360" s="237"/>
      <c r="E360" s="237"/>
      <c r="F360" s="237"/>
      <c r="G360" s="237"/>
      <c r="H360" s="237"/>
      <c r="I360" s="237"/>
    </row>
    <row r="361" spans="1:9" ht="14.4">
      <c r="A361" s="237"/>
      <c r="B361" s="237"/>
      <c r="C361" s="237"/>
      <c r="D361" s="237"/>
      <c r="E361" s="237"/>
      <c r="F361" s="237"/>
      <c r="G361" s="237"/>
      <c r="H361" s="237"/>
      <c r="I361" s="237"/>
    </row>
    <row r="362" spans="1:9" ht="14.4">
      <c r="A362" s="237"/>
      <c r="B362" s="237"/>
      <c r="C362" s="237"/>
      <c r="D362" s="237"/>
      <c r="E362" s="237"/>
      <c r="F362" s="237"/>
      <c r="G362" s="237"/>
      <c r="H362" s="237"/>
      <c r="I362" s="237"/>
    </row>
    <row r="363" spans="1:9" ht="14.4">
      <c r="A363" s="237"/>
      <c r="B363" s="237"/>
      <c r="C363" s="237"/>
      <c r="D363" s="237"/>
      <c r="E363" s="237"/>
      <c r="F363" s="237"/>
      <c r="G363" s="237"/>
      <c r="H363" s="237"/>
      <c r="I363" s="237"/>
    </row>
    <row r="364" spans="1:9" ht="14.4">
      <c r="A364" s="237"/>
      <c r="B364" s="237"/>
      <c r="C364" s="237"/>
      <c r="D364" s="237"/>
      <c r="E364" s="237"/>
      <c r="F364" s="237"/>
      <c r="G364" s="237"/>
      <c r="H364" s="237"/>
      <c r="I364" s="237"/>
    </row>
    <row r="365" spans="1:9" ht="14.4">
      <c r="A365" s="237"/>
      <c r="B365" s="237"/>
      <c r="C365" s="237"/>
      <c r="D365" s="237"/>
      <c r="E365" s="237"/>
      <c r="F365" s="237"/>
      <c r="G365" s="237"/>
      <c r="H365" s="237"/>
      <c r="I365" s="237"/>
    </row>
    <row r="366" spans="1:9" ht="14.4">
      <c r="A366" s="237"/>
      <c r="B366" s="237"/>
      <c r="C366" s="237"/>
      <c r="D366" s="237"/>
      <c r="E366" s="237"/>
      <c r="F366" s="237"/>
      <c r="G366" s="237"/>
      <c r="H366" s="237"/>
      <c r="I366" s="237"/>
    </row>
    <row r="367" spans="1:9" ht="14.4">
      <c r="A367" s="237"/>
      <c r="B367" s="237"/>
      <c r="C367" s="237"/>
      <c r="D367" s="237"/>
      <c r="E367" s="237"/>
      <c r="F367" s="237"/>
      <c r="G367" s="237"/>
      <c r="H367" s="237"/>
      <c r="I367" s="237"/>
    </row>
    <row r="368" spans="1:9" ht="14.4">
      <c r="A368" s="237"/>
      <c r="B368" s="237"/>
      <c r="C368" s="237"/>
      <c r="D368" s="237"/>
      <c r="E368" s="237"/>
      <c r="F368" s="237"/>
      <c r="G368" s="237"/>
      <c r="H368" s="237"/>
      <c r="I368" s="237"/>
    </row>
    <row r="369" spans="1:9" ht="14.4">
      <c r="A369" s="237"/>
      <c r="B369" s="237"/>
      <c r="C369" s="237"/>
      <c r="D369" s="237"/>
      <c r="E369" s="237"/>
      <c r="F369" s="237"/>
      <c r="G369" s="237"/>
      <c r="H369" s="237"/>
      <c r="I369" s="237"/>
    </row>
    <row r="370" spans="1:9" ht="14.4">
      <c r="A370" s="237"/>
      <c r="B370" s="237"/>
      <c r="C370" s="237"/>
      <c r="D370" s="237"/>
      <c r="E370" s="237"/>
      <c r="F370" s="237"/>
      <c r="G370" s="237"/>
      <c r="H370" s="237"/>
      <c r="I370" s="237"/>
    </row>
    <row r="371" spans="1:9" ht="14.4">
      <c r="A371" s="237"/>
      <c r="B371" s="237"/>
      <c r="C371" s="237"/>
      <c r="D371" s="237"/>
      <c r="E371" s="237"/>
      <c r="F371" s="237"/>
      <c r="G371" s="237"/>
      <c r="H371" s="237"/>
      <c r="I371" s="237"/>
    </row>
    <row r="372" spans="1:9" ht="14.4">
      <c r="A372" s="237"/>
      <c r="B372" s="237"/>
      <c r="C372" s="237"/>
      <c r="D372" s="237"/>
      <c r="E372" s="237"/>
      <c r="F372" s="237"/>
      <c r="G372" s="237"/>
      <c r="H372" s="237"/>
      <c r="I372" s="237"/>
    </row>
    <row r="373" spans="1:9" ht="14.4">
      <c r="A373" s="237"/>
      <c r="B373" s="237"/>
      <c r="C373" s="237"/>
      <c r="D373" s="237"/>
      <c r="E373" s="237"/>
      <c r="F373" s="237"/>
      <c r="G373" s="237"/>
      <c r="H373" s="237"/>
      <c r="I373" s="237"/>
    </row>
    <row r="374" spans="1:9" ht="14.4">
      <c r="A374" s="237"/>
      <c r="B374" s="237"/>
      <c r="C374" s="237"/>
      <c r="D374" s="237"/>
      <c r="E374" s="237"/>
      <c r="F374" s="237"/>
      <c r="G374" s="237"/>
      <c r="H374" s="237"/>
      <c r="I374" s="237"/>
    </row>
    <row r="375" spans="1:9" ht="14.4">
      <c r="A375" s="237"/>
      <c r="B375" s="237"/>
      <c r="C375" s="237"/>
      <c r="D375" s="237"/>
      <c r="E375" s="237"/>
      <c r="F375" s="237"/>
      <c r="G375" s="237"/>
      <c r="H375" s="237"/>
      <c r="I375" s="237"/>
    </row>
    <row r="376" spans="1:9" ht="14.4">
      <c r="A376" s="237"/>
      <c r="B376" s="237"/>
      <c r="C376" s="237"/>
      <c r="D376" s="237"/>
      <c r="E376" s="237"/>
      <c r="F376" s="237"/>
      <c r="G376" s="237"/>
      <c r="H376" s="237"/>
      <c r="I376" s="237"/>
    </row>
    <row r="377" spans="1:9" ht="14.4">
      <c r="A377" s="237"/>
      <c r="B377" s="237"/>
      <c r="C377" s="237"/>
      <c r="D377" s="237"/>
      <c r="E377" s="237"/>
      <c r="F377" s="237"/>
      <c r="G377" s="237"/>
      <c r="H377" s="237"/>
      <c r="I377" s="237"/>
    </row>
    <row r="378" spans="1:9" ht="14.4">
      <c r="A378" s="237"/>
      <c r="B378" s="237"/>
      <c r="C378" s="237"/>
      <c r="D378" s="237"/>
      <c r="E378" s="237"/>
      <c r="F378" s="237"/>
      <c r="G378" s="237"/>
      <c r="H378" s="237"/>
      <c r="I378" s="237"/>
    </row>
    <row r="379" spans="1:9" ht="14.4">
      <c r="A379" s="237"/>
      <c r="B379" s="237"/>
      <c r="C379" s="237"/>
      <c r="D379" s="237"/>
      <c r="E379" s="237"/>
      <c r="F379" s="237"/>
      <c r="G379" s="237"/>
      <c r="H379" s="237"/>
      <c r="I379" s="237"/>
    </row>
    <row r="380" spans="1:9" ht="14.4">
      <c r="A380" s="237"/>
      <c r="B380" s="237"/>
      <c r="C380" s="237"/>
      <c r="D380" s="237"/>
      <c r="E380" s="237"/>
      <c r="F380" s="237"/>
      <c r="G380" s="237"/>
      <c r="H380" s="237"/>
      <c r="I380" s="237"/>
    </row>
    <row r="381" spans="1:9" ht="14.4">
      <c r="A381" s="237"/>
      <c r="B381" s="237"/>
      <c r="C381" s="237"/>
      <c r="D381" s="237"/>
      <c r="E381" s="237"/>
      <c r="F381" s="237"/>
      <c r="G381" s="237"/>
      <c r="H381" s="237"/>
      <c r="I381" s="237"/>
    </row>
    <row r="382" spans="1:9" ht="14.4">
      <c r="A382" s="237"/>
      <c r="B382" s="237"/>
      <c r="C382" s="237"/>
      <c r="D382" s="237"/>
      <c r="E382" s="237"/>
      <c r="F382" s="237"/>
      <c r="G382" s="237"/>
      <c r="H382" s="237"/>
      <c r="I382" s="237"/>
    </row>
    <row r="383" spans="1:9" ht="14.4">
      <c r="A383" s="237"/>
      <c r="B383" s="237"/>
      <c r="C383" s="237"/>
      <c r="D383" s="237"/>
      <c r="E383" s="237"/>
      <c r="F383" s="237"/>
      <c r="G383" s="237"/>
      <c r="H383" s="237"/>
      <c r="I383" s="237"/>
    </row>
    <row r="384" spans="1:9" ht="14.4">
      <c r="A384" s="237"/>
      <c r="B384" s="237"/>
      <c r="C384" s="237"/>
      <c r="D384" s="237"/>
      <c r="E384" s="237"/>
      <c r="F384" s="237"/>
      <c r="G384" s="237"/>
      <c r="H384" s="237"/>
      <c r="I384" s="237"/>
    </row>
    <row r="385" spans="1:9" ht="14.4">
      <c r="A385" s="237"/>
      <c r="B385" s="237"/>
      <c r="C385" s="237"/>
      <c r="D385" s="237"/>
      <c r="E385" s="237"/>
      <c r="F385" s="237"/>
      <c r="G385" s="237"/>
      <c r="H385" s="237"/>
      <c r="I385" s="237"/>
    </row>
    <row r="386" spans="1:9" ht="14.4">
      <c r="A386" s="237"/>
      <c r="B386" s="237"/>
      <c r="C386" s="237"/>
      <c r="D386" s="237"/>
      <c r="E386" s="237"/>
      <c r="F386" s="237"/>
      <c r="G386" s="237"/>
      <c r="H386" s="237"/>
      <c r="I386" s="237"/>
    </row>
    <row r="387" spans="1:9" ht="14.4">
      <c r="A387" s="237"/>
      <c r="B387" s="237"/>
      <c r="C387" s="237"/>
      <c r="D387" s="237"/>
      <c r="E387" s="237"/>
      <c r="F387" s="237"/>
      <c r="G387" s="237"/>
      <c r="H387" s="237"/>
      <c r="I387" s="237"/>
    </row>
    <row r="388" spans="1:9" ht="14.4">
      <c r="A388" s="237"/>
      <c r="B388" s="237"/>
      <c r="C388" s="237"/>
      <c r="D388" s="237"/>
      <c r="E388" s="237"/>
      <c r="F388" s="237"/>
      <c r="G388" s="237"/>
      <c r="H388" s="237"/>
      <c r="I388" s="237"/>
    </row>
    <row r="389" spans="1:9" ht="14.4">
      <c r="A389" s="237"/>
      <c r="B389" s="237"/>
      <c r="C389" s="237"/>
      <c r="D389" s="237"/>
      <c r="E389" s="237"/>
      <c r="F389" s="237"/>
      <c r="G389" s="237"/>
      <c r="H389" s="237"/>
      <c r="I389" s="237"/>
    </row>
    <row r="390" spans="1:9" ht="14.4">
      <c r="A390" s="237"/>
      <c r="B390" s="237"/>
      <c r="C390" s="237"/>
      <c r="D390" s="237"/>
      <c r="E390" s="237"/>
      <c r="F390" s="237"/>
      <c r="G390" s="237"/>
      <c r="H390" s="237"/>
      <c r="I390" s="237"/>
    </row>
    <row r="391" spans="1:9" ht="14.4">
      <c r="A391" s="237"/>
      <c r="B391" s="237"/>
      <c r="C391" s="237"/>
      <c r="D391" s="237"/>
      <c r="E391" s="237"/>
      <c r="F391" s="237"/>
      <c r="G391" s="237"/>
      <c r="H391" s="237"/>
      <c r="I391" s="237"/>
    </row>
    <row r="392" spans="1:9" ht="14.4">
      <c r="A392" s="237"/>
      <c r="B392" s="237"/>
      <c r="C392" s="237"/>
      <c r="D392" s="237"/>
      <c r="E392" s="237"/>
      <c r="F392" s="237"/>
      <c r="G392" s="237"/>
      <c r="H392" s="237"/>
      <c r="I392" s="237"/>
    </row>
    <row r="393" spans="1:9" ht="14.4">
      <c r="A393" s="237"/>
      <c r="B393" s="237"/>
      <c r="C393" s="237"/>
      <c r="D393" s="237"/>
      <c r="E393" s="237"/>
      <c r="F393" s="237"/>
      <c r="G393" s="237"/>
      <c r="H393" s="237"/>
      <c r="I393" s="237"/>
    </row>
    <row r="394" spans="1:9" ht="14.4">
      <c r="A394" s="237"/>
      <c r="B394" s="237"/>
      <c r="C394" s="237"/>
      <c r="D394" s="237"/>
      <c r="E394" s="237"/>
      <c r="F394" s="237"/>
      <c r="G394" s="237"/>
      <c r="H394" s="237"/>
      <c r="I394" s="237"/>
    </row>
    <row r="395" spans="1:9" ht="14.4">
      <c r="A395" s="237"/>
      <c r="B395" s="237"/>
      <c r="C395" s="237"/>
      <c r="D395" s="237"/>
      <c r="E395" s="237"/>
      <c r="F395" s="237"/>
      <c r="G395" s="237"/>
      <c r="H395" s="237"/>
      <c r="I395" s="237"/>
    </row>
    <row r="396" spans="1:9" ht="14.4">
      <c r="A396" s="237"/>
      <c r="B396" s="237"/>
      <c r="C396" s="237"/>
      <c r="D396" s="237"/>
      <c r="E396" s="237"/>
      <c r="F396" s="237"/>
      <c r="G396" s="237"/>
      <c r="H396" s="237"/>
      <c r="I396" s="237"/>
    </row>
    <row r="397" spans="1:9" ht="14.4">
      <c r="A397" s="237"/>
      <c r="B397" s="237"/>
      <c r="C397" s="237"/>
      <c r="D397" s="237"/>
      <c r="E397" s="237"/>
      <c r="F397" s="237"/>
      <c r="G397" s="237"/>
      <c r="H397" s="237"/>
      <c r="I397" s="237"/>
    </row>
    <row r="398" spans="1:9" ht="14.4">
      <c r="A398" s="237"/>
      <c r="B398" s="237"/>
      <c r="C398" s="237"/>
      <c r="D398" s="237"/>
      <c r="E398" s="237"/>
      <c r="F398" s="237"/>
      <c r="G398" s="237"/>
      <c r="H398" s="237"/>
      <c r="I398" s="237"/>
    </row>
    <row r="399" spans="1:9" ht="14.4">
      <c r="A399" s="237"/>
      <c r="B399" s="237"/>
      <c r="C399" s="237"/>
      <c r="D399" s="237"/>
      <c r="E399" s="237"/>
      <c r="F399" s="237"/>
      <c r="G399" s="237"/>
      <c r="H399" s="237"/>
      <c r="I399" s="237"/>
    </row>
    <row r="400" spans="1:9" ht="14.4">
      <c r="A400" s="237"/>
      <c r="B400" s="237"/>
      <c r="C400" s="237"/>
      <c r="D400" s="237"/>
      <c r="E400" s="237"/>
      <c r="F400" s="237"/>
      <c r="G400" s="237"/>
      <c r="H400" s="237"/>
      <c r="I400" s="237"/>
    </row>
    <row r="401" spans="1:9" ht="14.4">
      <c r="A401" s="237" t="s">
        <v>521</v>
      </c>
      <c r="B401" s="237"/>
      <c r="C401" s="237"/>
      <c r="D401" s="237"/>
      <c r="E401" s="237"/>
      <c r="F401" s="237"/>
      <c r="G401" s="237"/>
      <c r="H401" s="237"/>
      <c r="I401" s="237"/>
    </row>
    <row r="402" spans="1:9" ht="14.4">
      <c r="A402" s="237"/>
      <c r="B402" s="237"/>
      <c r="C402" s="237"/>
      <c r="D402" s="237"/>
      <c r="E402" s="237"/>
      <c r="F402" s="237"/>
      <c r="G402" s="237"/>
      <c r="H402" s="237"/>
      <c r="I402" s="237"/>
    </row>
    <row r="403" spans="1:9" ht="14.4">
      <c r="A403" s="237"/>
      <c r="B403" s="237"/>
      <c r="C403" s="237"/>
      <c r="D403" s="237"/>
      <c r="E403" s="237"/>
      <c r="F403" s="237"/>
      <c r="G403" s="237"/>
      <c r="H403" s="237"/>
      <c r="I403" s="237"/>
    </row>
    <row r="404" spans="1:9" ht="14.4">
      <c r="A404" s="237"/>
      <c r="B404" s="237"/>
      <c r="C404" s="237"/>
      <c r="D404" s="237"/>
      <c r="E404" s="237"/>
      <c r="F404" s="237"/>
      <c r="G404" s="237"/>
      <c r="H404" s="237"/>
      <c r="I404" s="237"/>
    </row>
    <row r="405" spans="1:9" ht="14.4">
      <c r="A405" s="237"/>
      <c r="B405" s="237"/>
      <c r="C405" s="237"/>
      <c r="D405" s="237"/>
      <c r="E405" s="237"/>
      <c r="F405" s="237"/>
      <c r="G405" s="237"/>
      <c r="H405" s="237"/>
      <c r="I405" s="237"/>
    </row>
    <row r="406" spans="1:9" ht="14.4">
      <c r="A406" s="237"/>
      <c r="B406" s="237"/>
      <c r="C406" s="237"/>
      <c r="D406" s="237"/>
      <c r="E406" s="237"/>
      <c r="F406" s="237"/>
      <c r="G406" s="237"/>
      <c r="H406" s="237"/>
      <c r="I406" s="237"/>
    </row>
    <row r="407" spans="1:9" ht="14.4">
      <c r="A407" s="237"/>
      <c r="B407" s="237"/>
      <c r="C407" s="237"/>
      <c r="D407" s="237"/>
      <c r="E407" s="237"/>
      <c r="F407" s="237"/>
      <c r="G407" s="237"/>
      <c r="H407" s="237"/>
      <c r="I407" s="237"/>
    </row>
    <row r="408" spans="1:9" ht="14.4">
      <c r="A408" s="237"/>
      <c r="B408" s="237"/>
      <c r="C408" s="237"/>
      <c r="D408" s="237"/>
      <c r="E408" s="237"/>
      <c r="F408" s="237"/>
      <c r="G408" s="237"/>
      <c r="H408" s="237"/>
      <c r="I408" s="237"/>
    </row>
    <row r="409" spans="1:9" ht="14.4">
      <c r="A409" s="237"/>
      <c r="B409" s="237"/>
      <c r="C409" s="237"/>
      <c r="D409" s="237"/>
      <c r="E409" s="237"/>
      <c r="F409" s="237"/>
      <c r="G409" s="237"/>
      <c r="H409" s="237"/>
      <c r="I409" s="237"/>
    </row>
    <row r="410" spans="1:9" ht="14.4">
      <c r="A410" s="237"/>
      <c r="B410" s="237"/>
      <c r="C410" s="237"/>
      <c r="D410" s="237"/>
      <c r="E410" s="237"/>
      <c r="F410" s="237"/>
      <c r="G410" s="237"/>
      <c r="H410" s="237"/>
      <c r="I410" s="237"/>
    </row>
    <row r="411" spans="1:9" ht="14.4">
      <c r="A411" s="237"/>
      <c r="B411" s="237"/>
      <c r="C411" s="237"/>
      <c r="D411" s="237"/>
      <c r="E411" s="237"/>
      <c r="F411" s="237"/>
      <c r="G411" s="237"/>
      <c r="H411" s="237"/>
      <c r="I411" s="237"/>
    </row>
    <row r="412" spans="1:9" ht="14.4">
      <c r="A412" s="237"/>
      <c r="B412" s="237"/>
      <c r="C412" s="237"/>
      <c r="D412" s="237"/>
      <c r="E412" s="237"/>
      <c r="F412" s="237"/>
      <c r="G412" s="237"/>
      <c r="H412" s="237"/>
      <c r="I412" s="237"/>
    </row>
    <row r="413" spans="1:9" ht="14.4">
      <c r="A413" s="237"/>
      <c r="B413" s="237"/>
      <c r="C413" s="237"/>
      <c r="D413" s="237"/>
      <c r="E413" s="237"/>
      <c r="F413" s="237"/>
      <c r="G413" s="237"/>
      <c r="H413" s="237"/>
      <c r="I413" s="237"/>
    </row>
    <row r="414" spans="1:9" ht="14.4">
      <c r="A414" s="237"/>
      <c r="B414" s="237"/>
      <c r="C414" s="237"/>
      <c r="D414" s="237"/>
      <c r="E414" s="237"/>
      <c r="F414" s="237"/>
      <c r="G414" s="237"/>
      <c r="H414" s="237"/>
      <c r="I414" s="237"/>
    </row>
    <row r="415" spans="1:9" ht="14.4">
      <c r="A415" s="237"/>
      <c r="B415" s="237"/>
      <c r="C415" s="237"/>
      <c r="D415" s="237"/>
      <c r="E415" s="237"/>
      <c r="F415" s="237"/>
      <c r="G415" s="237"/>
      <c r="H415" s="237"/>
      <c r="I415" s="237"/>
    </row>
    <row r="416" spans="1:9" ht="14.4">
      <c r="A416" s="237"/>
      <c r="B416" s="237"/>
      <c r="C416" s="237"/>
      <c r="D416" s="237"/>
      <c r="E416" s="237"/>
      <c r="F416" s="237"/>
      <c r="G416" s="237"/>
      <c r="H416" s="237"/>
      <c r="I416" s="237"/>
    </row>
    <row r="417" spans="1:9" ht="14.4">
      <c r="A417" s="237"/>
      <c r="B417" s="237"/>
      <c r="C417" s="237"/>
      <c r="D417" s="237"/>
      <c r="E417" s="237"/>
      <c r="F417" s="237"/>
      <c r="G417" s="237"/>
      <c r="H417" s="237"/>
      <c r="I417" s="237"/>
    </row>
    <row r="418" spans="1:9" ht="14.4">
      <c r="A418" s="237"/>
      <c r="B418" s="237"/>
      <c r="C418" s="237"/>
      <c r="D418" s="237"/>
      <c r="E418" s="237"/>
      <c r="F418" s="237"/>
      <c r="G418" s="237"/>
      <c r="H418" s="237"/>
      <c r="I418" s="237"/>
    </row>
    <row r="419" spans="1:9" ht="14.4">
      <c r="A419" s="237"/>
      <c r="B419" s="237"/>
      <c r="C419" s="237"/>
      <c r="D419" s="237"/>
      <c r="E419" s="237"/>
      <c r="F419" s="237"/>
      <c r="G419" s="237"/>
      <c r="H419" s="237"/>
      <c r="I419" s="237"/>
    </row>
    <row r="420" spans="1:9" ht="14.4">
      <c r="A420" s="237"/>
      <c r="B420" s="237"/>
      <c r="C420" s="237"/>
      <c r="D420" s="237"/>
      <c r="E420" s="237"/>
      <c r="F420" s="237"/>
      <c r="G420" s="237"/>
      <c r="H420" s="237"/>
      <c r="I420" s="237"/>
    </row>
    <row r="421" spans="1:9" ht="14.4">
      <c r="A421" s="237"/>
      <c r="B421" s="237"/>
      <c r="C421" s="237"/>
      <c r="D421" s="237"/>
      <c r="E421" s="237"/>
      <c r="F421" s="237"/>
      <c r="G421" s="237"/>
      <c r="H421" s="237"/>
      <c r="I421" s="237"/>
    </row>
    <row r="422" spans="1:9" ht="14.4">
      <c r="A422" s="237"/>
      <c r="B422" s="237"/>
      <c r="C422" s="237"/>
      <c r="D422" s="237"/>
      <c r="E422" s="237"/>
      <c r="F422" s="237"/>
      <c r="G422" s="237"/>
      <c r="H422" s="237"/>
      <c r="I422" s="237"/>
    </row>
    <row r="423" spans="1:9" ht="14.4">
      <c r="A423" s="237"/>
      <c r="B423" s="237"/>
      <c r="C423" s="237"/>
      <c r="D423" s="237"/>
      <c r="E423" s="237"/>
      <c r="F423" s="237"/>
      <c r="G423" s="237"/>
      <c r="H423" s="237"/>
      <c r="I423" s="237"/>
    </row>
    <row r="424" spans="1:9" ht="14.4">
      <c r="A424" s="237"/>
      <c r="B424" s="237"/>
      <c r="C424" s="237"/>
      <c r="D424" s="237"/>
      <c r="E424" s="237"/>
      <c r="F424" s="237"/>
      <c r="G424" s="237"/>
      <c r="H424" s="237"/>
      <c r="I424" s="237"/>
    </row>
    <row r="425" spans="1:9" ht="14.4">
      <c r="A425" s="237"/>
      <c r="B425" s="237"/>
      <c r="C425" s="237"/>
      <c r="D425" s="237"/>
      <c r="E425" s="237"/>
      <c r="F425" s="237"/>
      <c r="G425" s="237"/>
      <c r="H425" s="237"/>
      <c r="I425" s="237"/>
    </row>
    <row r="426" spans="1:9" ht="14.4">
      <c r="A426" s="237"/>
      <c r="B426" s="237"/>
      <c r="C426" s="237"/>
      <c r="D426" s="237"/>
      <c r="E426" s="237"/>
      <c r="F426" s="237"/>
      <c r="G426" s="237"/>
      <c r="H426" s="237"/>
      <c r="I426" s="237"/>
    </row>
    <row r="427" spans="1:9" ht="14.4">
      <c r="A427" s="237"/>
      <c r="B427" s="237"/>
      <c r="C427" s="237"/>
      <c r="D427" s="237"/>
      <c r="E427" s="237"/>
      <c r="F427" s="237"/>
      <c r="G427" s="237"/>
      <c r="H427" s="237"/>
      <c r="I427" s="237"/>
    </row>
    <row r="428" spans="1:9" ht="14.4">
      <c r="A428" s="237"/>
      <c r="B428" s="237"/>
      <c r="C428" s="237"/>
      <c r="D428" s="237"/>
      <c r="E428" s="237"/>
      <c r="F428" s="237"/>
      <c r="G428" s="237"/>
      <c r="H428" s="237"/>
      <c r="I428" s="237"/>
    </row>
    <row r="429" spans="1:9" ht="14.4">
      <c r="A429" s="237"/>
      <c r="B429" s="237"/>
      <c r="C429" s="237"/>
      <c r="D429" s="237"/>
      <c r="E429" s="237"/>
      <c r="F429" s="237"/>
      <c r="G429" s="237"/>
      <c r="H429" s="237"/>
      <c r="I429" s="237"/>
    </row>
    <row r="430" spans="1:9" ht="14.4">
      <c r="A430" s="237"/>
      <c r="B430" s="237"/>
      <c r="C430" s="237"/>
      <c r="D430" s="237"/>
      <c r="E430" s="237"/>
      <c r="F430" s="237"/>
      <c r="G430" s="237"/>
      <c r="H430" s="237"/>
      <c r="I430" s="237"/>
    </row>
    <row r="431" spans="1:9" ht="14.4">
      <c r="A431" s="237"/>
      <c r="B431" s="237"/>
      <c r="C431" s="237"/>
      <c r="D431" s="237"/>
      <c r="E431" s="237"/>
      <c r="F431" s="237"/>
      <c r="G431" s="237"/>
      <c r="H431" s="237"/>
      <c r="I431" s="237"/>
    </row>
    <row r="432" spans="1:9" ht="14.4">
      <c r="A432" s="237"/>
      <c r="B432" s="237"/>
      <c r="C432" s="237"/>
      <c r="D432" s="237"/>
      <c r="E432" s="237"/>
      <c r="F432" s="237"/>
      <c r="G432" s="237"/>
      <c r="H432" s="237"/>
      <c r="I432" s="237"/>
    </row>
    <row r="433" spans="1:9" ht="14.4">
      <c r="A433" s="237"/>
      <c r="B433" s="237"/>
      <c r="C433" s="237"/>
      <c r="D433" s="237"/>
      <c r="E433" s="237"/>
      <c r="F433" s="237"/>
      <c r="G433" s="237"/>
      <c r="H433" s="237"/>
      <c r="I433" s="237"/>
    </row>
    <row r="434" spans="1:9" ht="14.4">
      <c r="A434" s="237"/>
      <c r="B434" s="237"/>
      <c r="C434" s="237"/>
      <c r="D434" s="237"/>
      <c r="E434" s="237"/>
      <c r="F434" s="237"/>
      <c r="G434" s="237"/>
      <c r="H434" s="237"/>
      <c r="I434" s="237"/>
    </row>
    <row r="435" spans="1:9" ht="14.4">
      <c r="A435" s="237"/>
      <c r="B435" s="237"/>
      <c r="C435" s="237"/>
      <c r="D435" s="237"/>
      <c r="E435" s="237"/>
      <c r="F435" s="237"/>
      <c r="G435" s="237"/>
      <c r="H435" s="237"/>
      <c r="I435" s="237"/>
    </row>
    <row r="436" spans="1:9" ht="14.4">
      <c r="A436" s="237"/>
      <c r="B436" s="237"/>
      <c r="C436" s="237"/>
      <c r="D436" s="237"/>
      <c r="E436" s="237"/>
      <c r="F436" s="237"/>
      <c r="G436" s="237"/>
      <c r="H436" s="237"/>
      <c r="I436" s="237"/>
    </row>
    <row r="437" spans="1:9" ht="14.4">
      <c r="A437" s="237"/>
      <c r="B437" s="237"/>
      <c r="C437" s="237"/>
      <c r="D437" s="237"/>
      <c r="E437" s="237"/>
      <c r="F437" s="237"/>
      <c r="G437" s="237"/>
      <c r="H437" s="237"/>
      <c r="I437" s="237"/>
    </row>
    <row r="438" spans="1:9" ht="14.4">
      <c r="A438" s="237"/>
      <c r="B438" s="237"/>
      <c r="C438" s="237"/>
      <c r="D438" s="237"/>
      <c r="E438" s="237"/>
      <c r="F438" s="237"/>
      <c r="G438" s="237"/>
      <c r="H438" s="237"/>
      <c r="I438" s="237"/>
    </row>
    <row r="439" spans="1:9" ht="14.4">
      <c r="A439" s="237"/>
      <c r="B439" s="237"/>
      <c r="C439" s="237"/>
      <c r="D439" s="237"/>
      <c r="E439" s="237"/>
      <c r="F439" s="237"/>
      <c r="G439" s="237"/>
      <c r="H439" s="237"/>
      <c r="I439" s="237"/>
    </row>
    <row r="440" spans="1:9" ht="14.4">
      <c r="A440" s="237"/>
      <c r="B440" s="237"/>
      <c r="C440" s="237"/>
      <c r="D440" s="237"/>
      <c r="E440" s="237"/>
      <c r="F440" s="237"/>
      <c r="G440" s="237"/>
      <c r="H440" s="237"/>
      <c r="I440" s="237"/>
    </row>
    <row r="441" spans="1:9" ht="14.4">
      <c r="A441" s="237"/>
      <c r="B441" s="237"/>
      <c r="C441" s="237"/>
      <c r="D441" s="237"/>
      <c r="E441" s="237"/>
      <c r="F441" s="237"/>
      <c r="G441" s="237"/>
      <c r="H441" s="237"/>
      <c r="I441" s="237"/>
    </row>
    <row r="442" spans="1:9" ht="14.4">
      <c r="A442" s="237"/>
      <c r="B442" s="237"/>
      <c r="C442" s="237"/>
      <c r="D442" s="237"/>
      <c r="E442" s="237"/>
      <c r="F442" s="237"/>
      <c r="G442" s="237"/>
      <c r="H442" s="237"/>
      <c r="I442" s="237"/>
    </row>
    <row r="443" spans="1:9" ht="14.4">
      <c r="A443" s="237"/>
      <c r="B443" s="237"/>
      <c r="C443" s="237"/>
      <c r="D443" s="237"/>
      <c r="E443" s="237"/>
      <c r="F443" s="237"/>
      <c r="G443" s="237"/>
      <c r="H443" s="237"/>
      <c r="I443" s="237"/>
    </row>
    <row r="444" spans="1:9" ht="14.4">
      <c r="A444" s="237"/>
      <c r="B444" s="237"/>
      <c r="C444" s="237"/>
      <c r="D444" s="237"/>
      <c r="E444" s="237"/>
      <c r="F444" s="237"/>
      <c r="G444" s="237"/>
      <c r="H444" s="237"/>
      <c r="I444" s="237"/>
    </row>
    <row r="445" spans="1:9" ht="14.4">
      <c r="A445" s="237"/>
      <c r="B445" s="237"/>
      <c r="C445" s="237"/>
      <c r="D445" s="237"/>
      <c r="E445" s="237"/>
      <c r="F445" s="237"/>
      <c r="G445" s="237"/>
      <c r="H445" s="237"/>
      <c r="I445" s="237"/>
    </row>
    <row r="446" spans="1:9" ht="14.4">
      <c r="A446" s="237"/>
      <c r="B446" s="237"/>
      <c r="C446" s="237"/>
      <c r="D446" s="237"/>
      <c r="E446" s="237"/>
      <c r="F446" s="237"/>
      <c r="G446" s="237"/>
      <c r="H446" s="237"/>
      <c r="I446" s="237"/>
    </row>
    <row r="447" spans="1:9" ht="14.4">
      <c r="A447" s="237"/>
      <c r="B447" s="237"/>
      <c r="C447" s="237"/>
      <c r="D447" s="237"/>
      <c r="E447" s="237"/>
      <c r="F447" s="237"/>
      <c r="G447" s="237"/>
      <c r="H447" s="237"/>
      <c r="I447" s="237"/>
    </row>
    <row r="448" spans="1:9" ht="14.4">
      <c r="A448" s="237"/>
      <c r="B448" s="237"/>
      <c r="C448" s="237"/>
      <c r="D448" s="237"/>
      <c r="E448" s="237"/>
      <c r="F448" s="237"/>
      <c r="G448" s="237"/>
      <c r="H448" s="237"/>
      <c r="I448" s="237"/>
    </row>
    <row r="449" spans="1:9" ht="14.4">
      <c r="A449" s="237"/>
      <c r="B449" s="237"/>
      <c r="C449" s="237"/>
      <c r="D449" s="237"/>
      <c r="E449" s="237"/>
      <c r="F449" s="237"/>
      <c r="G449" s="237"/>
      <c r="H449" s="237"/>
      <c r="I449" s="237"/>
    </row>
    <row r="450" spans="1:9" ht="14.4">
      <c r="A450" s="237"/>
      <c r="B450" s="237"/>
      <c r="C450" s="237"/>
      <c r="D450" s="237"/>
      <c r="E450" s="237"/>
      <c r="F450" s="237"/>
      <c r="G450" s="237"/>
      <c r="H450" s="237"/>
      <c r="I450" s="237"/>
    </row>
    <row r="451" spans="1:9" ht="14.4">
      <c r="A451" s="237" t="s">
        <v>514</v>
      </c>
      <c r="B451" s="237"/>
      <c r="C451" s="237"/>
      <c r="D451" s="237"/>
      <c r="E451" s="237"/>
      <c r="F451" s="237"/>
      <c r="G451" s="237"/>
      <c r="H451" s="237"/>
      <c r="I451" s="237"/>
    </row>
    <row r="452" spans="1:9" ht="14.4">
      <c r="A452" s="237"/>
      <c r="B452" s="237"/>
      <c r="C452" s="237"/>
      <c r="D452" s="237"/>
      <c r="E452" s="237"/>
      <c r="F452" s="237"/>
      <c r="G452" s="237"/>
      <c r="H452" s="237"/>
      <c r="I452" s="237"/>
    </row>
    <row r="453" spans="1:9" ht="14.4">
      <c r="A453" s="237"/>
      <c r="B453" s="237"/>
      <c r="C453" s="237"/>
      <c r="D453" s="237"/>
      <c r="E453" s="237"/>
      <c r="F453" s="237"/>
      <c r="G453" s="237"/>
      <c r="H453" s="237"/>
      <c r="I453" s="237"/>
    </row>
    <row r="454" spans="1:9" ht="14.4">
      <c r="A454" s="237"/>
      <c r="B454" s="237"/>
      <c r="C454" s="237"/>
      <c r="D454" s="237"/>
      <c r="E454" s="237"/>
      <c r="F454" s="237"/>
      <c r="G454" s="237"/>
      <c r="H454" s="237"/>
      <c r="I454" s="237"/>
    </row>
    <row r="455" spans="1:9" ht="14.4">
      <c r="A455" s="237"/>
      <c r="B455" s="237"/>
      <c r="C455" s="237"/>
      <c r="D455" s="237"/>
      <c r="E455" s="237"/>
      <c r="F455" s="237"/>
      <c r="G455" s="237"/>
      <c r="H455" s="237"/>
      <c r="I455" s="237"/>
    </row>
    <row r="456" spans="1:9" ht="14.4">
      <c r="A456" s="237"/>
      <c r="B456" s="237"/>
      <c r="C456" s="237"/>
      <c r="D456" s="237"/>
      <c r="E456" s="237"/>
      <c r="F456" s="237"/>
      <c r="G456" s="237"/>
      <c r="H456" s="237"/>
      <c r="I456" s="237"/>
    </row>
    <row r="457" spans="1:9" ht="14.4">
      <c r="A457" s="237"/>
      <c r="B457" s="237"/>
      <c r="C457" s="237"/>
      <c r="D457" s="237"/>
      <c r="E457" s="237"/>
      <c r="F457" s="237"/>
      <c r="G457" s="237"/>
      <c r="H457" s="237"/>
      <c r="I457" s="237"/>
    </row>
    <row r="458" spans="1:9" ht="14.4">
      <c r="A458" s="237"/>
      <c r="B458" s="237"/>
      <c r="C458" s="237"/>
      <c r="D458" s="237"/>
      <c r="E458" s="237"/>
      <c r="F458" s="237"/>
      <c r="G458" s="237"/>
      <c r="H458" s="237"/>
      <c r="I458" s="237"/>
    </row>
    <row r="459" spans="1:9" ht="14.4">
      <c r="A459" s="237"/>
      <c r="B459" s="237"/>
      <c r="C459" s="237"/>
      <c r="D459" s="237"/>
      <c r="E459" s="237"/>
      <c r="F459" s="237"/>
      <c r="G459" s="237"/>
      <c r="H459" s="237"/>
      <c r="I459" s="237"/>
    </row>
    <row r="460" spans="1:9" ht="14.4">
      <c r="A460" s="237"/>
      <c r="B460" s="237"/>
      <c r="C460" s="237"/>
      <c r="D460" s="237"/>
      <c r="E460" s="237"/>
      <c r="F460" s="237"/>
      <c r="G460" s="237"/>
      <c r="H460" s="237"/>
      <c r="I460" s="237"/>
    </row>
    <row r="461" spans="1:9" ht="14.4">
      <c r="A461" s="237"/>
      <c r="B461" s="237"/>
      <c r="C461" s="237"/>
      <c r="D461" s="237"/>
      <c r="E461" s="237"/>
      <c r="F461" s="237"/>
      <c r="G461" s="237"/>
      <c r="H461" s="237"/>
      <c r="I461" s="237"/>
    </row>
    <row r="462" spans="1:9" ht="14.4">
      <c r="A462" s="237"/>
      <c r="B462" s="237"/>
      <c r="C462" s="237"/>
      <c r="D462" s="237"/>
      <c r="E462" s="237"/>
      <c r="F462" s="237"/>
      <c r="G462" s="237"/>
      <c r="H462" s="237"/>
      <c r="I462" s="237"/>
    </row>
    <row r="463" spans="1:9" ht="14.4">
      <c r="A463" s="237"/>
      <c r="B463" s="237"/>
      <c r="C463" s="237"/>
      <c r="D463" s="237"/>
      <c r="E463" s="237"/>
      <c r="F463" s="237"/>
      <c r="G463" s="237"/>
      <c r="H463" s="237"/>
      <c r="I463" s="237"/>
    </row>
    <row r="464" spans="1:9" ht="14.4">
      <c r="A464" s="237"/>
      <c r="B464" s="237"/>
      <c r="C464" s="237"/>
      <c r="D464" s="237"/>
      <c r="E464" s="237"/>
      <c r="F464" s="237"/>
      <c r="G464" s="237"/>
      <c r="H464" s="237"/>
      <c r="I464" s="237"/>
    </row>
    <row r="465" spans="1:9" ht="14.4">
      <c r="A465" s="237"/>
      <c r="B465" s="237"/>
      <c r="C465" s="237"/>
      <c r="D465" s="237"/>
      <c r="E465" s="237"/>
      <c r="F465" s="237"/>
      <c r="G465" s="237"/>
      <c r="H465" s="237"/>
      <c r="I465" s="237"/>
    </row>
    <row r="466" spans="1:9" ht="14.4">
      <c r="A466" s="237"/>
      <c r="B466" s="237"/>
      <c r="C466" s="237"/>
      <c r="D466" s="237"/>
      <c r="E466" s="237"/>
      <c r="F466" s="237"/>
      <c r="G466" s="237"/>
      <c r="H466" s="237"/>
      <c r="I466" s="237"/>
    </row>
    <row r="467" spans="1:9" ht="14.4">
      <c r="A467" s="237"/>
      <c r="B467" s="237"/>
      <c r="C467" s="237"/>
      <c r="D467" s="237"/>
      <c r="E467" s="237"/>
      <c r="F467" s="237"/>
      <c r="G467" s="237"/>
      <c r="H467" s="237"/>
      <c r="I467" s="237"/>
    </row>
    <row r="468" spans="1:9" ht="14.4">
      <c r="A468" s="237"/>
      <c r="B468" s="237"/>
      <c r="C468" s="237"/>
      <c r="D468" s="237"/>
      <c r="E468" s="237"/>
      <c r="F468" s="237"/>
      <c r="G468" s="237"/>
      <c r="H468" s="237"/>
      <c r="I468" s="237"/>
    </row>
    <row r="469" spans="1:9" ht="14.4">
      <c r="A469" s="237"/>
      <c r="B469" s="237"/>
      <c r="C469" s="237"/>
      <c r="D469" s="237"/>
      <c r="E469" s="237"/>
      <c r="F469" s="237"/>
      <c r="G469" s="237"/>
      <c r="H469" s="237"/>
      <c r="I469" s="237"/>
    </row>
    <row r="470" spans="1:9" ht="14.4">
      <c r="A470" s="237"/>
      <c r="B470" s="237"/>
      <c r="C470" s="237"/>
      <c r="D470" s="237"/>
      <c r="E470" s="237"/>
      <c r="F470" s="237"/>
      <c r="G470" s="237"/>
      <c r="H470" s="237"/>
      <c r="I470" s="237"/>
    </row>
    <row r="471" spans="1:9" ht="14.4">
      <c r="A471" s="237"/>
      <c r="B471" s="237"/>
      <c r="C471" s="237"/>
      <c r="D471" s="237"/>
      <c r="E471" s="237"/>
      <c r="F471" s="237"/>
      <c r="G471" s="237"/>
      <c r="H471" s="237"/>
      <c r="I471" s="237"/>
    </row>
    <row r="472" spans="1:9" ht="14.4">
      <c r="A472" s="237"/>
      <c r="B472" s="237"/>
      <c r="C472" s="237"/>
      <c r="D472" s="237"/>
      <c r="E472" s="237"/>
      <c r="F472" s="237"/>
      <c r="G472" s="237"/>
      <c r="H472" s="237"/>
      <c r="I472" s="237"/>
    </row>
    <row r="473" spans="1:9" ht="14.4">
      <c r="A473" s="237"/>
      <c r="B473" s="237"/>
      <c r="C473" s="237"/>
      <c r="D473" s="237"/>
      <c r="E473" s="237"/>
      <c r="F473" s="237"/>
      <c r="G473" s="237"/>
      <c r="H473" s="237"/>
      <c r="I473" s="237"/>
    </row>
    <row r="474" spans="1:9" ht="14.4">
      <c r="A474" s="237"/>
      <c r="B474" s="237"/>
      <c r="C474" s="237"/>
      <c r="D474" s="237"/>
      <c r="E474" s="237"/>
      <c r="F474" s="237"/>
      <c r="G474" s="237"/>
      <c r="H474" s="237"/>
      <c r="I474" s="237"/>
    </row>
    <row r="475" spans="1:9" ht="14.4">
      <c r="A475" s="237"/>
      <c r="B475" s="237"/>
      <c r="C475" s="237"/>
      <c r="D475" s="237"/>
      <c r="E475" s="237"/>
      <c r="F475" s="237"/>
      <c r="G475" s="237"/>
      <c r="H475" s="237"/>
      <c r="I475" s="237"/>
    </row>
    <row r="476" spans="1:9" ht="14.4">
      <c r="A476" s="237"/>
      <c r="B476" s="237"/>
      <c r="C476" s="237"/>
      <c r="D476" s="237"/>
      <c r="E476" s="237"/>
      <c r="F476" s="237"/>
      <c r="G476" s="237"/>
      <c r="H476" s="237"/>
      <c r="I476" s="237"/>
    </row>
    <row r="477" spans="1:9" ht="14.4">
      <c r="A477" s="237"/>
      <c r="B477" s="237"/>
      <c r="C477" s="237"/>
      <c r="D477" s="237"/>
      <c r="E477" s="237"/>
      <c r="F477" s="237"/>
      <c r="G477" s="237"/>
      <c r="H477" s="237"/>
      <c r="I477" s="237"/>
    </row>
    <row r="478" spans="1:9" ht="14.4">
      <c r="A478" s="237"/>
      <c r="B478" s="237"/>
      <c r="C478" s="237"/>
      <c r="D478" s="237"/>
      <c r="E478" s="237"/>
      <c r="F478" s="237"/>
      <c r="G478" s="237"/>
      <c r="H478" s="237"/>
      <c r="I478" s="237"/>
    </row>
    <row r="479" spans="1:9" ht="14.4">
      <c r="A479" s="237"/>
      <c r="B479" s="237"/>
      <c r="C479" s="237"/>
      <c r="D479" s="237"/>
      <c r="E479" s="237"/>
      <c r="F479" s="237"/>
      <c r="G479" s="237"/>
      <c r="H479" s="237"/>
      <c r="I479" s="237"/>
    </row>
    <row r="480" spans="1:9" ht="14.4">
      <c r="A480" s="237"/>
      <c r="B480" s="237"/>
      <c r="C480" s="237"/>
      <c r="D480" s="237"/>
      <c r="E480" s="237"/>
      <c r="F480" s="237"/>
      <c r="G480" s="237"/>
      <c r="H480" s="237"/>
      <c r="I480" s="237"/>
    </row>
    <row r="481" spans="1:9" ht="14.4">
      <c r="A481" s="237"/>
      <c r="B481" s="237"/>
      <c r="C481" s="237"/>
      <c r="D481" s="237"/>
      <c r="E481" s="237"/>
      <c r="F481" s="237"/>
      <c r="G481" s="237"/>
      <c r="H481" s="237"/>
      <c r="I481" s="237"/>
    </row>
    <row r="482" spans="1:9" ht="14.4">
      <c r="A482" s="237"/>
      <c r="B482" s="237"/>
      <c r="C482" s="237"/>
      <c r="D482" s="237"/>
      <c r="E482" s="237"/>
      <c r="F482" s="237"/>
      <c r="G482" s="237"/>
      <c r="H482" s="237"/>
      <c r="I482" s="237"/>
    </row>
    <row r="483" spans="1:9" ht="14.4">
      <c r="A483" s="237"/>
      <c r="B483" s="237"/>
      <c r="C483" s="237"/>
      <c r="D483" s="237"/>
      <c r="E483" s="237"/>
      <c r="F483" s="237"/>
      <c r="G483" s="237"/>
      <c r="H483" s="237"/>
      <c r="I483" s="237"/>
    </row>
    <row r="484" spans="1:9" ht="14.4">
      <c r="A484" s="237"/>
      <c r="B484" s="237"/>
      <c r="C484" s="237"/>
      <c r="D484" s="237"/>
      <c r="E484" s="237"/>
      <c r="F484" s="237"/>
      <c r="G484" s="237"/>
      <c r="H484" s="237"/>
      <c r="I484" s="237"/>
    </row>
    <row r="485" spans="1:9" ht="14.4">
      <c r="A485" s="237"/>
      <c r="B485" s="237"/>
      <c r="C485" s="237"/>
      <c r="D485" s="237"/>
      <c r="E485" s="237"/>
      <c r="F485" s="237"/>
      <c r="G485" s="237"/>
      <c r="H485" s="237"/>
      <c r="I485" s="237"/>
    </row>
    <row r="486" spans="1:9" ht="14.4">
      <c r="A486" s="237"/>
      <c r="B486" s="237"/>
      <c r="C486" s="237"/>
      <c r="D486" s="237"/>
      <c r="E486" s="237"/>
      <c r="F486" s="237"/>
      <c r="G486" s="237"/>
      <c r="H486" s="237"/>
      <c r="I486" s="237"/>
    </row>
    <row r="487" spans="1:9" ht="14.4">
      <c r="A487" s="237"/>
      <c r="B487" s="237"/>
      <c r="C487" s="237"/>
      <c r="D487" s="237"/>
      <c r="E487" s="237"/>
      <c r="F487" s="237"/>
      <c r="G487" s="237"/>
      <c r="H487" s="237"/>
      <c r="I487" s="237"/>
    </row>
    <row r="488" spans="1:9" ht="14.4">
      <c r="A488" s="237"/>
      <c r="B488" s="237"/>
      <c r="C488" s="237"/>
      <c r="D488" s="237"/>
      <c r="E488" s="237"/>
      <c r="F488" s="237"/>
      <c r="G488" s="237"/>
      <c r="H488" s="237"/>
      <c r="I488" s="237"/>
    </row>
    <row r="489" spans="1:9" ht="14.4">
      <c r="A489" s="237"/>
      <c r="B489" s="237"/>
      <c r="C489" s="237"/>
      <c r="D489" s="237"/>
      <c r="E489" s="237"/>
      <c r="F489" s="237"/>
      <c r="G489" s="237"/>
      <c r="H489" s="237"/>
      <c r="I489" s="237"/>
    </row>
    <row r="490" spans="1:9" ht="14.4">
      <c r="A490" s="237"/>
      <c r="B490" s="237"/>
      <c r="C490" s="237"/>
      <c r="D490" s="237"/>
      <c r="E490" s="237"/>
      <c r="F490" s="237"/>
      <c r="G490" s="237"/>
      <c r="H490" s="237"/>
      <c r="I490" s="237"/>
    </row>
    <row r="491" spans="1:9" ht="14.4">
      <c r="A491" s="237"/>
      <c r="B491" s="237"/>
      <c r="C491" s="237"/>
      <c r="D491" s="237"/>
      <c r="E491" s="237"/>
      <c r="F491" s="237"/>
      <c r="G491" s="237"/>
      <c r="H491" s="237"/>
      <c r="I491" s="237"/>
    </row>
    <row r="492" spans="1:9" ht="14.4">
      <c r="A492" s="237"/>
      <c r="B492" s="237"/>
      <c r="C492" s="237"/>
      <c r="D492" s="237"/>
      <c r="E492" s="237"/>
      <c r="F492" s="237"/>
      <c r="G492" s="237"/>
      <c r="H492" s="237"/>
      <c r="I492" s="237"/>
    </row>
    <row r="493" spans="1:9" ht="14.4">
      <c r="A493" s="237"/>
      <c r="B493" s="237"/>
      <c r="C493" s="237"/>
      <c r="D493" s="237"/>
      <c r="E493" s="237"/>
      <c r="F493" s="237"/>
      <c r="G493" s="237"/>
      <c r="H493" s="237"/>
      <c r="I493" s="237"/>
    </row>
    <row r="494" spans="1:9" ht="14.4">
      <c r="A494" s="237"/>
      <c r="B494" s="237"/>
      <c r="C494" s="237"/>
      <c r="D494" s="237"/>
      <c r="E494" s="237"/>
      <c r="F494" s="237"/>
      <c r="G494" s="237"/>
      <c r="H494" s="237"/>
      <c r="I494" s="237"/>
    </row>
    <row r="495" spans="1:9" ht="14.4">
      <c r="A495" s="237"/>
      <c r="B495" s="237"/>
      <c r="C495" s="237"/>
      <c r="D495" s="237"/>
      <c r="E495" s="237"/>
      <c r="F495" s="237"/>
      <c r="G495" s="237"/>
      <c r="H495" s="237"/>
      <c r="I495" s="237"/>
    </row>
    <row r="496" spans="1:9" ht="14.4">
      <c r="A496" s="237"/>
      <c r="B496" s="237"/>
      <c r="C496" s="237"/>
      <c r="D496" s="237"/>
      <c r="E496" s="237"/>
      <c r="F496" s="237"/>
      <c r="G496" s="237"/>
      <c r="H496" s="237"/>
      <c r="I496" s="237"/>
    </row>
    <row r="497" spans="1:9" ht="14.4">
      <c r="A497" s="237"/>
      <c r="B497" s="237"/>
      <c r="C497" s="237"/>
      <c r="D497" s="237"/>
      <c r="E497" s="237"/>
      <c r="F497" s="237"/>
      <c r="G497" s="237"/>
      <c r="H497" s="237"/>
      <c r="I497" s="237"/>
    </row>
    <row r="498" spans="1:9" ht="14.4">
      <c r="A498" s="237"/>
      <c r="B498" s="237"/>
      <c r="C498" s="237"/>
      <c r="D498" s="237"/>
      <c r="E498" s="237"/>
      <c r="F498" s="237"/>
      <c r="G498" s="237"/>
      <c r="H498" s="237"/>
      <c r="I498" s="237"/>
    </row>
    <row r="499" spans="1:9" ht="14.4">
      <c r="A499" s="237"/>
      <c r="B499" s="237"/>
      <c r="C499" s="237"/>
      <c r="D499" s="237"/>
      <c r="E499" s="237"/>
      <c r="F499" s="237"/>
      <c r="G499" s="237"/>
      <c r="H499" s="237"/>
      <c r="I499" s="237"/>
    </row>
    <row r="500" spans="1:9" ht="14.4">
      <c r="A500" s="237"/>
      <c r="B500" s="237"/>
      <c r="C500" s="237"/>
      <c r="D500" s="237"/>
      <c r="E500" s="237"/>
      <c r="F500" s="237"/>
      <c r="G500" s="237"/>
      <c r="H500" s="237"/>
      <c r="I500" s="237"/>
    </row>
    <row r="501" spans="1:9" ht="14.4">
      <c r="A501" s="237" t="s">
        <v>515</v>
      </c>
      <c r="B501" s="237"/>
      <c r="C501" s="237"/>
      <c r="D501" s="237"/>
      <c r="E501" s="237"/>
      <c r="F501" s="237"/>
      <c r="G501" s="237"/>
      <c r="H501" s="237"/>
      <c r="I501" s="237"/>
    </row>
    <row r="502" spans="1:9" ht="14.4">
      <c r="A502" s="237"/>
      <c r="B502" s="237"/>
      <c r="C502" s="237"/>
      <c r="D502" s="237"/>
      <c r="E502" s="237"/>
      <c r="F502" s="237"/>
      <c r="G502" s="237"/>
      <c r="H502" s="237"/>
      <c r="I502" s="237"/>
    </row>
    <row r="503" spans="1:9" ht="14.4">
      <c r="A503" s="237"/>
      <c r="B503" s="237"/>
      <c r="C503" s="237"/>
      <c r="D503" s="237"/>
      <c r="E503" s="237"/>
      <c r="F503" s="237"/>
      <c r="G503" s="237"/>
      <c r="H503" s="237"/>
      <c r="I503" s="237"/>
    </row>
    <row r="504" spans="1:9" ht="14.4">
      <c r="A504" s="237"/>
      <c r="B504" s="237"/>
      <c r="C504" s="237"/>
      <c r="D504" s="237"/>
      <c r="E504" s="237"/>
      <c r="F504" s="237"/>
      <c r="G504" s="237"/>
      <c r="H504" s="237"/>
      <c r="I504" s="237"/>
    </row>
    <row r="505" spans="1:9" ht="14.4">
      <c r="A505" s="237"/>
      <c r="B505" s="237"/>
      <c r="C505" s="237"/>
      <c r="D505" s="237"/>
      <c r="E505" s="237"/>
      <c r="F505" s="237"/>
      <c r="G505" s="237"/>
      <c r="H505" s="237"/>
      <c r="I505" s="237"/>
    </row>
    <row r="506" spans="1:9" ht="14.4">
      <c r="A506" s="237"/>
      <c r="B506" s="237"/>
      <c r="C506" s="237"/>
      <c r="D506" s="237"/>
      <c r="E506" s="237"/>
      <c r="F506" s="237"/>
      <c r="G506" s="237"/>
      <c r="H506" s="237"/>
      <c r="I506" s="237"/>
    </row>
    <row r="507" spans="1:9" ht="14.4">
      <c r="A507" s="237"/>
      <c r="B507" s="237"/>
      <c r="C507" s="237"/>
      <c r="D507" s="237"/>
      <c r="E507" s="237"/>
      <c r="F507" s="237"/>
      <c r="G507" s="237"/>
      <c r="H507" s="237"/>
      <c r="I507" s="237"/>
    </row>
    <row r="508" spans="1:9" ht="14.4">
      <c r="A508" s="237"/>
      <c r="B508" s="237"/>
      <c r="C508" s="237"/>
      <c r="D508" s="237"/>
      <c r="E508" s="237"/>
      <c r="F508" s="237"/>
      <c r="G508" s="237"/>
      <c r="H508" s="237"/>
      <c r="I508" s="237"/>
    </row>
    <row r="509" spans="1:9" ht="14.4">
      <c r="A509" s="237"/>
      <c r="B509" s="237"/>
      <c r="C509" s="237"/>
      <c r="D509" s="237"/>
      <c r="E509" s="237"/>
      <c r="F509" s="237"/>
      <c r="G509" s="237"/>
      <c r="H509" s="237"/>
      <c r="I509" s="237"/>
    </row>
    <row r="510" spans="1:9" ht="14.4">
      <c r="A510" s="237"/>
      <c r="B510" s="237"/>
      <c r="C510" s="237"/>
      <c r="D510" s="237"/>
      <c r="E510" s="237"/>
      <c r="F510" s="237"/>
      <c r="G510" s="237"/>
      <c r="H510" s="237"/>
      <c r="I510" s="237"/>
    </row>
    <row r="511" spans="1:9" ht="14.4">
      <c r="A511" s="237"/>
      <c r="B511" s="237"/>
      <c r="C511" s="237"/>
      <c r="D511" s="237"/>
      <c r="E511" s="237"/>
      <c r="F511" s="237"/>
      <c r="G511" s="237"/>
      <c r="H511" s="237"/>
      <c r="I511" s="237"/>
    </row>
    <row r="512" spans="1:9" ht="14.4">
      <c r="A512" s="237"/>
      <c r="B512" s="237"/>
      <c r="C512" s="237"/>
      <c r="D512" s="237"/>
      <c r="E512" s="237"/>
      <c r="F512" s="237"/>
      <c r="G512" s="237"/>
      <c r="H512" s="237"/>
      <c r="I512" s="237"/>
    </row>
    <row r="513" spans="1:9" ht="14.4">
      <c r="A513" s="237"/>
      <c r="B513" s="237"/>
      <c r="C513" s="237"/>
      <c r="D513" s="237"/>
      <c r="E513" s="237"/>
      <c r="F513" s="237"/>
      <c r="G513" s="237"/>
      <c r="H513" s="237"/>
      <c r="I513" s="237"/>
    </row>
    <row r="514" spans="1:9" ht="14.4">
      <c r="A514" s="237"/>
      <c r="B514" s="237"/>
      <c r="C514" s="237"/>
      <c r="D514" s="237"/>
      <c r="E514" s="237"/>
      <c r="F514" s="237"/>
      <c r="G514" s="237"/>
      <c r="H514" s="237"/>
      <c r="I514" s="237"/>
    </row>
    <row r="515" spans="1:9" ht="14.4">
      <c r="A515" s="237"/>
      <c r="B515" s="237"/>
      <c r="C515" s="237"/>
      <c r="D515" s="237"/>
      <c r="E515" s="237"/>
      <c r="F515" s="237"/>
      <c r="G515" s="237"/>
      <c r="H515" s="237"/>
      <c r="I515" s="237"/>
    </row>
    <row r="516" spans="1:9" ht="14.4">
      <c r="A516" s="237"/>
      <c r="B516" s="237"/>
      <c r="C516" s="237"/>
      <c r="D516" s="237"/>
      <c r="E516" s="237"/>
      <c r="F516" s="237"/>
      <c r="G516" s="237"/>
      <c r="H516" s="237"/>
      <c r="I516" s="237"/>
    </row>
    <row r="517" spans="1:9" ht="14.4">
      <c r="A517" s="237"/>
      <c r="B517" s="237"/>
      <c r="C517" s="237"/>
      <c r="D517" s="237"/>
      <c r="E517" s="237"/>
      <c r="F517" s="237"/>
      <c r="G517" s="237"/>
      <c r="H517" s="237"/>
      <c r="I517" s="237"/>
    </row>
    <row r="518" spans="1:9" ht="14.4">
      <c r="A518" s="237"/>
      <c r="B518" s="237"/>
      <c r="C518" s="237"/>
      <c r="D518" s="237"/>
      <c r="E518" s="237"/>
      <c r="F518" s="237"/>
      <c r="G518" s="237"/>
      <c r="H518" s="237"/>
      <c r="I518" s="237"/>
    </row>
    <row r="519" spans="1:9" ht="14.4">
      <c r="A519" s="237"/>
      <c r="B519" s="237"/>
      <c r="C519" s="237"/>
      <c r="D519" s="237"/>
      <c r="E519" s="237"/>
      <c r="F519" s="237"/>
      <c r="G519" s="237"/>
      <c r="H519" s="237"/>
      <c r="I519" s="237"/>
    </row>
    <row r="520" spans="1:9" ht="14.4">
      <c r="A520" s="237"/>
      <c r="B520" s="237"/>
      <c r="C520" s="237"/>
      <c r="D520" s="237"/>
      <c r="E520" s="237"/>
      <c r="F520" s="237"/>
      <c r="G520" s="237"/>
      <c r="H520" s="237"/>
      <c r="I520" s="237"/>
    </row>
    <row r="521" spans="1:9" ht="14.4">
      <c r="A521" s="237"/>
      <c r="B521" s="237"/>
      <c r="C521" s="237"/>
      <c r="D521" s="237"/>
      <c r="E521" s="237"/>
      <c r="F521" s="237"/>
      <c r="G521" s="237"/>
      <c r="H521" s="237"/>
      <c r="I521" s="237"/>
    </row>
    <row r="522" spans="1:9" ht="14.4">
      <c r="A522" s="237"/>
      <c r="B522" s="237"/>
      <c r="C522" s="237"/>
      <c r="D522" s="237"/>
      <c r="E522" s="237"/>
      <c r="F522" s="237"/>
      <c r="G522" s="237"/>
      <c r="H522" s="237"/>
      <c r="I522" s="237"/>
    </row>
    <row r="523" spans="1:9" ht="14.4">
      <c r="A523" s="237"/>
      <c r="B523" s="237"/>
      <c r="C523" s="237"/>
      <c r="D523" s="237"/>
      <c r="E523" s="237"/>
      <c r="F523" s="237"/>
      <c r="G523" s="237"/>
      <c r="H523" s="237"/>
      <c r="I523" s="237"/>
    </row>
    <row r="524" spans="1:9" ht="14.4">
      <c r="A524" s="237"/>
      <c r="B524" s="237"/>
      <c r="C524" s="237"/>
      <c r="D524" s="237"/>
      <c r="E524" s="237"/>
      <c r="F524" s="237"/>
      <c r="G524" s="237"/>
      <c r="H524" s="237"/>
      <c r="I524" s="237"/>
    </row>
    <row r="525" spans="1:9" ht="14.4">
      <c r="A525" s="237"/>
      <c r="B525" s="237"/>
      <c r="C525" s="237"/>
      <c r="D525" s="237"/>
      <c r="E525" s="237"/>
      <c r="F525" s="237"/>
      <c r="G525" s="237"/>
      <c r="H525" s="237"/>
      <c r="I525" s="237"/>
    </row>
    <row r="526" spans="1:9" ht="14.4">
      <c r="A526" s="237"/>
      <c r="B526" s="237"/>
      <c r="C526" s="237"/>
      <c r="D526" s="237"/>
      <c r="E526" s="237"/>
      <c r="F526" s="237"/>
      <c r="G526" s="237"/>
      <c r="H526" s="237"/>
      <c r="I526" s="237"/>
    </row>
    <row r="527" spans="1:9" ht="14.4">
      <c r="A527" s="237"/>
      <c r="B527" s="237"/>
      <c r="C527" s="237"/>
      <c r="D527" s="237"/>
      <c r="E527" s="237"/>
      <c r="F527" s="237"/>
      <c r="G527" s="237"/>
      <c r="H527" s="237"/>
      <c r="I527" s="237"/>
    </row>
    <row r="528" spans="1:9" ht="14.4">
      <c r="A528" s="237"/>
      <c r="B528" s="237"/>
      <c r="C528" s="237"/>
      <c r="D528" s="237"/>
      <c r="E528" s="237"/>
      <c r="F528" s="237"/>
      <c r="G528" s="237"/>
      <c r="H528" s="237"/>
      <c r="I528" s="237"/>
    </row>
    <row r="529" spans="1:9" ht="14.4">
      <c r="A529" s="237"/>
      <c r="B529" s="237"/>
      <c r="C529" s="237"/>
      <c r="D529" s="237"/>
      <c r="E529" s="237"/>
      <c r="F529" s="237"/>
      <c r="G529" s="237"/>
      <c r="H529" s="237"/>
      <c r="I529" s="237"/>
    </row>
    <row r="530" spans="1:9" ht="14.4">
      <c r="A530" s="237"/>
      <c r="B530" s="237"/>
      <c r="C530" s="237"/>
      <c r="D530" s="237"/>
      <c r="E530" s="237"/>
      <c r="F530" s="237"/>
      <c r="G530" s="237"/>
      <c r="H530" s="237"/>
      <c r="I530" s="237"/>
    </row>
    <row r="531" spans="1:9" ht="14.4">
      <c r="A531" s="237"/>
      <c r="B531" s="237"/>
      <c r="C531" s="237"/>
      <c r="D531" s="237"/>
      <c r="E531" s="237"/>
      <c r="F531" s="237"/>
      <c r="G531" s="237"/>
      <c r="H531" s="237"/>
      <c r="I531" s="237"/>
    </row>
    <row r="532" spans="1:9" ht="14.4">
      <c r="A532" s="237"/>
      <c r="B532" s="237"/>
      <c r="C532" s="237"/>
      <c r="D532" s="237"/>
      <c r="E532" s="237"/>
      <c r="F532" s="237"/>
      <c r="G532" s="237"/>
      <c r="H532" s="237"/>
      <c r="I532" s="237"/>
    </row>
    <row r="533" spans="1:9" ht="14.4">
      <c r="A533" s="237"/>
      <c r="B533" s="237"/>
      <c r="C533" s="237"/>
      <c r="D533" s="237"/>
      <c r="E533" s="237"/>
      <c r="F533" s="237"/>
      <c r="G533" s="237"/>
      <c r="H533" s="237"/>
      <c r="I533" s="237"/>
    </row>
    <row r="534" spans="1:9" ht="14.4">
      <c r="A534" s="237"/>
      <c r="B534" s="237"/>
      <c r="C534" s="237"/>
      <c r="D534" s="237"/>
      <c r="E534" s="237"/>
      <c r="F534" s="237"/>
      <c r="G534" s="237"/>
      <c r="H534" s="237"/>
      <c r="I534" s="237"/>
    </row>
    <row r="535" spans="1:9" ht="14.4">
      <c r="A535" s="237"/>
      <c r="B535" s="237"/>
      <c r="C535" s="237"/>
      <c r="D535" s="237"/>
      <c r="E535" s="237"/>
      <c r="F535" s="237"/>
      <c r="G535" s="237"/>
      <c r="H535" s="237"/>
      <c r="I535" s="237"/>
    </row>
    <row r="536" spans="1:9" ht="14.4">
      <c r="A536" s="237"/>
      <c r="B536" s="237"/>
      <c r="C536" s="237"/>
      <c r="D536" s="237"/>
      <c r="E536" s="237"/>
      <c r="F536" s="237"/>
      <c r="G536" s="237"/>
      <c r="H536" s="237"/>
      <c r="I536" s="237"/>
    </row>
    <row r="537" spans="1:9" ht="14.4">
      <c r="A537" s="237"/>
      <c r="B537" s="237"/>
      <c r="C537" s="237"/>
      <c r="D537" s="237"/>
      <c r="E537" s="237"/>
      <c r="F537" s="237"/>
      <c r="G537" s="237"/>
      <c r="H537" s="237"/>
      <c r="I537" s="237"/>
    </row>
    <row r="538" spans="1:9" ht="14.4">
      <c r="A538" s="237"/>
      <c r="B538" s="237"/>
      <c r="C538" s="237"/>
      <c r="D538" s="237"/>
      <c r="E538" s="237"/>
      <c r="F538" s="237"/>
      <c r="G538" s="237"/>
      <c r="H538" s="237"/>
      <c r="I538" s="237"/>
    </row>
    <row r="539" spans="1:9" ht="14.4">
      <c r="A539" s="237"/>
      <c r="B539" s="237"/>
      <c r="C539" s="237"/>
      <c r="D539" s="237"/>
      <c r="E539" s="237"/>
      <c r="F539" s="237"/>
      <c r="G539" s="237"/>
      <c r="H539" s="237"/>
      <c r="I539" s="237"/>
    </row>
    <row r="540" spans="1:9" ht="14.4">
      <c r="A540" s="237"/>
      <c r="B540" s="237"/>
      <c r="C540" s="237"/>
      <c r="D540" s="237"/>
      <c r="E540" s="237"/>
      <c r="F540" s="237"/>
      <c r="G540" s="237"/>
      <c r="H540" s="237"/>
      <c r="I540" s="237"/>
    </row>
    <row r="541" spans="1:9" ht="14.4">
      <c r="A541" s="237"/>
      <c r="B541" s="237"/>
      <c r="C541" s="237"/>
      <c r="D541" s="237"/>
      <c r="E541" s="237"/>
      <c r="F541" s="237"/>
      <c r="G541" s="237"/>
      <c r="H541" s="237"/>
      <c r="I541" s="237"/>
    </row>
    <row r="542" spans="1:9" ht="14.4">
      <c r="A542" s="237"/>
      <c r="B542" s="237"/>
      <c r="C542" s="237"/>
      <c r="D542" s="237"/>
      <c r="E542" s="237"/>
      <c r="F542" s="237"/>
      <c r="G542" s="237"/>
      <c r="H542" s="237"/>
      <c r="I542" s="237"/>
    </row>
    <row r="543" spans="1:9" ht="14.4">
      <c r="A543" s="237"/>
      <c r="B543" s="237"/>
      <c r="C543" s="237"/>
      <c r="D543" s="237"/>
      <c r="E543" s="237"/>
      <c r="F543" s="237"/>
      <c r="G543" s="237"/>
      <c r="H543" s="237"/>
      <c r="I543" s="237"/>
    </row>
    <row r="544" spans="1:9" ht="14.4">
      <c r="A544" s="237"/>
      <c r="B544" s="237"/>
      <c r="C544" s="237"/>
      <c r="D544" s="237"/>
      <c r="E544" s="237"/>
      <c r="F544" s="237"/>
      <c r="G544" s="237"/>
      <c r="H544" s="237"/>
      <c r="I544" s="237"/>
    </row>
    <row r="545" spans="1:9" ht="14.4">
      <c r="A545" s="237"/>
      <c r="B545" s="237"/>
      <c r="C545" s="237"/>
      <c r="D545" s="237"/>
      <c r="E545" s="237"/>
      <c r="F545" s="237"/>
      <c r="G545" s="237"/>
      <c r="H545" s="237"/>
      <c r="I545" s="237"/>
    </row>
    <row r="546" spans="1:9" ht="14.4">
      <c r="A546" s="237"/>
      <c r="B546" s="237"/>
      <c r="C546" s="237"/>
      <c r="D546" s="237"/>
      <c r="E546" s="237"/>
      <c r="F546" s="237"/>
      <c r="G546" s="237"/>
      <c r="H546" s="237"/>
      <c r="I546" s="237"/>
    </row>
    <row r="547" spans="1:9" ht="14.4">
      <c r="A547" s="237"/>
      <c r="B547" s="237"/>
      <c r="C547" s="237"/>
      <c r="D547" s="237"/>
      <c r="E547" s="237"/>
      <c r="F547" s="237"/>
      <c r="G547" s="237"/>
      <c r="H547" s="237"/>
      <c r="I547" s="237"/>
    </row>
    <row r="548" spans="1:9" ht="14.4">
      <c r="A548" s="237"/>
      <c r="B548" s="237"/>
      <c r="C548" s="237"/>
      <c r="D548" s="237"/>
      <c r="E548" s="237"/>
      <c r="F548" s="237"/>
      <c r="G548" s="237"/>
      <c r="H548" s="237"/>
      <c r="I548" s="237"/>
    </row>
    <row r="549" spans="1:9" ht="14.4">
      <c r="A549" s="237"/>
      <c r="B549" s="237"/>
      <c r="C549" s="237"/>
      <c r="D549" s="237"/>
      <c r="E549" s="237"/>
      <c r="F549" s="237"/>
      <c r="G549" s="237"/>
      <c r="H549" s="237"/>
      <c r="I549" s="237"/>
    </row>
    <row r="550" spans="1:9" ht="14.4">
      <c r="A550" s="237"/>
      <c r="B550" s="237"/>
      <c r="C550" s="237"/>
      <c r="D550" s="237"/>
      <c r="E550" s="237"/>
      <c r="F550" s="237"/>
      <c r="G550" s="237"/>
      <c r="H550" s="237"/>
      <c r="I550" s="237"/>
    </row>
    <row r="551" spans="1:9" ht="14.4">
      <c r="A551" s="237" t="s">
        <v>516</v>
      </c>
      <c r="B551" s="237"/>
      <c r="C551" s="237"/>
      <c r="D551" s="237"/>
      <c r="E551" s="237"/>
      <c r="F551" s="237"/>
      <c r="G551" s="237"/>
      <c r="H551" s="237"/>
      <c r="I551" s="237"/>
    </row>
    <row r="552" spans="1:9" ht="14.4">
      <c r="A552" s="237"/>
      <c r="B552" s="237"/>
      <c r="C552" s="237"/>
      <c r="D552" s="237"/>
      <c r="E552" s="237"/>
      <c r="F552" s="237"/>
      <c r="G552" s="237"/>
      <c r="H552" s="237"/>
      <c r="I552" s="237"/>
    </row>
    <row r="553" spans="1:9" ht="14.4">
      <c r="A553" s="237"/>
      <c r="B553" s="237"/>
      <c r="C553" s="237"/>
      <c r="D553" s="237"/>
      <c r="E553" s="237"/>
      <c r="F553" s="237"/>
      <c r="G553" s="237"/>
      <c r="H553" s="237"/>
      <c r="I553" s="237"/>
    </row>
    <row r="554" spans="1:9" ht="14.4">
      <c r="A554" s="237"/>
      <c r="B554" s="237"/>
      <c r="C554" s="237"/>
      <c r="D554" s="237"/>
      <c r="E554" s="237"/>
      <c r="F554" s="237"/>
      <c r="G554" s="237"/>
      <c r="H554" s="237"/>
      <c r="I554" s="237"/>
    </row>
    <row r="555" spans="1:9" ht="14.4">
      <c r="A555" s="237"/>
      <c r="B555" s="237"/>
      <c r="C555" s="237"/>
      <c r="D555" s="237"/>
      <c r="E555" s="237"/>
      <c r="F555" s="237"/>
      <c r="G555" s="237"/>
      <c r="H555" s="237"/>
      <c r="I555" s="237"/>
    </row>
    <row r="556" spans="1:9" ht="14.4">
      <c r="A556" s="237"/>
      <c r="B556" s="237"/>
      <c r="C556" s="237"/>
      <c r="D556" s="237"/>
      <c r="E556" s="237"/>
      <c r="F556" s="237"/>
      <c r="G556" s="237"/>
      <c r="H556" s="237"/>
      <c r="I556" s="237"/>
    </row>
    <row r="557" spans="1:9" ht="14.4">
      <c r="A557" s="237"/>
      <c r="B557" s="237"/>
      <c r="C557" s="237"/>
      <c r="D557" s="237"/>
      <c r="E557" s="237"/>
      <c r="F557" s="237"/>
      <c r="G557" s="237"/>
      <c r="H557" s="237"/>
      <c r="I557" s="237"/>
    </row>
    <row r="558" spans="1:9" ht="14.4">
      <c r="A558" s="237"/>
      <c r="B558" s="237"/>
      <c r="C558" s="237"/>
      <c r="D558" s="237"/>
      <c r="E558" s="237"/>
      <c r="F558" s="237"/>
      <c r="G558" s="237"/>
      <c r="H558" s="237"/>
      <c r="I558" s="237"/>
    </row>
    <row r="559" spans="1:9" ht="14.4">
      <c r="A559" s="237"/>
      <c r="B559" s="237"/>
      <c r="C559" s="237"/>
      <c r="D559" s="237"/>
      <c r="E559" s="237"/>
      <c r="F559" s="237"/>
      <c r="G559" s="237"/>
      <c r="H559" s="237"/>
      <c r="I559" s="237"/>
    </row>
    <row r="560" spans="1:9" ht="14.4">
      <c r="A560" s="237"/>
      <c r="B560" s="237"/>
      <c r="C560" s="237"/>
      <c r="D560" s="237"/>
      <c r="E560" s="237"/>
      <c r="F560" s="237"/>
      <c r="G560" s="237"/>
      <c r="H560" s="237"/>
      <c r="I560" s="237"/>
    </row>
    <row r="561" spans="1:9" ht="14.4">
      <c r="A561" s="237"/>
      <c r="B561" s="237"/>
      <c r="C561" s="237"/>
      <c r="D561" s="237"/>
      <c r="E561" s="237"/>
      <c r="F561" s="237"/>
      <c r="G561" s="237"/>
      <c r="H561" s="237"/>
      <c r="I561" s="237"/>
    </row>
    <row r="562" spans="1:9" ht="14.4">
      <c r="A562" s="237"/>
      <c r="B562" s="237"/>
      <c r="C562" s="237"/>
      <c r="D562" s="237"/>
      <c r="E562" s="237"/>
      <c r="F562" s="237"/>
      <c r="G562" s="237"/>
      <c r="H562" s="237"/>
      <c r="I562" s="237"/>
    </row>
    <row r="563" spans="1:9" ht="14.4">
      <c r="A563" s="237"/>
      <c r="B563" s="237"/>
      <c r="C563" s="237"/>
      <c r="D563" s="237"/>
      <c r="E563" s="237"/>
      <c r="F563" s="237"/>
      <c r="G563" s="237"/>
      <c r="H563" s="237"/>
      <c r="I563" s="237"/>
    </row>
    <row r="564" spans="1:9" ht="14.4">
      <c r="A564" s="237"/>
      <c r="B564" s="237"/>
      <c r="C564" s="237"/>
      <c r="D564" s="237"/>
      <c r="E564" s="237"/>
      <c r="F564" s="237"/>
      <c r="G564" s="237"/>
      <c r="H564" s="237"/>
      <c r="I564" s="237"/>
    </row>
    <row r="565" spans="1:9" ht="14.4">
      <c r="A565" s="237"/>
      <c r="B565" s="237"/>
      <c r="C565" s="237"/>
      <c r="D565" s="237"/>
      <c r="E565" s="237"/>
      <c r="F565" s="237"/>
      <c r="G565" s="237"/>
      <c r="H565" s="237"/>
      <c r="I565" s="237"/>
    </row>
    <row r="566" spans="1:9" ht="14.4">
      <c r="A566" s="237"/>
      <c r="B566" s="237"/>
      <c r="C566" s="237"/>
      <c r="D566" s="237"/>
      <c r="E566" s="237"/>
      <c r="F566" s="237"/>
      <c r="G566" s="237"/>
      <c r="H566" s="237"/>
      <c r="I566" s="237"/>
    </row>
    <row r="567" spans="1:9" ht="14.4">
      <c r="A567" s="237"/>
      <c r="B567" s="237"/>
      <c r="C567" s="237"/>
      <c r="D567" s="237"/>
      <c r="E567" s="237"/>
      <c r="F567" s="237"/>
      <c r="G567" s="237"/>
      <c r="H567" s="237"/>
      <c r="I567" s="237"/>
    </row>
    <row r="568" spans="1:9" ht="14.4">
      <c r="A568" s="237"/>
      <c r="B568" s="237"/>
      <c r="C568" s="237"/>
      <c r="D568" s="237"/>
      <c r="E568" s="237"/>
      <c r="F568" s="237"/>
      <c r="G568" s="237"/>
      <c r="H568" s="237"/>
      <c r="I568" s="237"/>
    </row>
    <row r="569" spans="1:9" ht="14.4">
      <c r="A569" s="237"/>
      <c r="B569" s="237"/>
      <c r="C569" s="237"/>
      <c r="D569" s="237"/>
      <c r="E569" s="237"/>
      <c r="F569" s="237"/>
      <c r="G569" s="237"/>
      <c r="H569" s="237"/>
      <c r="I569" s="237"/>
    </row>
    <row r="570" spans="1:9" ht="14.4">
      <c r="A570" s="237"/>
      <c r="B570" s="237"/>
      <c r="C570" s="237"/>
      <c r="D570" s="237"/>
      <c r="E570" s="237"/>
      <c r="F570" s="237"/>
      <c r="G570" s="237"/>
      <c r="H570" s="237"/>
      <c r="I570" s="237"/>
    </row>
    <row r="571" spans="1:9" ht="14.4">
      <c r="A571" s="237"/>
      <c r="B571" s="237"/>
      <c r="C571" s="237"/>
      <c r="D571" s="237"/>
      <c r="E571" s="237"/>
      <c r="F571" s="237"/>
      <c r="G571" s="237"/>
      <c r="H571" s="237"/>
      <c r="I571" s="237"/>
    </row>
    <row r="572" spans="1:9" ht="14.4">
      <c r="A572" s="237"/>
      <c r="B572" s="237"/>
      <c r="C572" s="237"/>
      <c r="D572" s="237"/>
      <c r="E572" s="237"/>
      <c r="F572" s="237"/>
      <c r="G572" s="237"/>
      <c r="H572" s="237"/>
      <c r="I572" s="237"/>
    </row>
    <row r="573" spans="1:9" ht="14.4">
      <c r="A573" s="237"/>
      <c r="B573" s="237"/>
      <c r="C573" s="237"/>
      <c r="D573" s="237"/>
      <c r="E573" s="237"/>
      <c r="F573" s="237"/>
      <c r="G573" s="237"/>
      <c r="H573" s="237"/>
      <c r="I573" s="237"/>
    </row>
    <row r="574" spans="1:9" ht="14.4">
      <c r="A574" s="237"/>
      <c r="B574" s="237"/>
      <c r="C574" s="237"/>
      <c r="D574" s="237"/>
      <c r="E574" s="237"/>
      <c r="F574" s="237"/>
      <c r="G574" s="237"/>
      <c r="H574" s="237"/>
      <c r="I574" s="237"/>
    </row>
    <row r="575" spans="1:9" ht="14.4">
      <c r="A575" s="237"/>
      <c r="B575" s="237"/>
      <c r="C575" s="237"/>
      <c r="D575" s="237"/>
      <c r="E575" s="237"/>
      <c r="F575" s="237"/>
      <c r="G575" s="237"/>
      <c r="H575" s="237"/>
      <c r="I575" s="237"/>
    </row>
    <row r="576" spans="1:9" ht="14.4">
      <c r="A576" s="237"/>
      <c r="B576" s="237"/>
      <c r="C576" s="237"/>
      <c r="D576" s="237"/>
      <c r="E576" s="237"/>
      <c r="F576" s="237"/>
      <c r="G576" s="237"/>
      <c r="H576" s="237"/>
      <c r="I576" s="237"/>
    </row>
    <row r="577" spans="1:9" ht="14.4">
      <c r="A577" s="237"/>
      <c r="B577" s="237"/>
      <c r="C577" s="237"/>
      <c r="D577" s="237"/>
      <c r="E577" s="237"/>
      <c r="F577" s="237"/>
      <c r="G577" s="237"/>
      <c r="H577" s="237"/>
      <c r="I577" s="237"/>
    </row>
    <row r="578" spans="1:9" ht="14.4">
      <c r="A578" s="237"/>
      <c r="B578" s="237"/>
      <c r="C578" s="237"/>
      <c r="D578" s="237"/>
      <c r="E578" s="237"/>
      <c r="F578" s="237"/>
      <c r="G578" s="237"/>
      <c r="H578" s="237"/>
      <c r="I578" s="237"/>
    </row>
    <row r="579" spans="1:9" ht="14.4">
      <c r="A579" s="237"/>
      <c r="B579" s="237"/>
      <c r="C579" s="237"/>
      <c r="D579" s="237"/>
      <c r="E579" s="237"/>
      <c r="F579" s="237"/>
      <c r="G579" s="237"/>
      <c r="H579" s="237"/>
      <c r="I579" s="237"/>
    </row>
    <row r="580" spans="1:9" ht="14.4">
      <c r="A580" s="237"/>
      <c r="B580" s="237"/>
      <c r="C580" s="237"/>
      <c r="D580" s="237"/>
      <c r="E580" s="237"/>
      <c r="F580" s="237"/>
      <c r="G580" s="237"/>
      <c r="H580" s="237"/>
      <c r="I580" s="237"/>
    </row>
    <row r="581" spans="1:9" ht="14.4">
      <c r="A581" s="237"/>
      <c r="B581" s="237"/>
      <c r="C581" s="237"/>
      <c r="D581" s="237"/>
      <c r="E581" s="237"/>
      <c r="F581" s="237"/>
      <c r="G581" s="237"/>
      <c r="H581" s="237"/>
      <c r="I581" s="237"/>
    </row>
    <row r="582" spans="1:9" ht="14.4">
      <c r="A582" s="237"/>
      <c r="B582" s="237"/>
      <c r="C582" s="237"/>
      <c r="D582" s="237"/>
      <c r="E582" s="237"/>
      <c r="F582" s="237"/>
      <c r="G582" s="237"/>
      <c r="H582" s="237"/>
      <c r="I582" s="237"/>
    </row>
    <row r="583" spans="1:9" ht="14.4">
      <c r="A583" s="237"/>
      <c r="B583" s="237"/>
      <c r="C583" s="237"/>
      <c r="D583" s="237"/>
      <c r="E583" s="237"/>
      <c r="F583" s="237"/>
      <c r="G583" s="237"/>
      <c r="H583" s="237"/>
      <c r="I583" s="237"/>
    </row>
    <row r="584" spans="1:9" ht="14.4">
      <c r="A584" s="237"/>
      <c r="B584" s="237"/>
      <c r="C584" s="237"/>
      <c r="D584" s="237"/>
      <c r="E584" s="237"/>
      <c r="F584" s="237"/>
      <c r="G584" s="237"/>
      <c r="H584" s="237"/>
      <c r="I584" s="237"/>
    </row>
    <row r="585" spans="1:9" ht="14.4">
      <c r="A585" s="237"/>
      <c r="B585" s="237"/>
      <c r="C585" s="237"/>
      <c r="D585" s="237"/>
      <c r="E585" s="237"/>
      <c r="F585" s="237"/>
      <c r="G585" s="237"/>
      <c r="H585" s="237"/>
      <c r="I585" s="237"/>
    </row>
    <row r="586" spans="1:9" ht="14.4">
      <c r="A586" s="237"/>
      <c r="B586" s="237"/>
      <c r="C586" s="237"/>
      <c r="D586" s="237"/>
      <c r="E586" s="237"/>
      <c r="F586" s="237"/>
      <c r="G586" s="237"/>
      <c r="H586" s="237"/>
      <c r="I586" s="237"/>
    </row>
    <row r="587" spans="1:9" ht="14.4">
      <c r="A587" s="237"/>
      <c r="B587" s="237"/>
      <c r="C587" s="237"/>
      <c r="D587" s="237"/>
      <c r="E587" s="237"/>
      <c r="F587" s="237"/>
      <c r="G587" s="237"/>
      <c r="H587" s="237"/>
      <c r="I587" s="237"/>
    </row>
    <row r="588" spans="1:9" ht="14.4">
      <c r="A588" s="237"/>
      <c r="B588" s="237"/>
      <c r="C588" s="237"/>
      <c r="D588" s="237"/>
      <c r="E588" s="237"/>
      <c r="F588" s="237"/>
      <c r="G588" s="237"/>
      <c r="H588" s="237"/>
      <c r="I588" s="237"/>
    </row>
    <row r="589" spans="1:9" ht="14.4">
      <c r="A589" s="237"/>
      <c r="B589" s="237"/>
      <c r="C589" s="237"/>
      <c r="D589" s="237"/>
      <c r="E589" s="237"/>
      <c r="F589" s="237"/>
      <c r="G589" s="237"/>
      <c r="H589" s="237"/>
      <c r="I589" s="237"/>
    </row>
    <row r="590" spans="1:9" ht="14.4">
      <c r="A590" s="237"/>
      <c r="B590" s="237"/>
      <c r="C590" s="237"/>
      <c r="D590" s="237"/>
      <c r="E590" s="237"/>
      <c r="F590" s="237"/>
      <c r="G590" s="237"/>
      <c r="H590" s="237"/>
      <c r="I590" s="237"/>
    </row>
    <row r="591" spans="1:9" ht="14.4">
      <c r="A591" s="237"/>
      <c r="B591" s="237"/>
      <c r="C591" s="237"/>
      <c r="D591" s="237"/>
      <c r="E591" s="237"/>
      <c r="F591" s="237"/>
      <c r="G591" s="237"/>
      <c r="H591" s="237"/>
      <c r="I591" s="237"/>
    </row>
    <row r="592" spans="1:9" ht="14.4">
      <c r="A592" s="237"/>
      <c r="B592" s="237"/>
      <c r="C592" s="237"/>
      <c r="D592" s="237"/>
      <c r="E592" s="237"/>
      <c r="F592" s="237"/>
      <c r="G592" s="237"/>
      <c r="H592" s="237"/>
      <c r="I592" s="237"/>
    </row>
    <row r="593" spans="1:9" ht="14.4">
      <c r="A593" s="237"/>
      <c r="B593" s="237"/>
      <c r="C593" s="237"/>
      <c r="D593" s="237"/>
      <c r="E593" s="237"/>
      <c r="F593" s="237"/>
      <c r="G593" s="237"/>
      <c r="H593" s="237"/>
      <c r="I593" s="237"/>
    </row>
    <row r="594" spans="1:9" ht="14.4">
      <c r="A594" s="237"/>
      <c r="B594" s="237"/>
      <c r="C594" s="237"/>
      <c r="D594" s="237"/>
      <c r="E594" s="237"/>
      <c r="F594" s="237"/>
      <c r="G594" s="237"/>
      <c r="H594" s="237"/>
      <c r="I594" s="237"/>
    </row>
    <row r="595" spans="1:9" ht="14.4">
      <c r="A595" s="237"/>
      <c r="B595" s="237"/>
      <c r="C595" s="237"/>
      <c r="D595" s="237"/>
      <c r="E595" s="237"/>
      <c r="F595" s="237"/>
      <c r="G595" s="237"/>
      <c r="H595" s="237"/>
      <c r="I595" s="237"/>
    </row>
    <row r="596" spans="1:9" ht="14.4">
      <c r="A596" s="237"/>
      <c r="B596" s="237"/>
      <c r="C596" s="237"/>
      <c r="D596" s="237"/>
      <c r="E596" s="237"/>
      <c r="F596" s="237"/>
      <c r="G596" s="237"/>
      <c r="H596" s="237"/>
      <c r="I596" s="237"/>
    </row>
    <row r="597" spans="1:9" ht="14.4">
      <c r="A597" s="237"/>
      <c r="B597" s="237"/>
      <c r="C597" s="237"/>
      <c r="D597" s="237"/>
      <c r="E597" s="237"/>
      <c r="F597" s="237"/>
      <c r="G597" s="237"/>
      <c r="H597" s="237"/>
      <c r="I597" s="237"/>
    </row>
    <row r="598" spans="1:9" ht="14.4">
      <c r="A598" s="237"/>
      <c r="B598" s="237"/>
      <c r="C598" s="237"/>
      <c r="D598" s="237"/>
      <c r="E598" s="237"/>
      <c r="F598" s="237"/>
      <c r="G598" s="237"/>
      <c r="H598" s="237"/>
      <c r="I598" s="237"/>
    </row>
    <row r="599" spans="1:9" ht="14.4">
      <c r="A599" s="237"/>
      <c r="B599" s="237"/>
      <c r="C599" s="237"/>
      <c r="D599" s="237"/>
      <c r="E599" s="237"/>
      <c r="F599" s="237"/>
      <c r="G599" s="237"/>
      <c r="H599" s="237"/>
      <c r="I599" s="237"/>
    </row>
    <row r="600" spans="1:9" ht="14.4">
      <c r="A600" s="237"/>
      <c r="B600" s="237"/>
      <c r="C600" s="237"/>
      <c r="D600" s="237"/>
      <c r="E600" s="237"/>
      <c r="F600" s="237"/>
      <c r="G600" s="237"/>
      <c r="H600" s="237"/>
      <c r="I600" s="237"/>
    </row>
    <row r="601" spans="1:9" ht="14.4">
      <c r="A601" s="237" t="s">
        <v>517</v>
      </c>
      <c r="B601" s="237"/>
      <c r="C601" s="237"/>
      <c r="D601" s="237"/>
      <c r="E601" s="237"/>
      <c r="F601" s="237"/>
      <c r="G601" s="237"/>
      <c r="H601" s="237"/>
      <c r="I601" s="237"/>
    </row>
    <row r="602" spans="1:9" ht="14.4">
      <c r="A602" s="237"/>
      <c r="B602" s="237"/>
      <c r="C602" s="237"/>
      <c r="D602" s="237"/>
      <c r="E602" s="237"/>
      <c r="F602" s="237"/>
      <c r="G602" s="237"/>
      <c r="H602" s="237"/>
      <c r="I602" s="237"/>
    </row>
    <row r="603" spans="1:9" ht="14.4">
      <c r="A603" s="237"/>
      <c r="B603" s="237"/>
      <c r="C603" s="237"/>
      <c r="D603" s="237"/>
      <c r="E603" s="237"/>
      <c r="F603" s="237"/>
      <c r="G603" s="237"/>
      <c r="H603" s="237"/>
      <c r="I603" s="237"/>
    </row>
    <row r="604" spans="1:9" ht="14.4">
      <c r="A604" s="237"/>
      <c r="B604" s="237"/>
      <c r="C604" s="237"/>
      <c r="D604" s="237"/>
      <c r="E604" s="237"/>
      <c r="F604" s="237"/>
      <c r="G604" s="237"/>
      <c r="H604" s="237"/>
      <c r="I604" s="237"/>
    </row>
    <row r="605" spans="1:9" ht="14.4">
      <c r="A605" s="237"/>
      <c r="B605" s="237"/>
      <c r="C605" s="237"/>
      <c r="D605" s="237"/>
      <c r="E605" s="237"/>
      <c r="F605" s="237"/>
      <c r="G605" s="237"/>
      <c r="H605" s="237"/>
      <c r="I605" s="237"/>
    </row>
    <row r="606" spans="1:9" ht="14.4">
      <c r="A606" s="237"/>
      <c r="B606" s="237"/>
      <c r="C606" s="237"/>
      <c r="D606" s="237"/>
      <c r="E606" s="237"/>
      <c r="F606" s="237"/>
      <c r="G606" s="237"/>
      <c r="H606" s="237"/>
      <c r="I606" s="237"/>
    </row>
    <row r="607" spans="1:9" ht="14.4">
      <c r="A607" s="237"/>
      <c r="B607" s="237"/>
      <c r="C607" s="237"/>
      <c r="D607" s="237"/>
      <c r="E607" s="237"/>
      <c r="F607" s="237"/>
      <c r="G607" s="237"/>
      <c r="H607" s="237"/>
      <c r="I607" s="237"/>
    </row>
    <row r="608" spans="1:9" ht="14.4">
      <c r="A608" s="237"/>
      <c r="B608" s="237"/>
      <c r="C608" s="237"/>
      <c r="D608" s="237"/>
      <c r="E608" s="237"/>
      <c r="F608" s="237"/>
      <c r="G608" s="237"/>
      <c r="H608" s="237"/>
      <c r="I608" s="237"/>
    </row>
    <row r="609" spans="1:9" ht="14.4">
      <c r="A609" s="237"/>
      <c r="B609" s="237"/>
      <c r="C609" s="237"/>
      <c r="D609" s="237"/>
      <c r="E609" s="237"/>
      <c r="F609" s="237"/>
      <c r="G609" s="237"/>
      <c r="H609" s="237"/>
      <c r="I609" s="237"/>
    </row>
    <row r="610" spans="1:9" ht="14.4">
      <c r="A610" s="237"/>
      <c r="B610" s="237"/>
      <c r="C610" s="237"/>
      <c r="D610" s="237"/>
      <c r="E610" s="237"/>
      <c r="F610" s="237"/>
      <c r="G610" s="237"/>
      <c r="H610" s="237"/>
      <c r="I610" s="237"/>
    </row>
    <row r="611" spans="1:9" ht="14.4">
      <c r="A611" s="237"/>
      <c r="B611" s="237"/>
      <c r="C611" s="237"/>
      <c r="D611" s="237"/>
      <c r="E611" s="237"/>
      <c r="F611" s="237"/>
      <c r="G611" s="237"/>
      <c r="H611" s="237"/>
      <c r="I611" s="237"/>
    </row>
    <row r="612" spans="1:9" ht="14.4">
      <c r="A612" s="237"/>
      <c r="B612" s="237"/>
      <c r="C612" s="237"/>
      <c r="D612" s="237"/>
      <c r="E612" s="237"/>
      <c r="F612" s="237"/>
      <c r="G612" s="237"/>
      <c r="H612" s="237"/>
      <c r="I612" s="237"/>
    </row>
    <row r="613" spans="1:9" ht="14.4">
      <c r="A613" s="237"/>
      <c r="B613" s="237"/>
      <c r="C613" s="237"/>
      <c r="D613" s="237"/>
      <c r="E613" s="237"/>
      <c r="F613" s="237"/>
      <c r="G613" s="237"/>
      <c r="H613" s="237"/>
      <c r="I613" s="237"/>
    </row>
    <row r="614" spans="1:9" ht="14.4">
      <c r="A614" s="237"/>
      <c r="B614" s="237"/>
      <c r="C614" s="237"/>
      <c r="D614" s="237"/>
      <c r="E614" s="237"/>
      <c r="F614" s="237"/>
      <c r="G614" s="237"/>
      <c r="H614" s="237"/>
      <c r="I614" s="237"/>
    </row>
    <row r="615" spans="1:9" ht="14.4">
      <c r="A615" s="237"/>
      <c r="B615" s="237"/>
      <c r="C615" s="237"/>
      <c r="D615" s="237"/>
      <c r="E615" s="237"/>
      <c r="F615" s="237"/>
      <c r="G615" s="237"/>
      <c r="H615" s="237"/>
      <c r="I615" s="237"/>
    </row>
    <row r="616" spans="1:9" ht="14.4">
      <c r="A616" s="237"/>
      <c r="B616" s="237"/>
      <c r="C616" s="237"/>
      <c r="D616" s="237"/>
      <c r="E616" s="237"/>
      <c r="F616" s="237"/>
      <c r="G616" s="237"/>
      <c r="H616" s="237"/>
      <c r="I616" s="237"/>
    </row>
    <row r="617" spans="1:9" ht="14.4">
      <c r="A617" s="237"/>
      <c r="B617" s="237"/>
      <c r="C617" s="237"/>
      <c r="D617" s="237"/>
      <c r="E617" s="237"/>
      <c r="F617" s="237"/>
      <c r="G617" s="237"/>
      <c r="H617" s="237"/>
      <c r="I617" s="237"/>
    </row>
    <row r="618" spans="1:9" ht="14.4">
      <c r="A618" s="237"/>
      <c r="B618" s="237"/>
      <c r="C618" s="237"/>
      <c r="D618" s="237"/>
      <c r="E618" s="237"/>
      <c r="F618" s="237"/>
      <c r="G618" s="237"/>
      <c r="H618" s="237"/>
      <c r="I618" s="237"/>
    </row>
    <row r="619" spans="1:9" ht="14.4">
      <c r="A619" s="237"/>
      <c r="B619" s="237"/>
      <c r="C619" s="237"/>
      <c r="D619" s="237"/>
      <c r="E619" s="237"/>
      <c r="F619" s="237"/>
      <c r="G619" s="237"/>
      <c r="H619" s="237"/>
      <c r="I619" s="237"/>
    </row>
    <row r="620" spans="1:9" ht="14.4">
      <c r="A620" s="237"/>
      <c r="B620" s="237"/>
      <c r="C620" s="237"/>
      <c r="D620" s="237"/>
      <c r="E620" s="237"/>
      <c r="F620" s="237"/>
      <c r="G620" s="237"/>
      <c r="H620" s="237"/>
      <c r="I620" s="237"/>
    </row>
    <row r="621" spans="1:9" ht="14.4">
      <c r="A621" s="237"/>
      <c r="B621" s="237"/>
      <c r="C621" s="237"/>
      <c r="D621" s="237"/>
      <c r="E621" s="237"/>
      <c r="F621" s="237"/>
      <c r="G621" s="237"/>
      <c r="H621" s="237"/>
      <c r="I621" s="237"/>
    </row>
    <row r="622" spans="1:9" ht="14.4">
      <c r="A622" s="237"/>
      <c r="B622" s="237"/>
      <c r="C622" s="237"/>
      <c r="D622" s="237"/>
      <c r="E622" s="237"/>
      <c r="F622" s="237"/>
      <c r="G622" s="237"/>
      <c r="H622" s="237"/>
      <c r="I622" s="237"/>
    </row>
    <row r="623" spans="1:9" ht="14.4">
      <c r="A623" s="237"/>
      <c r="B623" s="237"/>
      <c r="C623" s="237"/>
      <c r="D623" s="237"/>
      <c r="E623" s="237"/>
      <c r="F623" s="237"/>
      <c r="G623" s="237"/>
      <c r="H623" s="237"/>
      <c r="I623" s="237"/>
    </row>
    <row r="624" spans="1:9" ht="14.4">
      <c r="A624" s="237"/>
      <c r="B624" s="237"/>
      <c r="C624" s="237"/>
      <c r="D624" s="237"/>
      <c r="E624" s="237"/>
      <c r="F624" s="237"/>
      <c r="G624" s="237"/>
      <c r="H624" s="237"/>
      <c r="I624" s="237"/>
    </row>
    <row r="625" spans="1:9" ht="14.4">
      <c r="A625" s="237"/>
      <c r="B625" s="237"/>
      <c r="C625" s="237"/>
      <c r="D625" s="237"/>
      <c r="E625" s="237"/>
      <c r="F625" s="237"/>
      <c r="G625" s="237"/>
      <c r="H625" s="237"/>
      <c r="I625" s="237"/>
    </row>
    <row r="626" spans="1:9" ht="14.4">
      <c r="A626" s="237"/>
      <c r="B626" s="237"/>
      <c r="C626" s="237"/>
      <c r="D626" s="237"/>
      <c r="E626" s="237"/>
      <c r="F626" s="237"/>
      <c r="G626" s="237"/>
      <c r="H626" s="237"/>
      <c r="I626" s="237"/>
    </row>
    <row r="627" spans="1:9" ht="14.4">
      <c r="A627" s="237"/>
      <c r="B627" s="237"/>
      <c r="C627" s="237"/>
      <c r="D627" s="237"/>
      <c r="E627" s="237"/>
      <c r="F627" s="237"/>
      <c r="G627" s="237"/>
      <c r="H627" s="237"/>
      <c r="I627" s="237"/>
    </row>
    <row r="628" spans="1:9" ht="14.4">
      <c r="A628" s="237"/>
      <c r="B628" s="237"/>
      <c r="C628" s="237"/>
      <c r="D628" s="237"/>
      <c r="E628" s="237"/>
      <c r="F628" s="237"/>
      <c r="G628" s="237"/>
      <c r="H628" s="237"/>
      <c r="I628" s="237"/>
    </row>
    <row r="629" spans="1:9" ht="14.4">
      <c r="A629" s="237"/>
      <c r="B629" s="237"/>
      <c r="C629" s="237"/>
      <c r="D629" s="237"/>
      <c r="E629" s="237"/>
      <c r="F629" s="237"/>
      <c r="G629" s="237"/>
      <c r="H629" s="237"/>
      <c r="I629" s="237"/>
    </row>
    <row r="630" spans="1:9" ht="14.4">
      <c r="A630" s="237"/>
      <c r="B630" s="237"/>
      <c r="C630" s="237"/>
      <c r="D630" s="237"/>
      <c r="E630" s="237"/>
      <c r="F630" s="237"/>
      <c r="G630" s="237"/>
      <c r="H630" s="237"/>
      <c r="I630" s="237"/>
    </row>
    <row r="631" spans="1:9" ht="14.4">
      <c r="A631" s="237"/>
      <c r="B631" s="237"/>
      <c r="C631" s="237"/>
      <c r="D631" s="237"/>
      <c r="E631" s="237"/>
      <c r="F631" s="237"/>
      <c r="G631" s="237"/>
      <c r="H631" s="237"/>
      <c r="I631" s="237"/>
    </row>
    <row r="632" spans="1:9" ht="14.4">
      <c r="A632" s="237"/>
      <c r="B632" s="237"/>
      <c r="C632" s="237"/>
      <c r="D632" s="237"/>
      <c r="E632" s="237"/>
      <c r="F632" s="237"/>
      <c r="G632" s="237"/>
      <c r="H632" s="237"/>
      <c r="I632" s="237"/>
    </row>
    <row r="633" spans="1:9" ht="14.4">
      <c r="A633" s="237"/>
      <c r="B633" s="237"/>
      <c r="C633" s="237"/>
      <c r="D633" s="237"/>
      <c r="E633" s="237"/>
      <c r="F633" s="237"/>
      <c r="G633" s="237"/>
      <c r="H633" s="237"/>
      <c r="I633" s="237"/>
    </row>
    <row r="634" spans="1:9" ht="14.4">
      <c r="A634" s="237"/>
      <c r="B634" s="237"/>
      <c r="C634" s="237"/>
      <c r="D634" s="237"/>
      <c r="E634" s="237"/>
      <c r="F634" s="237"/>
      <c r="G634" s="237"/>
      <c r="H634" s="237"/>
      <c r="I634" s="237"/>
    </row>
    <row r="635" spans="1:9" ht="14.4">
      <c r="A635" s="237"/>
      <c r="B635" s="237"/>
      <c r="C635" s="237"/>
      <c r="D635" s="237"/>
      <c r="E635" s="237"/>
      <c r="F635" s="237"/>
      <c r="G635" s="237"/>
      <c r="H635" s="237"/>
      <c r="I635" s="237"/>
    </row>
    <row r="636" spans="1:9" ht="14.4">
      <c r="A636" s="237"/>
      <c r="B636" s="237"/>
      <c r="C636" s="237"/>
      <c r="D636" s="237"/>
      <c r="E636" s="237"/>
      <c r="F636" s="237"/>
      <c r="G636" s="237"/>
      <c r="H636" s="237"/>
      <c r="I636" s="237"/>
    </row>
    <row r="637" spans="1:9" ht="14.4">
      <c r="A637" s="237"/>
      <c r="B637" s="237"/>
      <c r="C637" s="237"/>
      <c r="D637" s="237"/>
      <c r="E637" s="237"/>
      <c r="F637" s="237"/>
      <c r="G637" s="237"/>
      <c r="H637" s="237"/>
      <c r="I637" s="237"/>
    </row>
    <row r="638" spans="1:9" ht="14.4">
      <c r="A638" s="237"/>
      <c r="B638" s="237"/>
      <c r="C638" s="237"/>
      <c r="D638" s="237"/>
      <c r="E638" s="237"/>
      <c r="F638" s="237"/>
      <c r="G638" s="237"/>
      <c r="H638" s="237"/>
      <c r="I638" s="237"/>
    </row>
    <row r="639" spans="1:9" ht="14.4">
      <c r="A639" s="237"/>
      <c r="B639" s="237"/>
      <c r="C639" s="237"/>
      <c r="D639" s="237"/>
      <c r="E639" s="237"/>
      <c r="F639" s="237"/>
      <c r="G639" s="237"/>
      <c r="H639" s="237"/>
      <c r="I639" s="237"/>
    </row>
    <row r="640" spans="1:9" ht="14.4">
      <c r="A640" s="237"/>
      <c r="B640" s="237"/>
      <c r="C640" s="237"/>
      <c r="D640" s="237"/>
      <c r="E640" s="237"/>
      <c r="F640" s="237"/>
      <c r="G640" s="237"/>
      <c r="H640" s="237"/>
      <c r="I640" s="237"/>
    </row>
    <row r="641" spans="1:9" ht="14.4">
      <c r="A641" s="237"/>
      <c r="B641" s="237"/>
      <c r="C641" s="237"/>
      <c r="D641" s="237"/>
      <c r="E641" s="237"/>
      <c r="F641" s="237"/>
      <c r="G641" s="237"/>
      <c r="H641" s="237"/>
      <c r="I641" s="237"/>
    </row>
    <row r="642" spans="1:9" ht="14.4">
      <c r="A642" s="237"/>
      <c r="B642" s="237"/>
      <c r="C642" s="237"/>
      <c r="D642" s="237"/>
      <c r="E642" s="237"/>
      <c r="F642" s="237"/>
      <c r="G642" s="237"/>
      <c r="H642" s="237"/>
      <c r="I642" s="237"/>
    </row>
    <row r="643" spans="1:9" ht="14.4">
      <c r="A643" s="237"/>
      <c r="B643" s="237"/>
      <c r="C643" s="237"/>
      <c r="D643" s="237"/>
      <c r="E643" s="237"/>
      <c r="F643" s="237"/>
      <c r="G643" s="237"/>
      <c r="H643" s="237"/>
      <c r="I643" s="237"/>
    </row>
    <row r="644" spans="1:9" ht="14.4">
      <c r="A644" s="237"/>
      <c r="B644" s="237"/>
      <c r="C644" s="237"/>
      <c r="D644" s="237"/>
      <c r="E644" s="237"/>
      <c r="F644" s="237"/>
      <c r="G644" s="237"/>
      <c r="H644" s="237"/>
      <c r="I644" s="237"/>
    </row>
    <row r="645" spans="1:9" ht="14.4">
      <c r="A645" s="237"/>
      <c r="B645" s="237"/>
      <c r="C645" s="237"/>
      <c r="D645" s="237"/>
      <c r="E645" s="237"/>
      <c r="F645" s="237"/>
      <c r="G645" s="237"/>
      <c r="H645" s="237"/>
      <c r="I645" s="237"/>
    </row>
    <row r="646" spans="1:9" ht="14.4">
      <c r="A646" s="237"/>
      <c r="B646" s="237"/>
      <c r="C646" s="237"/>
      <c r="D646" s="237"/>
      <c r="E646" s="237"/>
      <c r="F646" s="237"/>
      <c r="G646" s="237"/>
      <c r="H646" s="237"/>
      <c r="I646" s="237"/>
    </row>
    <row r="647" spans="1:9" ht="14.4">
      <c r="A647" s="237"/>
      <c r="B647" s="237"/>
      <c r="C647" s="237"/>
      <c r="D647" s="237"/>
      <c r="E647" s="237"/>
      <c r="F647" s="237"/>
      <c r="G647" s="237"/>
      <c r="H647" s="237"/>
      <c r="I647" s="237"/>
    </row>
    <row r="648" spans="1:9" ht="14.4">
      <c r="A648" s="237"/>
      <c r="B648" s="237"/>
      <c r="C648" s="237"/>
      <c r="D648" s="237"/>
      <c r="E648" s="237"/>
      <c r="F648" s="237"/>
      <c r="G648" s="237"/>
      <c r="H648" s="237"/>
      <c r="I648" s="237"/>
    </row>
    <row r="649" spans="1:9" ht="14.4">
      <c r="A649" s="237"/>
      <c r="B649" s="237"/>
      <c r="C649" s="237"/>
      <c r="D649" s="237"/>
      <c r="E649" s="237"/>
      <c r="F649" s="237"/>
      <c r="G649" s="237"/>
      <c r="H649" s="237"/>
      <c r="I649" s="237"/>
    </row>
    <row r="650" spans="1:9" ht="14.4">
      <c r="A650" s="237"/>
      <c r="B650" s="237"/>
      <c r="C650" s="237"/>
      <c r="D650" s="237"/>
      <c r="E650" s="237"/>
      <c r="F650" s="237"/>
      <c r="G650" s="237"/>
      <c r="H650" s="237"/>
      <c r="I650" s="237"/>
    </row>
    <row r="651" spans="1:9" ht="14.4">
      <c r="A651" s="237" t="s">
        <v>518</v>
      </c>
      <c r="B651" s="237"/>
      <c r="C651" s="237"/>
      <c r="D651" s="237"/>
      <c r="E651" s="237"/>
      <c r="F651" s="237"/>
      <c r="G651" s="237"/>
      <c r="H651" s="237"/>
      <c r="I651" s="237"/>
    </row>
    <row r="652" spans="1:9" ht="14.4">
      <c r="A652" s="237"/>
      <c r="B652" s="237"/>
      <c r="C652" s="237"/>
      <c r="D652" s="237"/>
      <c r="E652" s="237"/>
      <c r="F652" s="237"/>
      <c r="G652" s="237"/>
      <c r="H652" s="237"/>
      <c r="I652" s="237"/>
    </row>
    <row r="653" spans="1:9" ht="14.4">
      <c r="A653" s="237"/>
      <c r="B653" s="237"/>
      <c r="C653" s="237"/>
      <c r="D653" s="237"/>
      <c r="E653" s="237"/>
      <c r="F653" s="237"/>
      <c r="G653" s="237"/>
      <c r="H653" s="237"/>
      <c r="I653" s="237"/>
    </row>
    <row r="654" spans="1:9" ht="14.4">
      <c r="A654" s="237"/>
      <c r="B654" s="237"/>
      <c r="C654" s="237"/>
      <c r="D654" s="237"/>
      <c r="E654" s="237"/>
      <c r="F654" s="237"/>
      <c r="G654" s="237"/>
      <c r="H654" s="237"/>
      <c r="I654" s="237"/>
    </row>
    <row r="655" spans="1:9" ht="14.4">
      <c r="A655" s="237"/>
      <c r="B655" s="237"/>
      <c r="C655" s="237"/>
      <c r="D655" s="237"/>
      <c r="E655" s="237"/>
      <c r="F655" s="237"/>
      <c r="G655" s="237"/>
      <c r="H655" s="237"/>
      <c r="I655" s="237"/>
    </row>
    <row r="656" spans="1:9" ht="14.4">
      <c r="A656" s="237"/>
      <c r="B656" s="237"/>
      <c r="C656" s="237"/>
      <c r="D656" s="237"/>
      <c r="E656" s="237"/>
      <c r="F656" s="237"/>
      <c r="G656" s="237"/>
      <c r="H656" s="237"/>
      <c r="I656" s="237"/>
    </row>
    <row r="657" spans="1:9" ht="14.4">
      <c r="A657" s="237"/>
      <c r="B657" s="237"/>
      <c r="C657" s="237"/>
      <c r="D657" s="237"/>
      <c r="E657" s="237"/>
      <c r="F657" s="237"/>
      <c r="G657" s="237"/>
      <c r="H657" s="237"/>
      <c r="I657" s="237"/>
    </row>
    <row r="658" spans="1:9" ht="14.4">
      <c r="A658" s="237"/>
      <c r="B658" s="237"/>
      <c r="C658" s="237"/>
      <c r="D658" s="237"/>
      <c r="E658" s="237"/>
      <c r="F658" s="237"/>
      <c r="G658" s="237"/>
      <c r="H658" s="237"/>
      <c r="I658" s="237"/>
    </row>
    <row r="659" spans="1:9" ht="14.4">
      <c r="A659" s="237"/>
      <c r="B659" s="237"/>
      <c r="C659" s="237"/>
      <c r="D659" s="237"/>
      <c r="E659" s="237"/>
      <c r="F659" s="237"/>
      <c r="G659" s="237"/>
      <c r="H659" s="237"/>
      <c r="I659" s="237"/>
    </row>
    <row r="660" spans="1:9" ht="14.4">
      <c r="A660" s="237"/>
      <c r="B660" s="237"/>
      <c r="C660" s="237"/>
      <c r="D660" s="237"/>
      <c r="E660" s="237"/>
      <c r="F660" s="237"/>
      <c r="G660" s="237"/>
      <c r="H660" s="237"/>
      <c r="I660" s="237"/>
    </row>
    <row r="661" spans="1:9" ht="14.4">
      <c r="A661" s="237"/>
      <c r="B661" s="237"/>
      <c r="C661" s="237"/>
      <c r="D661" s="237"/>
      <c r="E661" s="237"/>
      <c r="F661" s="237"/>
      <c r="G661" s="237"/>
      <c r="H661" s="237"/>
      <c r="I661" s="237"/>
    </row>
    <row r="662" spans="1:9" ht="14.4">
      <c r="A662" s="237"/>
      <c r="B662" s="237"/>
      <c r="C662" s="237"/>
      <c r="D662" s="237"/>
      <c r="E662" s="237"/>
      <c r="F662" s="237"/>
      <c r="G662" s="237"/>
      <c r="H662" s="237"/>
      <c r="I662" s="237"/>
    </row>
    <row r="663" spans="1:9" ht="14.4">
      <c r="A663" s="237"/>
      <c r="B663" s="237"/>
      <c r="C663" s="237"/>
      <c r="D663" s="237"/>
      <c r="E663" s="237"/>
      <c r="F663" s="237"/>
      <c r="G663" s="237"/>
      <c r="H663" s="237"/>
      <c r="I663" s="237"/>
    </row>
    <row r="664" spans="1:9" ht="14.4">
      <c r="A664" s="237"/>
      <c r="B664" s="237"/>
      <c r="C664" s="237"/>
      <c r="D664" s="237"/>
      <c r="E664" s="237"/>
      <c r="F664" s="237"/>
      <c r="G664" s="237"/>
      <c r="H664" s="237"/>
      <c r="I664" s="237"/>
    </row>
    <row r="665" spans="1:9" ht="14.4">
      <c r="A665" s="237"/>
      <c r="B665" s="237"/>
      <c r="C665" s="237"/>
      <c r="D665" s="237"/>
      <c r="E665" s="237"/>
      <c r="F665" s="237"/>
      <c r="G665" s="237"/>
      <c r="H665" s="237"/>
      <c r="I665" s="237"/>
    </row>
    <row r="666" spans="1:9" ht="14.4">
      <c r="A666" s="237"/>
      <c r="B666" s="237"/>
      <c r="C666" s="237"/>
      <c r="D666" s="237"/>
      <c r="E666" s="237"/>
      <c r="F666" s="237"/>
      <c r="G666" s="237"/>
      <c r="H666" s="237"/>
      <c r="I666" s="237"/>
    </row>
    <row r="667" spans="1:9" ht="14.4">
      <c r="A667" s="237"/>
      <c r="B667" s="237"/>
      <c r="C667" s="237"/>
      <c r="D667" s="237"/>
      <c r="E667" s="237"/>
      <c r="F667" s="237"/>
      <c r="G667" s="237"/>
      <c r="H667" s="237"/>
      <c r="I667" s="237"/>
    </row>
    <row r="668" spans="1:9" ht="14.4">
      <c r="A668" s="237"/>
      <c r="B668" s="237"/>
      <c r="C668" s="237"/>
      <c r="D668" s="237"/>
      <c r="E668" s="237"/>
      <c r="F668" s="237"/>
      <c r="G668" s="237"/>
      <c r="H668" s="237"/>
      <c r="I668" s="237"/>
    </row>
    <row r="669" spans="1:9" ht="14.4">
      <c r="A669" s="237"/>
      <c r="B669" s="237"/>
      <c r="C669" s="237"/>
      <c r="D669" s="237"/>
      <c r="E669" s="237"/>
      <c r="F669" s="237"/>
      <c r="G669" s="237"/>
      <c r="H669" s="237"/>
      <c r="I669" s="237"/>
    </row>
    <row r="670" spans="1:9" ht="14.4">
      <c r="A670" s="237"/>
      <c r="B670" s="237"/>
      <c r="C670" s="237"/>
      <c r="D670" s="237"/>
      <c r="E670" s="237"/>
      <c r="F670" s="237"/>
      <c r="G670" s="237"/>
      <c r="H670" s="237"/>
      <c r="I670" s="237"/>
    </row>
    <row r="671" spans="1:9" ht="14.4">
      <c r="A671" s="237"/>
      <c r="B671" s="237"/>
      <c r="C671" s="237"/>
      <c r="D671" s="237"/>
      <c r="E671" s="237"/>
      <c r="F671" s="237"/>
      <c r="G671" s="237"/>
      <c r="H671" s="237"/>
      <c r="I671" s="237"/>
    </row>
    <row r="672" spans="1:9" ht="14.4">
      <c r="A672" s="237"/>
      <c r="B672" s="237"/>
      <c r="C672" s="237"/>
      <c r="D672" s="237"/>
      <c r="E672" s="237"/>
      <c r="F672" s="237"/>
      <c r="G672" s="237"/>
      <c r="H672" s="237"/>
      <c r="I672" s="237"/>
    </row>
    <row r="673" spans="1:9" ht="14.4">
      <c r="A673" s="237"/>
      <c r="B673" s="237"/>
      <c r="C673" s="237"/>
      <c r="D673" s="237"/>
      <c r="E673" s="237"/>
      <c r="F673" s="237"/>
      <c r="G673" s="237"/>
      <c r="H673" s="237"/>
      <c r="I673" s="237"/>
    </row>
    <row r="674" spans="1:9" ht="14.4">
      <c r="A674" s="237"/>
      <c r="B674" s="237"/>
      <c r="C674" s="237"/>
      <c r="D674" s="237"/>
      <c r="E674" s="237"/>
      <c r="F674" s="237"/>
      <c r="G674" s="237"/>
      <c r="H674" s="237"/>
      <c r="I674" s="237"/>
    </row>
    <row r="675" spans="1:9" ht="14.4">
      <c r="A675" s="237"/>
      <c r="B675" s="237"/>
      <c r="C675" s="237"/>
      <c r="D675" s="237"/>
      <c r="E675" s="237"/>
      <c r="F675" s="237"/>
      <c r="G675" s="237"/>
      <c r="H675" s="237"/>
      <c r="I675" s="237"/>
    </row>
    <row r="676" spans="1:9" ht="14.4">
      <c r="A676" s="237"/>
      <c r="B676" s="237"/>
      <c r="C676" s="237"/>
      <c r="D676" s="237"/>
      <c r="E676" s="237"/>
      <c r="F676" s="237"/>
      <c r="G676" s="237"/>
      <c r="H676" s="237"/>
      <c r="I676" s="237"/>
    </row>
    <row r="677" spans="1:9" ht="14.4">
      <c r="A677" s="237"/>
      <c r="B677" s="237"/>
      <c r="C677" s="237"/>
      <c r="D677" s="237"/>
      <c r="E677" s="237"/>
      <c r="F677" s="237"/>
      <c r="G677" s="237"/>
      <c r="H677" s="237"/>
      <c r="I677" s="237"/>
    </row>
    <row r="678" spans="1:9" ht="14.4">
      <c r="A678" s="237"/>
      <c r="B678" s="237"/>
      <c r="C678" s="237"/>
      <c r="D678" s="237"/>
      <c r="E678" s="237"/>
      <c r="F678" s="237"/>
      <c r="G678" s="237"/>
      <c r="H678" s="237"/>
      <c r="I678" s="237"/>
    </row>
    <row r="679" spans="1:9" ht="14.4">
      <c r="A679" s="237"/>
      <c r="B679" s="237"/>
      <c r="C679" s="237"/>
      <c r="D679" s="237"/>
      <c r="E679" s="237"/>
      <c r="F679" s="237"/>
      <c r="G679" s="237"/>
      <c r="H679" s="237"/>
      <c r="I679" s="237"/>
    </row>
    <row r="680" spans="1:9" ht="14.4">
      <c r="A680" s="237"/>
      <c r="B680" s="237"/>
      <c r="C680" s="237"/>
      <c r="D680" s="237"/>
      <c r="E680" s="237"/>
      <c r="F680" s="237"/>
      <c r="G680" s="237"/>
      <c r="H680" s="237"/>
      <c r="I680" s="237"/>
    </row>
    <row r="681" spans="1:9" ht="14.4">
      <c r="A681" s="237"/>
      <c r="B681" s="237"/>
      <c r="C681" s="237"/>
      <c r="D681" s="237"/>
      <c r="E681" s="237"/>
      <c r="F681" s="237"/>
      <c r="G681" s="237"/>
      <c r="H681" s="237"/>
      <c r="I681" s="237"/>
    </row>
    <row r="682" spans="1:9" ht="14.4">
      <c r="A682" s="237"/>
      <c r="B682" s="237"/>
      <c r="C682" s="237"/>
      <c r="D682" s="237"/>
      <c r="E682" s="237"/>
      <c r="F682" s="237"/>
      <c r="G682" s="237"/>
      <c r="H682" s="237"/>
      <c r="I682" s="237"/>
    </row>
    <row r="683" spans="1:9" ht="14.4">
      <c r="A683" s="237"/>
      <c r="B683" s="237"/>
      <c r="C683" s="237"/>
      <c r="D683" s="237"/>
      <c r="E683" s="237"/>
      <c r="F683" s="237"/>
      <c r="G683" s="237"/>
      <c r="H683" s="237"/>
      <c r="I683" s="237"/>
    </row>
    <row r="684" spans="1:9" ht="14.4">
      <c r="A684" s="237"/>
      <c r="B684" s="237"/>
      <c r="C684" s="237"/>
      <c r="D684" s="237"/>
      <c r="E684" s="237"/>
      <c r="F684" s="237"/>
      <c r="G684" s="237"/>
      <c r="H684" s="237"/>
      <c r="I684" s="237"/>
    </row>
    <row r="685" spans="1:9" ht="14.4">
      <c r="A685" s="237"/>
      <c r="B685" s="237"/>
      <c r="C685" s="237"/>
      <c r="D685" s="237"/>
      <c r="E685" s="237"/>
      <c r="F685" s="237"/>
      <c r="G685" s="237"/>
      <c r="H685" s="237"/>
      <c r="I685" s="237"/>
    </row>
    <row r="686" spans="1:9" ht="14.4">
      <c r="A686" s="237"/>
      <c r="B686" s="237"/>
      <c r="C686" s="237"/>
      <c r="D686" s="237"/>
      <c r="E686" s="237"/>
      <c r="F686" s="237"/>
      <c r="G686" s="237"/>
      <c r="H686" s="237"/>
      <c r="I686" s="237"/>
    </row>
    <row r="687" spans="1:9" ht="14.4">
      <c r="A687" s="237"/>
      <c r="B687" s="237"/>
      <c r="C687" s="237"/>
      <c r="D687" s="237"/>
      <c r="E687" s="237"/>
      <c r="F687" s="237"/>
      <c r="G687" s="237"/>
      <c r="H687" s="237"/>
      <c r="I687" s="237"/>
    </row>
    <row r="688" spans="1:9" ht="14.4">
      <c r="A688" s="237"/>
      <c r="B688" s="237"/>
      <c r="C688" s="237"/>
      <c r="D688" s="237"/>
      <c r="E688" s="237"/>
      <c r="F688" s="237"/>
      <c r="G688" s="237"/>
      <c r="H688" s="237"/>
      <c r="I688" s="237"/>
    </row>
    <row r="689" spans="1:9" ht="14.4">
      <c r="A689" s="237"/>
      <c r="B689" s="237"/>
      <c r="C689" s="237"/>
      <c r="D689" s="237"/>
      <c r="E689" s="237"/>
      <c r="F689" s="237"/>
      <c r="G689" s="237"/>
      <c r="H689" s="237"/>
      <c r="I689" s="237"/>
    </row>
    <row r="690" spans="1:9" ht="14.4">
      <c r="A690" s="237"/>
      <c r="B690" s="237"/>
      <c r="C690" s="237"/>
      <c r="D690" s="237"/>
      <c r="E690" s="237"/>
      <c r="F690" s="237"/>
      <c r="G690" s="237"/>
      <c r="H690" s="237"/>
      <c r="I690" s="237"/>
    </row>
    <row r="691" spans="1:9" ht="14.4">
      <c r="A691" s="237"/>
      <c r="B691" s="237"/>
      <c r="C691" s="237"/>
      <c r="D691" s="237"/>
      <c r="E691" s="237"/>
      <c r="F691" s="237"/>
      <c r="G691" s="237"/>
      <c r="H691" s="237"/>
      <c r="I691" s="237"/>
    </row>
    <row r="692" spans="1:9" ht="14.4">
      <c r="A692" s="237"/>
      <c r="B692" s="237"/>
      <c r="C692" s="237"/>
      <c r="D692" s="237"/>
      <c r="E692" s="237"/>
      <c r="F692" s="237"/>
      <c r="G692" s="237"/>
      <c r="H692" s="237"/>
      <c r="I692" s="237"/>
    </row>
    <row r="693" spans="1:9" ht="14.4">
      <c r="A693" s="237"/>
      <c r="B693" s="237"/>
      <c r="C693" s="237"/>
      <c r="D693" s="237"/>
      <c r="E693" s="237"/>
      <c r="F693" s="237"/>
      <c r="G693" s="237"/>
      <c r="H693" s="237"/>
      <c r="I693" s="237"/>
    </row>
    <row r="694" spans="1:9" ht="14.4">
      <c r="A694" s="237"/>
      <c r="B694" s="237"/>
      <c r="C694" s="237"/>
      <c r="D694" s="237"/>
      <c r="E694" s="237"/>
      <c r="F694" s="237"/>
      <c r="G694" s="237"/>
      <c r="H694" s="237"/>
      <c r="I694" s="237"/>
    </row>
    <row r="695" spans="1:9" ht="14.4">
      <c r="A695" s="237"/>
      <c r="B695" s="237"/>
      <c r="C695" s="237"/>
      <c r="D695" s="237"/>
      <c r="E695" s="237"/>
      <c r="F695" s="237"/>
      <c r="G695" s="237"/>
      <c r="H695" s="237"/>
      <c r="I695" s="237"/>
    </row>
    <row r="696" spans="1:9" ht="14.4">
      <c r="A696" s="237"/>
      <c r="B696" s="237"/>
      <c r="C696" s="237"/>
      <c r="D696" s="237"/>
      <c r="E696" s="237"/>
      <c r="F696" s="237"/>
      <c r="G696" s="237"/>
      <c r="H696" s="237"/>
      <c r="I696" s="237"/>
    </row>
    <row r="697" spans="1:9" ht="14.4">
      <c r="A697" s="237"/>
      <c r="B697" s="237"/>
      <c r="C697" s="237"/>
      <c r="D697" s="237"/>
      <c r="E697" s="237"/>
      <c r="F697" s="237"/>
      <c r="G697" s="237"/>
      <c r="H697" s="237"/>
      <c r="I697" s="237"/>
    </row>
    <row r="698" spans="1:9" ht="14.4">
      <c r="A698" s="237"/>
      <c r="B698" s="237"/>
      <c r="C698" s="237"/>
      <c r="D698" s="237"/>
      <c r="E698" s="237"/>
      <c r="F698" s="237"/>
      <c r="G698" s="237"/>
      <c r="H698" s="237"/>
      <c r="I698" s="237"/>
    </row>
    <row r="699" spans="1:9" ht="14.4">
      <c r="A699" s="237"/>
      <c r="B699" s="237"/>
      <c r="C699" s="237"/>
      <c r="D699" s="237"/>
      <c r="E699" s="237"/>
      <c r="F699" s="237"/>
      <c r="G699" s="237"/>
      <c r="H699" s="237"/>
      <c r="I699" s="237"/>
    </row>
    <row r="700" spans="1:9" ht="14.4">
      <c r="A700" s="237"/>
      <c r="B700" s="237"/>
      <c r="C700" s="237"/>
      <c r="D700" s="237"/>
      <c r="E700" s="237"/>
      <c r="F700" s="237"/>
      <c r="G700" s="237"/>
      <c r="H700" s="237"/>
      <c r="I700" s="237"/>
    </row>
    <row r="701" spans="1:9" ht="14.4">
      <c r="A701" s="237" t="s">
        <v>519</v>
      </c>
      <c r="B701" s="237"/>
      <c r="C701" s="237"/>
      <c r="D701" s="237"/>
      <c r="E701" s="237"/>
      <c r="F701" s="237"/>
      <c r="G701" s="237"/>
      <c r="H701" s="237"/>
      <c r="I701" s="237"/>
    </row>
    <row r="702" spans="1:9" ht="14.4">
      <c r="A702" s="237"/>
      <c r="B702" s="237"/>
      <c r="C702" s="237"/>
      <c r="D702" s="237"/>
      <c r="E702" s="237"/>
      <c r="F702" s="237"/>
      <c r="G702" s="237"/>
      <c r="H702" s="237"/>
      <c r="I702" s="237"/>
    </row>
    <row r="703" spans="1:9" ht="14.4">
      <c r="A703" s="237"/>
      <c r="B703" s="237"/>
      <c r="C703" s="237"/>
      <c r="D703" s="237"/>
      <c r="E703" s="237"/>
      <c r="F703" s="237"/>
      <c r="G703" s="237"/>
      <c r="H703" s="237"/>
      <c r="I703" s="237"/>
    </row>
    <row r="704" spans="1:9" ht="14.4">
      <c r="A704" s="237"/>
      <c r="B704" s="237"/>
      <c r="C704" s="237"/>
      <c r="D704" s="237"/>
      <c r="E704" s="237"/>
      <c r="F704" s="237"/>
      <c r="G704" s="237"/>
      <c r="H704" s="237"/>
      <c r="I704" s="237"/>
    </row>
    <row r="705" spans="1:9" ht="14.4">
      <c r="A705" s="237"/>
      <c r="B705" s="237"/>
      <c r="C705" s="237"/>
      <c r="D705" s="237"/>
      <c r="E705" s="237"/>
      <c r="F705" s="237"/>
      <c r="G705" s="237"/>
      <c r="H705" s="237"/>
      <c r="I705" s="237"/>
    </row>
    <row r="706" spans="1:9" ht="14.4">
      <c r="A706" s="237"/>
      <c r="B706" s="237"/>
      <c r="C706" s="237"/>
      <c r="D706" s="237"/>
      <c r="E706" s="237"/>
      <c r="F706" s="237"/>
      <c r="G706" s="237"/>
      <c r="H706" s="237"/>
      <c r="I706" s="237"/>
    </row>
    <row r="707" spans="1:9" ht="14.4">
      <c r="A707" s="237"/>
      <c r="B707" s="237"/>
      <c r="C707" s="237"/>
      <c r="D707" s="237"/>
      <c r="E707" s="237"/>
      <c r="F707" s="237"/>
      <c r="G707" s="237"/>
      <c r="H707" s="237"/>
      <c r="I707" s="237"/>
    </row>
    <row r="708" spans="1:9" ht="14.4">
      <c r="A708" s="237"/>
      <c r="B708" s="237"/>
      <c r="C708" s="237"/>
      <c r="D708" s="237"/>
      <c r="E708" s="237"/>
      <c r="F708" s="237"/>
      <c r="G708" s="237"/>
      <c r="H708" s="237"/>
      <c r="I708" s="237"/>
    </row>
    <row r="709" spans="1:9" ht="14.4">
      <c r="A709" s="237"/>
      <c r="B709" s="237"/>
      <c r="C709" s="237"/>
      <c r="D709" s="237"/>
      <c r="E709" s="237"/>
      <c r="F709" s="237"/>
      <c r="G709" s="237"/>
      <c r="H709" s="237"/>
      <c r="I709" s="237"/>
    </row>
    <row r="710" spans="1:9" ht="14.4">
      <c r="A710" s="237"/>
      <c r="B710" s="237"/>
      <c r="C710" s="237"/>
      <c r="D710" s="237"/>
      <c r="E710" s="237"/>
      <c r="F710" s="237"/>
      <c r="G710" s="237"/>
      <c r="H710" s="237"/>
      <c r="I710" s="237"/>
    </row>
    <row r="711" spans="1:9" ht="14.4">
      <c r="A711" s="237"/>
      <c r="B711" s="237"/>
      <c r="C711" s="237"/>
      <c r="D711" s="237"/>
      <c r="E711" s="237"/>
      <c r="F711" s="237"/>
      <c r="G711" s="237"/>
      <c r="H711" s="237"/>
      <c r="I711" s="237"/>
    </row>
    <row r="712" spans="1:9" ht="14.4">
      <c r="A712" s="237"/>
      <c r="B712" s="237"/>
      <c r="C712" s="237"/>
      <c r="D712" s="237"/>
      <c r="E712" s="237"/>
      <c r="F712" s="237"/>
      <c r="G712" s="237"/>
      <c r="H712" s="237"/>
      <c r="I712" s="237"/>
    </row>
    <row r="713" spans="1:9" ht="14.4">
      <c r="A713" s="237"/>
      <c r="B713" s="237"/>
      <c r="C713" s="237"/>
      <c r="D713" s="237"/>
      <c r="E713" s="237"/>
      <c r="F713" s="237"/>
      <c r="G713" s="237"/>
      <c r="H713" s="237"/>
      <c r="I713" s="237"/>
    </row>
    <row r="714" spans="1:9" ht="14.4">
      <c r="A714" s="237"/>
      <c r="B714" s="237"/>
      <c r="C714" s="237"/>
      <c r="D714" s="237"/>
      <c r="E714" s="237"/>
      <c r="F714" s="237"/>
      <c r="G714" s="237"/>
      <c r="H714" s="237"/>
      <c r="I714" s="237"/>
    </row>
    <row r="715" spans="1:9" ht="14.4">
      <c r="A715" s="237"/>
      <c r="B715" s="237"/>
      <c r="C715" s="237"/>
      <c r="D715" s="237"/>
      <c r="E715" s="237"/>
      <c r="F715" s="237"/>
      <c r="G715" s="237"/>
      <c r="H715" s="237"/>
      <c r="I715" s="237"/>
    </row>
    <row r="716" spans="1:9" ht="14.4">
      <c r="A716" s="237"/>
      <c r="B716" s="237"/>
      <c r="C716" s="237"/>
      <c r="D716" s="237"/>
      <c r="E716" s="237"/>
      <c r="F716" s="237"/>
      <c r="G716" s="237"/>
      <c r="H716" s="237"/>
      <c r="I716" s="237"/>
    </row>
    <row r="717" spans="1:9" ht="14.4">
      <c r="A717" s="237"/>
      <c r="B717" s="237"/>
      <c r="C717" s="237"/>
      <c r="D717" s="237"/>
      <c r="E717" s="237"/>
      <c r="F717" s="237"/>
      <c r="G717" s="237"/>
      <c r="H717" s="237"/>
      <c r="I717" s="237"/>
    </row>
    <row r="718" spans="1:9" ht="14.4">
      <c r="A718" s="237"/>
      <c r="B718" s="237"/>
      <c r="C718" s="237"/>
      <c r="D718" s="237"/>
      <c r="E718" s="237"/>
      <c r="F718" s="237"/>
      <c r="G718" s="237"/>
      <c r="H718" s="237"/>
      <c r="I718" s="237"/>
    </row>
    <row r="719" spans="1:9" ht="14.4">
      <c r="A719" s="237"/>
      <c r="B719" s="237"/>
      <c r="C719" s="237"/>
      <c r="D719" s="237"/>
      <c r="E719" s="237"/>
      <c r="F719" s="237"/>
      <c r="G719" s="237"/>
      <c r="H719" s="237"/>
      <c r="I719" s="237"/>
    </row>
    <row r="720" spans="1:9" ht="14.4">
      <c r="A720" s="237"/>
      <c r="B720" s="237"/>
      <c r="C720" s="237"/>
      <c r="D720" s="237"/>
      <c r="E720" s="237"/>
      <c r="F720" s="237"/>
      <c r="G720" s="237"/>
      <c r="H720" s="237"/>
      <c r="I720" s="237"/>
    </row>
    <row r="721" spans="1:9" ht="14.4">
      <c r="A721" s="237"/>
      <c r="B721" s="237"/>
      <c r="C721" s="237"/>
      <c r="D721" s="237"/>
      <c r="E721" s="237"/>
      <c r="F721" s="237"/>
      <c r="G721" s="237"/>
      <c r="H721" s="237"/>
      <c r="I721" s="237"/>
    </row>
    <row r="722" spans="1:9" ht="14.4">
      <c r="A722" s="237"/>
      <c r="B722" s="237"/>
      <c r="C722" s="237"/>
      <c r="D722" s="237"/>
      <c r="E722" s="237"/>
      <c r="F722" s="237"/>
      <c r="G722" s="237"/>
      <c r="H722" s="237"/>
      <c r="I722" s="237"/>
    </row>
    <row r="723" spans="1:9" ht="14.4">
      <c r="A723" s="237"/>
      <c r="B723" s="237"/>
      <c r="C723" s="237"/>
      <c r="D723" s="237"/>
      <c r="E723" s="237"/>
      <c r="F723" s="237"/>
      <c r="G723" s="237"/>
      <c r="H723" s="237"/>
      <c r="I723" s="237"/>
    </row>
    <row r="724" spans="1:9" ht="14.4">
      <c r="A724" s="237"/>
      <c r="B724" s="237"/>
      <c r="C724" s="237"/>
      <c r="D724" s="237"/>
      <c r="E724" s="237"/>
      <c r="F724" s="237"/>
      <c r="G724" s="237"/>
      <c r="H724" s="237"/>
      <c r="I724" s="237"/>
    </row>
    <row r="725" spans="1:9" ht="14.4">
      <c r="A725" s="237"/>
      <c r="B725" s="237"/>
      <c r="C725" s="237"/>
      <c r="D725" s="237"/>
      <c r="E725" s="237"/>
      <c r="F725" s="237"/>
      <c r="G725" s="237"/>
      <c r="H725" s="237"/>
      <c r="I725" s="237"/>
    </row>
    <row r="726" spans="1:9" ht="14.4">
      <c r="A726" s="237"/>
      <c r="B726" s="237"/>
      <c r="C726" s="237"/>
      <c r="D726" s="237"/>
      <c r="E726" s="237"/>
      <c r="F726" s="237"/>
      <c r="G726" s="237"/>
      <c r="H726" s="237"/>
      <c r="I726" s="237"/>
    </row>
    <row r="727" spans="1:9" ht="14.4">
      <c r="A727" s="237"/>
      <c r="B727" s="237"/>
      <c r="C727" s="237"/>
      <c r="D727" s="237"/>
      <c r="E727" s="237"/>
      <c r="F727" s="237"/>
      <c r="G727" s="237"/>
      <c r="H727" s="237"/>
      <c r="I727" s="237"/>
    </row>
    <row r="728" spans="1:9" ht="14.4">
      <c r="A728" s="237"/>
      <c r="B728" s="237"/>
      <c r="C728" s="237"/>
      <c r="D728" s="237"/>
      <c r="E728" s="237"/>
      <c r="F728" s="237"/>
      <c r="G728" s="237"/>
      <c r="H728" s="237"/>
      <c r="I728" s="237"/>
    </row>
    <row r="729" spans="1:9" ht="14.4">
      <c r="A729" s="237"/>
      <c r="B729" s="237"/>
      <c r="C729" s="237"/>
      <c r="D729" s="237"/>
      <c r="E729" s="237"/>
      <c r="F729" s="237"/>
      <c r="G729" s="237"/>
      <c r="H729" s="237"/>
      <c r="I729" s="237"/>
    </row>
    <row r="730" spans="1:9" ht="14.4">
      <c r="A730" s="237"/>
      <c r="B730" s="237"/>
      <c r="C730" s="237"/>
      <c r="D730" s="237"/>
      <c r="E730" s="237"/>
      <c r="F730" s="237"/>
      <c r="G730" s="237"/>
      <c r="H730" s="237"/>
      <c r="I730" s="237"/>
    </row>
    <row r="731" spans="1:9" ht="14.4">
      <c r="A731" s="237"/>
      <c r="B731" s="237"/>
      <c r="C731" s="237"/>
      <c r="D731" s="237"/>
      <c r="E731" s="237"/>
      <c r="F731" s="237"/>
      <c r="G731" s="237"/>
      <c r="H731" s="237"/>
      <c r="I731" s="237"/>
    </row>
    <row r="732" spans="1:9" ht="14.4">
      <c r="A732" s="237"/>
      <c r="B732" s="237"/>
      <c r="C732" s="237"/>
      <c r="D732" s="237"/>
      <c r="E732" s="237"/>
      <c r="F732" s="237"/>
      <c r="G732" s="237"/>
      <c r="H732" s="237"/>
      <c r="I732" s="237"/>
    </row>
    <row r="733" spans="1:9" ht="14.4">
      <c r="A733" s="237"/>
      <c r="B733" s="237"/>
      <c r="C733" s="237"/>
      <c r="D733" s="237"/>
      <c r="E733" s="237"/>
      <c r="F733" s="237"/>
      <c r="G733" s="237"/>
      <c r="H733" s="237"/>
      <c r="I733" s="237"/>
    </row>
    <row r="734" spans="1:9" ht="14.4">
      <c r="A734" s="237"/>
      <c r="B734" s="237"/>
      <c r="C734" s="237"/>
      <c r="D734" s="237"/>
      <c r="E734" s="237"/>
      <c r="F734" s="237"/>
      <c r="G734" s="237"/>
      <c r="H734" s="237"/>
      <c r="I734" s="237"/>
    </row>
    <row r="735" spans="1:9" ht="14.4">
      <c r="A735" s="237"/>
      <c r="B735" s="237"/>
      <c r="C735" s="237"/>
      <c r="D735" s="237"/>
      <c r="E735" s="237"/>
      <c r="F735" s="237"/>
      <c r="G735" s="237"/>
      <c r="H735" s="237"/>
      <c r="I735" s="237"/>
    </row>
    <row r="736" spans="1:9" ht="14.4">
      <c r="A736" s="237"/>
      <c r="B736" s="237"/>
      <c r="C736" s="237"/>
      <c r="D736" s="237"/>
      <c r="E736" s="237"/>
      <c r="F736" s="237"/>
      <c r="G736" s="237"/>
      <c r="H736" s="237"/>
      <c r="I736" s="237"/>
    </row>
    <row r="737" spans="1:9" ht="14.4">
      <c r="A737" s="237"/>
      <c r="B737" s="237"/>
      <c r="C737" s="237"/>
      <c r="D737" s="237"/>
      <c r="E737" s="237"/>
      <c r="F737" s="237"/>
      <c r="G737" s="237"/>
      <c r="H737" s="237"/>
      <c r="I737" s="237"/>
    </row>
    <row r="738" spans="1:9" ht="14.4">
      <c r="A738" s="237"/>
      <c r="B738" s="237"/>
      <c r="C738" s="237"/>
      <c r="D738" s="237"/>
      <c r="E738" s="237"/>
      <c r="F738" s="237"/>
      <c r="G738" s="237"/>
      <c r="H738" s="237"/>
      <c r="I738" s="237"/>
    </row>
    <row r="739" spans="1:9" ht="14.4">
      <c r="A739" s="237"/>
      <c r="B739" s="237"/>
      <c r="C739" s="237"/>
      <c r="D739" s="237"/>
      <c r="E739" s="237"/>
      <c r="F739" s="237"/>
      <c r="G739" s="237"/>
      <c r="H739" s="237"/>
      <c r="I739" s="237"/>
    </row>
    <row r="740" spans="1:9" ht="14.4">
      <c r="A740" s="237"/>
      <c r="B740" s="237"/>
      <c r="C740" s="237"/>
      <c r="D740" s="237"/>
      <c r="E740" s="237"/>
      <c r="F740" s="237"/>
      <c r="G740" s="237"/>
      <c r="H740" s="237"/>
      <c r="I740" s="237"/>
    </row>
    <row r="741" spans="1:9" ht="14.4">
      <c r="A741" s="237"/>
      <c r="B741" s="237"/>
      <c r="C741" s="237"/>
      <c r="D741" s="237"/>
      <c r="E741" s="237"/>
      <c r="F741" s="237"/>
      <c r="G741" s="237"/>
      <c r="H741" s="237"/>
      <c r="I741" s="237"/>
    </row>
    <row r="742" spans="1:9" ht="14.4">
      <c r="A742" s="237"/>
      <c r="B742" s="237"/>
      <c r="C742" s="237"/>
      <c r="D742" s="237"/>
      <c r="E742" s="237"/>
      <c r="F742" s="237"/>
      <c r="G742" s="237"/>
      <c r="H742" s="237"/>
      <c r="I742" s="237"/>
    </row>
    <row r="743" spans="1:9" ht="14.4">
      <c r="A743" s="237"/>
      <c r="B743" s="237"/>
      <c r="C743" s="237"/>
      <c r="D743" s="237"/>
      <c r="E743" s="237"/>
      <c r="F743" s="237"/>
      <c r="G743" s="237"/>
      <c r="H743" s="237"/>
      <c r="I743" s="237"/>
    </row>
    <row r="744" spans="1:9" ht="14.4">
      <c r="A744" s="237"/>
      <c r="B744" s="237"/>
      <c r="C744" s="237"/>
      <c r="D744" s="237"/>
      <c r="E744" s="237"/>
      <c r="F744" s="237"/>
      <c r="G744" s="237"/>
      <c r="H744" s="237"/>
      <c r="I744" s="237"/>
    </row>
    <row r="745" spans="1:9" ht="14.4">
      <c r="A745" s="237"/>
      <c r="B745" s="237"/>
      <c r="C745" s="237"/>
      <c r="D745" s="237"/>
      <c r="E745" s="237"/>
      <c r="F745" s="237"/>
      <c r="G745" s="237"/>
      <c r="H745" s="237"/>
      <c r="I745" s="237"/>
    </row>
    <row r="746" spans="1:9" ht="14.4">
      <c r="A746" s="237"/>
      <c r="B746" s="237"/>
      <c r="C746" s="237"/>
      <c r="D746" s="237"/>
      <c r="E746" s="237"/>
      <c r="F746" s="237"/>
      <c r="G746" s="237"/>
      <c r="H746" s="237"/>
      <c r="I746" s="237"/>
    </row>
    <row r="747" spans="1:9" ht="14.4">
      <c r="A747" s="237"/>
      <c r="B747" s="237"/>
      <c r="C747" s="237"/>
      <c r="D747" s="237"/>
      <c r="E747" s="237"/>
      <c r="F747" s="237"/>
      <c r="G747" s="237"/>
      <c r="H747" s="237"/>
      <c r="I747" s="237"/>
    </row>
    <row r="748" spans="1:9" ht="14.4">
      <c r="A748" s="237"/>
      <c r="B748" s="237"/>
      <c r="C748" s="237"/>
      <c r="D748" s="237"/>
      <c r="E748" s="237"/>
      <c r="F748" s="237"/>
      <c r="G748" s="237"/>
      <c r="H748" s="237"/>
      <c r="I748" s="237"/>
    </row>
    <row r="749" spans="1:9" ht="14.4">
      <c r="A749" s="237"/>
      <c r="B749" s="237"/>
      <c r="C749" s="237"/>
      <c r="D749" s="237"/>
      <c r="E749" s="237"/>
      <c r="F749" s="237"/>
      <c r="G749" s="237"/>
      <c r="H749" s="237"/>
      <c r="I749" s="237"/>
    </row>
    <row r="750" spans="1:9" ht="14.4">
      <c r="A750" s="237"/>
      <c r="B750" s="237"/>
      <c r="C750" s="237"/>
      <c r="D750" s="237"/>
      <c r="E750" s="237"/>
      <c r="F750" s="237"/>
      <c r="G750" s="237"/>
      <c r="H750" s="237"/>
      <c r="I750" s="237"/>
    </row>
    <row r="751" spans="1:9" ht="14.4">
      <c r="A751" s="237" t="s">
        <v>520</v>
      </c>
      <c r="B751" s="237"/>
      <c r="C751" s="237"/>
      <c r="D751" s="237"/>
      <c r="E751" s="237"/>
      <c r="F751" s="237"/>
      <c r="G751" s="237"/>
      <c r="H751" s="237"/>
      <c r="I751" s="237"/>
    </row>
    <row r="752" spans="1:9" ht="14.4">
      <c r="A752" s="237"/>
      <c r="B752" s="237"/>
      <c r="C752" s="237"/>
      <c r="D752" s="237"/>
      <c r="E752" s="237"/>
      <c r="F752" s="237"/>
      <c r="G752" s="237"/>
      <c r="H752" s="237"/>
      <c r="I752" s="237"/>
    </row>
    <row r="753" spans="1:9" ht="14.4">
      <c r="A753" s="237"/>
      <c r="B753" s="237"/>
      <c r="C753" s="237"/>
      <c r="D753" s="237"/>
      <c r="E753" s="237"/>
      <c r="F753" s="237"/>
      <c r="G753" s="237"/>
      <c r="H753" s="237"/>
      <c r="I753" s="237"/>
    </row>
    <row r="754" spans="1:9" ht="14.4">
      <c r="A754" s="237"/>
      <c r="B754" s="237"/>
      <c r="C754" s="237"/>
      <c r="D754" s="237"/>
      <c r="E754" s="237"/>
      <c r="F754" s="237"/>
      <c r="G754" s="237"/>
      <c r="H754" s="237"/>
      <c r="I754" s="237"/>
    </row>
    <row r="755" spans="1:9" ht="14.4">
      <c r="A755" s="237"/>
      <c r="B755" s="237"/>
      <c r="C755" s="237"/>
      <c r="D755" s="237"/>
      <c r="E755" s="237"/>
      <c r="F755" s="237"/>
      <c r="G755" s="237"/>
      <c r="H755" s="237"/>
      <c r="I755" s="237"/>
    </row>
    <row r="756" spans="1:9" ht="14.4">
      <c r="A756" s="237"/>
      <c r="B756" s="237"/>
      <c r="C756" s="237"/>
      <c r="D756" s="237"/>
      <c r="E756" s="237"/>
      <c r="F756" s="237"/>
      <c r="G756" s="237"/>
      <c r="H756" s="237"/>
      <c r="I756" s="237"/>
    </row>
    <row r="757" spans="1:9" ht="14.4">
      <c r="A757" s="237"/>
      <c r="B757" s="237"/>
      <c r="C757" s="237"/>
      <c r="D757" s="237"/>
      <c r="E757" s="237"/>
      <c r="F757" s="237"/>
      <c r="G757" s="237"/>
      <c r="H757" s="237"/>
      <c r="I757" s="237"/>
    </row>
    <row r="758" spans="1:9" ht="14.4">
      <c r="A758" s="237"/>
      <c r="B758" s="237"/>
      <c r="C758" s="237"/>
      <c r="D758" s="237"/>
      <c r="E758" s="237"/>
      <c r="F758" s="237"/>
      <c r="G758" s="237"/>
      <c r="H758" s="237"/>
      <c r="I758" s="237"/>
    </row>
    <row r="759" spans="1:9" ht="14.4">
      <c r="A759" s="237"/>
      <c r="B759" s="237"/>
      <c r="C759" s="237"/>
      <c r="D759" s="237"/>
      <c r="E759" s="237"/>
      <c r="F759" s="237"/>
      <c r="G759" s="237"/>
      <c r="H759" s="237"/>
      <c r="I759" s="237"/>
    </row>
    <row r="760" spans="1:9" ht="14.4">
      <c r="A760" s="237"/>
      <c r="B760" s="237"/>
      <c r="C760" s="237"/>
      <c r="D760" s="237"/>
      <c r="E760" s="237"/>
      <c r="F760" s="237"/>
      <c r="G760" s="237"/>
      <c r="H760" s="237"/>
      <c r="I760" s="237"/>
    </row>
    <row r="761" spans="1:9" ht="14.4">
      <c r="A761" s="237"/>
      <c r="B761" s="237"/>
      <c r="C761" s="237"/>
      <c r="D761" s="237"/>
      <c r="E761" s="237"/>
      <c r="F761" s="237"/>
      <c r="G761" s="237"/>
      <c r="H761" s="237"/>
      <c r="I761" s="237"/>
    </row>
    <row r="762" spans="1:9" ht="14.4">
      <c r="A762" s="237"/>
      <c r="B762" s="237"/>
      <c r="C762" s="237"/>
      <c r="D762" s="237"/>
      <c r="E762" s="237"/>
      <c r="F762" s="237"/>
      <c r="G762" s="237"/>
      <c r="H762" s="237"/>
      <c r="I762" s="237"/>
    </row>
    <row r="763" spans="1:9" ht="14.4">
      <c r="A763" s="237"/>
      <c r="B763" s="237"/>
      <c r="C763" s="237"/>
      <c r="D763" s="237"/>
      <c r="E763" s="237"/>
      <c r="F763" s="237"/>
      <c r="G763" s="237"/>
      <c r="H763" s="237"/>
      <c r="I763" s="237"/>
    </row>
    <row r="764" spans="1:9" ht="14.4">
      <c r="A764" s="237"/>
      <c r="B764" s="237"/>
      <c r="C764" s="237"/>
      <c r="D764" s="237"/>
      <c r="E764" s="237"/>
      <c r="F764" s="237"/>
      <c r="G764" s="237"/>
      <c r="H764" s="237"/>
      <c r="I764" s="237"/>
    </row>
    <row r="765" spans="1:9" ht="14.4">
      <c r="A765" s="237"/>
      <c r="B765" s="237"/>
      <c r="C765" s="237"/>
      <c r="D765" s="237"/>
      <c r="E765" s="237"/>
      <c r="F765" s="237"/>
      <c r="G765" s="237"/>
      <c r="H765" s="237"/>
      <c r="I765" s="237"/>
    </row>
    <row r="766" spans="1:9" ht="14.4">
      <c r="A766" s="237"/>
      <c r="B766" s="237"/>
      <c r="C766" s="237"/>
      <c r="D766" s="237"/>
      <c r="E766" s="237"/>
      <c r="F766" s="237"/>
      <c r="G766" s="237"/>
      <c r="H766" s="237"/>
      <c r="I766" s="237"/>
    </row>
    <row r="767" spans="1:9" ht="14.4">
      <c r="A767" s="237"/>
      <c r="B767" s="237"/>
      <c r="C767" s="237"/>
      <c r="D767" s="237"/>
      <c r="E767" s="237"/>
      <c r="F767" s="237"/>
      <c r="G767" s="237"/>
      <c r="H767" s="237"/>
      <c r="I767" s="237"/>
    </row>
    <row r="768" spans="1:9" ht="14.4">
      <c r="A768" s="237"/>
      <c r="B768" s="237"/>
      <c r="C768" s="237"/>
      <c r="D768" s="237"/>
      <c r="E768" s="237"/>
      <c r="F768" s="237"/>
      <c r="G768" s="237"/>
      <c r="H768" s="237"/>
      <c r="I768" s="237"/>
    </row>
    <row r="769" spans="1:9" ht="14.4">
      <c r="A769" s="237"/>
      <c r="B769" s="237"/>
      <c r="C769" s="237"/>
      <c r="D769" s="237"/>
      <c r="E769" s="237"/>
      <c r="F769" s="237"/>
      <c r="G769" s="237"/>
      <c r="H769" s="237"/>
      <c r="I769" s="237"/>
    </row>
    <row r="770" spans="1:9" ht="14.4">
      <c r="A770" s="237"/>
      <c r="B770" s="237"/>
      <c r="C770" s="237"/>
      <c r="D770" s="237"/>
      <c r="E770" s="237"/>
      <c r="F770" s="237"/>
      <c r="G770" s="237"/>
      <c r="H770" s="237"/>
      <c r="I770" s="237"/>
    </row>
    <row r="771" spans="1:9" ht="14.4">
      <c r="A771" s="237"/>
      <c r="B771" s="237"/>
      <c r="C771" s="237"/>
      <c r="D771" s="237"/>
      <c r="E771" s="237"/>
      <c r="F771" s="237"/>
      <c r="G771" s="237"/>
      <c r="H771" s="237"/>
      <c r="I771" s="237"/>
    </row>
    <row r="772" spans="1:9" ht="14.4">
      <c r="A772" s="237"/>
      <c r="B772" s="237"/>
      <c r="C772" s="237"/>
      <c r="D772" s="237"/>
      <c r="E772" s="237"/>
      <c r="F772" s="237"/>
      <c r="G772" s="237"/>
      <c r="H772" s="237"/>
      <c r="I772" s="237"/>
    </row>
    <row r="773" spans="1:9" ht="14.4">
      <c r="A773" s="237"/>
      <c r="B773" s="237"/>
      <c r="C773" s="237"/>
      <c r="D773" s="237"/>
      <c r="E773" s="237"/>
      <c r="F773" s="237"/>
      <c r="G773" s="237"/>
      <c r="H773" s="237"/>
      <c r="I773" s="237"/>
    </row>
    <row r="774" spans="1:9" ht="14.4">
      <c r="A774" s="237"/>
      <c r="B774" s="237"/>
      <c r="C774" s="237"/>
      <c r="D774" s="237"/>
      <c r="E774" s="237"/>
      <c r="F774" s="237"/>
      <c r="G774" s="237"/>
      <c r="H774" s="237"/>
      <c r="I774" s="237"/>
    </row>
    <row r="775" spans="1:9" ht="14.4">
      <c r="A775" s="237"/>
      <c r="B775" s="237"/>
      <c r="C775" s="237"/>
      <c r="D775" s="237"/>
      <c r="E775" s="237"/>
      <c r="F775" s="237"/>
      <c r="G775" s="237"/>
      <c r="H775" s="237"/>
      <c r="I775" s="237"/>
    </row>
    <row r="776" spans="1:9" ht="14.4">
      <c r="A776" s="237"/>
      <c r="B776" s="237"/>
      <c r="C776" s="237"/>
      <c r="D776" s="237"/>
      <c r="E776" s="237"/>
      <c r="F776" s="237"/>
      <c r="G776" s="237"/>
      <c r="H776" s="237"/>
      <c r="I776" s="237"/>
    </row>
    <row r="777" spans="1:9" ht="14.4">
      <c r="A777" s="237"/>
      <c r="B777" s="237"/>
      <c r="C777" s="237"/>
      <c r="D777" s="237"/>
      <c r="E777" s="237"/>
      <c r="F777" s="237"/>
      <c r="G777" s="237"/>
      <c r="H777" s="237"/>
      <c r="I777" s="237"/>
    </row>
    <row r="778" spans="1:9" ht="14.4">
      <c r="A778" s="237"/>
      <c r="B778" s="237"/>
      <c r="C778" s="237"/>
      <c r="D778" s="237"/>
      <c r="E778" s="237"/>
      <c r="F778" s="237"/>
      <c r="G778" s="237"/>
      <c r="H778" s="237"/>
      <c r="I778" s="237"/>
    </row>
    <row r="779" spans="1:9" ht="14.4">
      <c r="A779" s="237"/>
      <c r="B779" s="237"/>
      <c r="C779" s="237"/>
      <c r="D779" s="237"/>
      <c r="E779" s="237"/>
      <c r="F779" s="237"/>
      <c r="G779" s="237"/>
      <c r="H779" s="237"/>
      <c r="I779" s="237"/>
    </row>
    <row r="780" spans="1:9" ht="14.4">
      <c r="A780" s="237"/>
      <c r="B780" s="237"/>
      <c r="C780" s="237"/>
      <c r="D780" s="237"/>
      <c r="E780" s="237"/>
      <c r="F780" s="237"/>
      <c r="G780" s="237"/>
      <c r="H780" s="237"/>
      <c r="I780" s="237"/>
    </row>
    <row r="781" spans="1:9" ht="14.4">
      <c r="A781" s="237"/>
      <c r="B781" s="237"/>
      <c r="C781" s="237"/>
      <c r="D781" s="237"/>
      <c r="E781" s="237"/>
      <c r="F781" s="237"/>
      <c r="G781" s="237"/>
      <c r="H781" s="237"/>
      <c r="I781" s="237"/>
    </row>
    <row r="782" spans="1:9" ht="14.4">
      <c r="A782" s="237"/>
      <c r="B782" s="237"/>
      <c r="C782" s="237"/>
      <c r="D782" s="237"/>
      <c r="E782" s="237"/>
      <c r="F782" s="237"/>
      <c r="G782" s="237"/>
      <c r="H782" s="237"/>
      <c r="I782" s="237"/>
    </row>
    <row r="783" spans="1:9" ht="14.4">
      <c r="A783" s="237"/>
      <c r="B783" s="237"/>
      <c r="C783" s="237"/>
      <c r="D783" s="237"/>
      <c r="E783" s="237"/>
      <c r="F783" s="237"/>
      <c r="G783" s="237"/>
      <c r="H783" s="237"/>
      <c r="I783" s="237"/>
    </row>
    <row r="784" spans="1:9" ht="14.4">
      <c r="A784" s="237"/>
      <c r="B784" s="237"/>
      <c r="C784" s="237"/>
      <c r="D784" s="237"/>
      <c r="E784" s="237"/>
      <c r="F784" s="237"/>
      <c r="G784" s="237"/>
      <c r="H784" s="237"/>
      <c r="I784" s="237"/>
    </row>
    <row r="785" spans="1:9" ht="14.4">
      <c r="A785" s="237"/>
      <c r="B785" s="237"/>
      <c r="C785" s="237"/>
      <c r="D785" s="237"/>
      <c r="E785" s="237"/>
      <c r="F785" s="237"/>
      <c r="G785" s="237"/>
      <c r="H785" s="237"/>
      <c r="I785" s="237"/>
    </row>
    <row r="786" spans="1:9" ht="14.4">
      <c r="A786" s="237"/>
      <c r="B786" s="237"/>
      <c r="C786" s="237"/>
      <c r="D786" s="237"/>
      <c r="E786" s="237"/>
      <c r="F786" s="237"/>
      <c r="G786" s="237"/>
      <c r="H786" s="237"/>
      <c r="I786" s="237"/>
    </row>
    <row r="787" spans="1:9" ht="14.4">
      <c r="A787" s="237"/>
      <c r="B787" s="237"/>
      <c r="C787" s="237"/>
      <c r="D787" s="237"/>
      <c r="E787" s="237"/>
      <c r="F787" s="237"/>
      <c r="G787" s="237"/>
      <c r="H787" s="237"/>
      <c r="I787" s="237"/>
    </row>
    <row r="788" spans="1:9" ht="14.4">
      <c r="A788" s="237"/>
      <c r="B788" s="237"/>
      <c r="C788" s="237"/>
      <c r="D788" s="237"/>
      <c r="E788" s="237"/>
      <c r="F788" s="237"/>
      <c r="G788" s="237"/>
      <c r="H788" s="237"/>
      <c r="I788" s="237"/>
    </row>
    <row r="789" spans="1:9" ht="14.4">
      <c r="A789" s="237"/>
      <c r="B789" s="237"/>
      <c r="C789" s="237"/>
      <c r="D789" s="237"/>
      <c r="E789" s="237"/>
      <c r="F789" s="237"/>
      <c r="G789" s="237"/>
      <c r="H789" s="237"/>
      <c r="I789" s="237"/>
    </row>
    <row r="790" spans="1:9" ht="14.4">
      <c r="A790" s="237"/>
      <c r="B790" s="237"/>
      <c r="C790" s="237"/>
      <c r="D790" s="237"/>
      <c r="E790" s="237"/>
      <c r="F790" s="237"/>
      <c r="G790" s="237"/>
      <c r="H790" s="237"/>
      <c r="I790" s="237"/>
    </row>
    <row r="791" spans="1:9" ht="14.4">
      <c r="A791" s="237"/>
      <c r="B791" s="237"/>
      <c r="C791" s="237"/>
      <c r="D791" s="237"/>
      <c r="E791" s="237"/>
      <c r="F791" s="237"/>
      <c r="G791" s="237"/>
      <c r="H791" s="237"/>
      <c r="I791" s="237"/>
    </row>
    <row r="792" spans="1:9" ht="14.4">
      <c r="A792" s="237"/>
      <c r="B792" s="237"/>
      <c r="C792" s="237"/>
      <c r="D792" s="237"/>
      <c r="E792" s="237"/>
      <c r="F792" s="237"/>
      <c r="G792" s="237"/>
      <c r="H792" s="237"/>
      <c r="I792" s="237"/>
    </row>
    <row r="793" spans="1:9" ht="14.4">
      <c r="A793" s="237"/>
      <c r="B793" s="237"/>
      <c r="C793" s="237"/>
      <c r="D793" s="237"/>
      <c r="E793" s="237"/>
      <c r="F793" s="237"/>
      <c r="G793" s="237"/>
      <c r="H793" s="237"/>
      <c r="I793" s="237"/>
    </row>
    <row r="794" spans="1:9" ht="14.4">
      <c r="A794" s="237"/>
      <c r="B794" s="237"/>
      <c r="C794" s="237"/>
      <c r="D794" s="237"/>
      <c r="E794" s="237"/>
      <c r="F794" s="237"/>
      <c r="G794" s="237"/>
      <c r="H794" s="237"/>
      <c r="I794" s="237"/>
    </row>
    <row r="795" spans="1:9" ht="14.4">
      <c r="A795" s="237"/>
      <c r="B795" s="237"/>
      <c r="C795" s="237"/>
      <c r="D795" s="237"/>
      <c r="E795" s="237"/>
      <c r="F795" s="237"/>
      <c r="G795" s="237"/>
      <c r="H795" s="237"/>
      <c r="I795" s="237"/>
    </row>
    <row r="796" spans="1:9" ht="14.4">
      <c r="A796" s="237"/>
      <c r="B796" s="237"/>
      <c r="C796" s="237"/>
      <c r="D796" s="237"/>
      <c r="E796" s="237"/>
      <c r="F796" s="237"/>
      <c r="G796" s="237"/>
      <c r="H796" s="237"/>
      <c r="I796" s="237"/>
    </row>
    <row r="797" spans="1:9" ht="14.4">
      <c r="A797" s="237"/>
      <c r="B797" s="237"/>
      <c r="C797" s="237"/>
      <c r="D797" s="237"/>
      <c r="E797" s="237"/>
      <c r="F797" s="237"/>
      <c r="G797" s="237"/>
      <c r="H797" s="237"/>
      <c r="I797" s="237"/>
    </row>
    <row r="798" spans="1:9" ht="14.4">
      <c r="A798" s="237"/>
      <c r="B798" s="237"/>
      <c r="C798" s="237"/>
      <c r="D798" s="237"/>
      <c r="E798" s="237"/>
      <c r="F798" s="237"/>
      <c r="G798" s="237"/>
      <c r="H798" s="237"/>
      <c r="I798" s="237"/>
    </row>
    <row r="799" spans="1:9" ht="14.4">
      <c r="A799" s="237"/>
      <c r="B799" s="237"/>
      <c r="C799" s="237"/>
      <c r="D799" s="237"/>
      <c r="E799" s="237"/>
      <c r="F799" s="237"/>
      <c r="G799" s="237"/>
      <c r="H799" s="237"/>
      <c r="I799" s="237"/>
    </row>
    <row r="800" spans="1:9" ht="14.4">
      <c r="A800" s="237"/>
      <c r="B800" s="237"/>
      <c r="C800" s="237"/>
      <c r="D800" s="237"/>
      <c r="E800" s="237"/>
      <c r="F800" s="237"/>
      <c r="G800" s="237"/>
      <c r="H800" s="237"/>
      <c r="I800" s="237"/>
    </row>
    <row r="801" spans="1:9" ht="14.4" customHeight="1">
      <c r="A801" s="239" t="s">
        <v>522</v>
      </c>
      <c r="B801" s="239"/>
      <c r="C801" s="239"/>
      <c r="D801" s="239"/>
      <c r="E801" s="239"/>
      <c r="F801" s="239"/>
      <c r="G801" s="239"/>
      <c r="H801" s="239"/>
      <c r="I801" s="239"/>
    </row>
    <row r="802" spans="1:9" ht="14.4" customHeight="1">
      <c r="A802" s="239"/>
      <c r="B802" s="239"/>
      <c r="C802" s="239"/>
      <c r="D802" s="239"/>
      <c r="E802" s="239"/>
      <c r="F802" s="239"/>
      <c r="G802" s="239"/>
      <c r="H802" s="239"/>
      <c r="I802" s="239"/>
    </row>
    <row r="803" spans="1:9" ht="14.4" customHeight="1">
      <c r="A803" s="239"/>
      <c r="B803" s="239"/>
      <c r="C803" s="239"/>
      <c r="D803" s="239"/>
      <c r="E803" s="239"/>
      <c r="F803" s="239"/>
      <c r="G803" s="239"/>
      <c r="H803" s="239"/>
      <c r="I803" s="239"/>
    </row>
    <row r="804" spans="1:9" ht="14.4" customHeight="1">
      <c r="A804" s="239"/>
      <c r="B804" s="239"/>
      <c r="C804" s="239"/>
      <c r="D804" s="239"/>
      <c r="E804" s="239"/>
      <c r="F804" s="239"/>
      <c r="G804" s="239"/>
      <c r="H804" s="239"/>
      <c r="I804" s="239"/>
    </row>
    <row r="805" spans="1:9" ht="14.4" customHeight="1">
      <c r="A805" s="239"/>
      <c r="B805" s="239"/>
      <c r="C805" s="239"/>
      <c r="D805" s="239"/>
      <c r="E805" s="239"/>
      <c r="F805" s="239"/>
      <c r="G805" s="239"/>
      <c r="H805" s="239"/>
      <c r="I805" s="239"/>
    </row>
    <row r="806" spans="1:9" ht="14.4" customHeight="1">
      <c r="A806" s="239"/>
      <c r="B806" s="239"/>
      <c r="C806" s="239"/>
      <c r="D806" s="239"/>
      <c r="E806" s="239"/>
      <c r="F806" s="239"/>
      <c r="G806" s="239"/>
      <c r="H806" s="239"/>
      <c r="I806" s="239"/>
    </row>
    <row r="807" spans="1:9" ht="14.4" customHeight="1">
      <c r="A807" s="239"/>
      <c r="B807" s="239"/>
      <c r="C807" s="239"/>
      <c r="D807" s="239"/>
      <c r="E807" s="239"/>
      <c r="F807" s="239"/>
      <c r="G807" s="239"/>
      <c r="H807" s="239"/>
      <c r="I807" s="239"/>
    </row>
    <row r="808" spans="1:9" ht="14.4" customHeight="1">
      <c r="A808" s="239"/>
      <c r="B808" s="239"/>
      <c r="C808" s="239"/>
      <c r="D808" s="239"/>
      <c r="E808" s="239"/>
      <c r="F808" s="239"/>
      <c r="G808" s="239"/>
      <c r="H808" s="239"/>
      <c r="I808" s="239"/>
    </row>
    <row r="809" spans="1:9" ht="14.4" customHeight="1">
      <c r="A809" s="239"/>
      <c r="B809" s="239"/>
      <c r="C809" s="239"/>
      <c r="D809" s="239"/>
      <c r="E809" s="239"/>
      <c r="F809" s="239"/>
      <c r="G809" s="239"/>
      <c r="H809" s="239"/>
      <c r="I809" s="239"/>
    </row>
    <row r="810" spans="1:9" ht="14.4" customHeight="1">
      <c r="A810" s="239"/>
      <c r="B810" s="239"/>
      <c r="C810" s="239"/>
      <c r="D810" s="239"/>
      <c r="E810" s="239"/>
      <c r="F810" s="239"/>
      <c r="G810" s="239"/>
      <c r="H810" s="239"/>
      <c r="I810" s="239"/>
    </row>
    <row r="811" spans="1:9" ht="14.4" customHeight="1">
      <c r="A811" s="239"/>
      <c r="B811" s="239"/>
      <c r="C811" s="239"/>
      <c r="D811" s="239"/>
      <c r="E811" s="239"/>
      <c r="F811" s="239"/>
      <c r="G811" s="239"/>
      <c r="H811" s="239"/>
      <c r="I811" s="239"/>
    </row>
    <row r="812" spans="1:9" ht="14.4" customHeight="1">
      <c r="A812" s="239"/>
      <c r="B812" s="239"/>
      <c r="C812" s="239"/>
      <c r="D812" s="239"/>
      <c r="E812" s="239"/>
      <c r="F812" s="239"/>
      <c r="G812" s="239"/>
      <c r="H812" s="239"/>
      <c r="I812" s="239"/>
    </row>
    <row r="813" spans="1:9" ht="14.4" customHeight="1">
      <c r="A813" s="239"/>
      <c r="B813" s="239"/>
      <c r="C813" s="239"/>
      <c r="D813" s="239"/>
      <c r="E813" s="239"/>
      <c r="F813" s="239"/>
      <c r="G813" s="239"/>
      <c r="H813" s="239"/>
      <c r="I813" s="239"/>
    </row>
    <row r="814" spans="1:9" ht="14.4" customHeight="1">
      <c r="A814" s="239"/>
      <c r="B814" s="239"/>
      <c r="C814" s="239"/>
      <c r="D814" s="239"/>
      <c r="E814" s="239"/>
      <c r="F814" s="239"/>
      <c r="G814" s="239"/>
      <c r="H814" s="239"/>
      <c r="I814" s="239"/>
    </row>
    <row r="815" spans="1:9" ht="14.4" customHeight="1">
      <c r="A815" s="239"/>
      <c r="B815" s="239"/>
      <c r="C815" s="239"/>
      <c r="D815" s="239"/>
      <c r="E815" s="239"/>
      <c r="F815" s="239"/>
      <c r="G815" s="239"/>
      <c r="H815" s="239"/>
      <c r="I815" s="239"/>
    </row>
    <row r="816" spans="1:9" ht="14.4" customHeight="1">
      <c r="A816" s="239"/>
      <c r="B816" s="239"/>
      <c r="C816" s="239"/>
      <c r="D816" s="239"/>
      <c r="E816" s="239"/>
      <c r="F816" s="239"/>
      <c r="G816" s="239"/>
      <c r="H816" s="239"/>
      <c r="I816" s="239"/>
    </row>
    <row r="817" spans="1:9" ht="14.4" customHeight="1">
      <c r="A817" s="239"/>
      <c r="B817" s="239"/>
      <c r="C817" s="239"/>
      <c r="D817" s="239"/>
      <c r="E817" s="239"/>
      <c r="F817" s="239"/>
      <c r="G817" s="239"/>
      <c r="H817" s="239"/>
      <c r="I817" s="239"/>
    </row>
    <row r="818" spans="1:9" ht="14.4" customHeight="1">
      <c r="A818" s="239"/>
      <c r="B818" s="239"/>
      <c r="C818" s="239"/>
      <c r="D818" s="239"/>
      <c r="E818" s="239"/>
      <c r="F818" s="239"/>
      <c r="G818" s="239"/>
      <c r="H818" s="239"/>
      <c r="I818" s="239"/>
    </row>
    <row r="819" spans="1:9" ht="14.4" customHeight="1">
      <c r="A819" s="239"/>
      <c r="B819" s="239"/>
      <c r="C819" s="239"/>
      <c r="D819" s="239"/>
      <c r="E819" s="239"/>
      <c r="F819" s="239"/>
      <c r="G819" s="239"/>
      <c r="H819" s="239"/>
      <c r="I819" s="239"/>
    </row>
    <row r="820" spans="1:9" ht="14.4" customHeight="1">
      <c r="A820" s="239"/>
      <c r="B820" s="239"/>
      <c r="C820" s="239"/>
      <c r="D820" s="239"/>
      <c r="E820" s="239"/>
      <c r="F820" s="239"/>
      <c r="G820" s="239"/>
      <c r="H820" s="239"/>
      <c r="I820" s="239"/>
    </row>
    <row r="821" spans="1:9" ht="14.4" customHeight="1">
      <c r="A821" s="239"/>
      <c r="B821" s="239"/>
      <c r="C821" s="239"/>
      <c r="D821" s="239"/>
      <c r="E821" s="239"/>
      <c r="F821" s="239"/>
      <c r="G821" s="239"/>
      <c r="H821" s="239"/>
      <c r="I821" s="239"/>
    </row>
    <row r="822" spans="1:9" ht="14.4" customHeight="1">
      <c r="A822" s="239"/>
      <c r="B822" s="239"/>
      <c r="C822" s="239"/>
      <c r="D822" s="239"/>
      <c r="E822" s="239"/>
      <c r="F822" s="239"/>
      <c r="G822" s="239"/>
      <c r="H822" s="239"/>
      <c r="I822" s="239"/>
    </row>
    <row r="823" spans="1:9" ht="14.4" customHeight="1">
      <c r="A823" s="239"/>
      <c r="B823" s="239"/>
      <c r="C823" s="239"/>
      <c r="D823" s="239"/>
      <c r="E823" s="239"/>
      <c r="F823" s="239"/>
      <c r="G823" s="239"/>
      <c r="H823" s="239"/>
      <c r="I823" s="239"/>
    </row>
    <row r="824" spans="1:9" ht="14.4" customHeight="1">
      <c r="A824" s="239"/>
      <c r="B824" s="239"/>
      <c r="C824" s="239"/>
      <c r="D824" s="239"/>
      <c r="E824" s="239"/>
      <c r="F824" s="239"/>
      <c r="G824" s="239"/>
      <c r="H824" s="239"/>
      <c r="I824" s="239"/>
    </row>
    <row r="825" spans="1:9" ht="14.4" customHeight="1">
      <c r="A825" s="239"/>
      <c r="B825" s="239"/>
      <c r="C825" s="239"/>
      <c r="D825" s="239"/>
      <c r="E825" s="239"/>
      <c r="F825" s="239"/>
      <c r="G825" s="239"/>
      <c r="H825" s="239"/>
      <c r="I825" s="239"/>
    </row>
    <row r="826" spans="1:9" ht="14.4" customHeight="1">
      <c r="A826" s="239"/>
      <c r="B826" s="239"/>
      <c r="C826" s="239"/>
      <c r="D826" s="239"/>
      <c r="E826" s="239"/>
      <c r="F826" s="239"/>
      <c r="G826" s="239"/>
      <c r="H826" s="239"/>
      <c r="I826" s="239"/>
    </row>
    <row r="827" spans="1:9" ht="14.4" customHeight="1">
      <c r="A827" s="239"/>
      <c r="B827" s="239"/>
      <c r="C827" s="239"/>
      <c r="D827" s="239"/>
      <c r="E827" s="239"/>
      <c r="F827" s="239"/>
      <c r="G827" s="239"/>
      <c r="H827" s="239"/>
      <c r="I827" s="239"/>
    </row>
    <row r="828" spans="1:9" ht="14.4" customHeight="1">
      <c r="A828" s="239"/>
      <c r="B828" s="239"/>
      <c r="C828" s="239"/>
      <c r="D828" s="239"/>
      <c r="E828" s="239"/>
      <c r="F828" s="239"/>
      <c r="G828" s="239"/>
      <c r="H828" s="239"/>
      <c r="I828" s="239"/>
    </row>
    <row r="829" spans="1:9" ht="14.4" customHeight="1">
      <c r="A829" s="239"/>
      <c r="B829" s="239"/>
      <c r="C829" s="239"/>
      <c r="D829" s="239"/>
      <c r="E829" s="239"/>
      <c r="F829" s="239"/>
      <c r="G829" s="239"/>
      <c r="H829" s="239"/>
      <c r="I829" s="239"/>
    </row>
    <row r="830" spans="1:9" ht="14.4" customHeight="1">
      <c r="A830" s="239"/>
      <c r="B830" s="239"/>
      <c r="C830" s="239"/>
      <c r="D830" s="239"/>
      <c r="E830" s="239"/>
      <c r="F830" s="239"/>
      <c r="G830" s="239"/>
      <c r="H830" s="239"/>
      <c r="I830" s="239"/>
    </row>
    <row r="831" spans="1:9" ht="14.4" customHeight="1">
      <c r="A831" s="239"/>
      <c r="B831" s="239"/>
      <c r="C831" s="239"/>
      <c r="D831" s="239"/>
      <c r="E831" s="239"/>
      <c r="F831" s="239"/>
      <c r="G831" s="239"/>
      <c r="H831" s="239"/>
      <c r="I831" s="239"/>
    </row>
    <row r="832" spans="1:9" ht="14.4" customHeight="1">
      <c r="A832" s="239"/>
      <c r="B832" s="239"/>
      <c r="C832" s="239"/>
      <c r="D832" s="239"/>
      <c r="E832" s="239"/>
      <c r="F832" s="239"/>
      <c r="G832" s="239"/>
      <c r="H832" s="239"/>
      <c r="I832" s="239"/>
    </row>
    <row r="833" spans="1:9" ht="14.4" customHeight="1">
      <c r="A833" s="239"/>
      <c r="B833" s="239"/>
      <c r="C833" s="239"/>
      <c r="D833" s="239"/>
      <c r="E833" s="239"/>
      <c r="F833" s="239"/>
      <c r="G833" s="239"/>
      <c r="H833" s="239"/>
      <c r="I833" s="239"/>
    </row>
    <row r="834" spans="1:9" ht="14.4" customHeight="1">
      <c r="A834" s="239"/>
      <c r="B834" s="239"/>
      <c r="C834" s="239"/>
      <c r="D834" s="239"/>
      <c r="E834" s="239"/>
      <c r="F834" s="239"/>
      <c r="G834" s="239"/>
      <c r="H834" s="239"/>
      <c r="I834" s="239"/>
    </row>
    <row r="835" spans="1:9" ht="14.4" customHeight="1">
      <c r="A835" s="239"/>
      <c r="B835" s="239"/>
      <c r="C835" s="239"/>
      <c r="D835" s="239"/>
      <c r="E835" s="239"/>
      <c r="F835" s="239"/>
      <c r="G835" s="239"/>
      <c r="H835" s="239"/>
      <c r="I835" s="239"/>
    </row>
    <row r="836" spans="1:9" ht="14.4" customHeight="1">
      <c r="A836" s="239"/>
      <c r="B836" s="239"/>
      <c r="C836" s="239"/>
      <c r="D836" s="239"/>
      <c r="E836" s="239"/>
      <c r="F836" s="239"/>
      <c r="G836" s="239"/>
      <c r="H836" s="239"/>
      <c r="I836" s="239"/>
    </row>
    <row r="837" spans="1:9" ht="14.4" customHeight="1">
      <c r="A837" s="239"/>
      <c r="B837" s="239"/>
      <c r="C837" s="239"/>
      <c r="D837" s="239"/>
      <c r="E837" s="239"/>
      <c r="F837" s="239"/>
      <c r="G837" s="239"/>
      <c r="H837" s="239"/>
      <c r="I837" s="239"/>
    </row>
    <row r="838" spans="1:9" ht="14.4" customHeight="1">
      <c r="A838" s="239"/>
      <c r="B838" s="239"/>
      <c r="C838" s="239"/>
      <c r="D838" s="239"/>
      <c r="E838" s="239"/>
      <c r="F838" s="239"/>
      <c r="G838" s="239"/>
      <c r="H838" s="239"/>
      <c r="I838" s="239"/>
    </row>
    <row r="839" spans="1:9" ht="14.4" customHeight="1">
      <c r="A839" s="239"/>
      <c r="B839" s="239"/>
      <c r="C839" s="239"/>
      <c r="D839" s="239"/>
      <c r="E839" s="239"/>
      <c r="F839" s="239"/>
      <c r="G839" s="239"/>
      <c r="H839" s="239"/>
      <c r="I839" s="239"/>
    </row>
    <row r="840" spans="1:9" ht="14.4" customHeight="1">
      <c r="A840" s="239"/>
      <c r="B840" s="239"/>
      <c r="C840" s="239"/>
      <c r="D840" s="239"/>
      <c r="E840" s="239"/>
      <c r="F840" s="239"/>
      <c r="G840" s="239"/>
      <c r="H840" s="239"/>
      <c r="I840" s="239"/>
    </row>
    <row r="841" spans="1:9" ht="14.4" customHeight="1">
      <c r="A841" s="239"/>
      <c r="B841" s="239"/>
      <c r="C841" s="239"/>
      <c r="D841" s="239"/>
      <c r="E841" s="239"/>
      <c r="F841" s="239"/>
      <c r="G841" s="239"/>
      <c r="H841" s="239"/>
      <c r="I841" s="239"/>
    </row>
    <row r="842" spans="1:9" ht="14.4" customHeight="1">
      <c r="A842" s="239"/>
      <c r="B842" s="239"/>
      <c r="C842" s="239"/>
      <c r="D842" s="239"/>
      <c r="E842" s="239"/>
      <c r="F842" s="239"/>
      <c r="G842" s="239"/>
      <c r="H842" s="239"/>
      <c r="I842" s="239"/>
    </row>
    <row r="843" spans="1:9" ht="14.4" customHeight="1">
      <c r="A843" s="239"/>
      <c r="B843" s="239"/>
      <c r="C843" s="239"/>
      <c r="D843" s="239"/>
      <c r="E843" s="239"/>
      <c r="F843" s="239"/>
      <c r="G843" s="239"/>
      <c r="H843" s="239"/>
      <c r="I843" s="239"/>
    </row>
    <row r="844" spans="1:9" ht="14.4" customHeight="1">
      <c r="A844" s="239"/>
      <c r="B844" s="239"/>
      <c r="C844" s="239"/>
      <c r="D844" s="239"/>
      <c r="E844" s="239"/>
      <c r="F844" s="239"/>
      <c r="G844" s="239"/>
      <c r="H844" s="239"/>
      <c r="I844" s="239"/>
    </row>
    <row r="845" spans="1:9" ht="14.4" customHeight="1">
      <c r="A845" s="239"/>
      <c r="B845" s="239"/>
      <c r="C845" s="239"/>
      <c r="D845" s="239"/>
      <c r="E845" s="239"/>
      <c r="F845" s="239"/>
      <c r="G845" s="239"/>
      <c r="H845" s="239"/>
      <c r="I845" s="239"/>
    </row>
    <row r="846" spans="1:9" ht="14.4" customHeight="1">
      <c r="A846" s="239"/>
      <c r="B846" s="239"/>
      <c r="C846" s="239"/>
      <c r="D846" s="239"/>
      <c r="E846" s="239"/>
      <c r="F846" s="239"/>
      <c r="G846" s="239"/>
      <c r="H846" s="239"/>
      <c r="I846" s="239"/>
    </row>
    <row r="847" spans="1:9" ht="14.4" customHeight="1">
      <c r="A847" s="239"/>
      <c r="B847" s="239"/>
      <c r="C847" s="239"/>
      <c r="D847" s="239"/>
      <c r="E847" s="239"/>
      <c r="F847" s="239"/>
      <c r="G847" s="239"/>
      <c r="H847" s="239"/>
      <c r="I847" s="239"/>
    </row>
    <row r="848" spans="1:9" ht="14.4" customHeight="1">
      <c r="A848" s="239"/>
      <c r="B848" s="239"/>
      <c r="C848" s="239"/>
      <c r="D848" s="239"/>
      <c r="E848" s="239"/>
      <c r="F848" s="239"/>
      <c r="G848" s="239"/>
      <c r="H848" s="239"/>
      <c r="I848" s="239"/>
    </row>
    <row r="849" spans="1:9" ht="14.4" customHeight="1">
      <c r="A849" s="239"/>
      <c r="B849" s="239"/>
      <c r="C849" s="239"/>
      <c r="D849" s="239"/>
      <c r="E849" s="239"/>
      <c r="F849" s="239"/>
      <c r="G849" s="239"/>
      <c r="H849" s="239"/>
      <c r="I849" s="239"/>
    </row>
    <row r="850" spans="1:9" ht="14.4" customHeight="1">
      <c r="A850" s="239"/>
      <c r="B850" s="239"/>
      <c r="C850" s="239"/>
      <c r="D850" s="239"/>
      <c r="E850" s="239"/>
      <c r="F850" s="239"/>
      <c r="G850" s="239"/>
      <c r="H850" s="239"/>
      <c r="I850" s="239"/>
    </row>
    <row r="851" spans="1:9" ht="14.4">
      <c r="A851" s="239" t="s">
        <v>523</v>
      </c>
      <c r="B851" s="239"/>
      <c r="C851" s="239"/>
      <c r="D851" s="239"/>
      <c r="E851" s="239"/>
      <c r="F851" s="239"/>
      <c r="G851" s="239"/>
      <c r="H851" s="239"/>
      <c r="I851" s="239"/>
    </row>
    <row r="852" spans="1:9" ht="14.4">
      <c r="A852" s="239"/>
      <c r="B852" s="239"/>
      <c r="C852" s="239"/>
      <c r="D852" s="239"/>
      <c r="E852" s="239"/>
      <c r="F852" s="239"/>
      <c r="G852" s="239"/>
      <c r="H852" s="239"/>
      <c r="I852" s="239"/>
    </row>
    <row r="853" spans="1:9" ht="14.4">
      <c r="A853" s="239"/>
      <c r="B853" s="239"/>
      <c r="C853" s="239"/>
      <c r="D853" s="239"/>
      <c r="E853" s="239"/>
      <c r="F853" s="239"/>
      <c r="G853" s="239"/>
      <c r="H853" s="239"/>
      <c r="I853" s="239"/>
    </row>
    <row r="854" spans="1:9" ht="14.4">
      <c r="A854" s="239"/>
      <c r="B854" s="239"/>
      <c r="C854" s="239"/>
      <c r="D854" s="239"/>
      <c r="E854" s="239"/>
      <c r="F854" s="239"/>
      <c r="G854" s="239"/>
      <c r="H854" s="239"/>
      <c r="I854" s="239"/>
    </row>
    <row r="855" spans="1:9" ht="14.4">
      <c r="A855" s="239"/>
      <c r="B855" s="239"/>
      <c r="C855" s="239"/>
      <c r="D855" s="239"/>
      <c r="E855" s="239"/>
      <c r="F855" s="239"/>
      <c r="G855" s="239"/>
      <c r="H855" s="239"/>
      <c r="I855" s="239"/>
    </row>
    <row r="856" spans="1:9" ht="14.4">
      <c r="A856" s="239"/>
      <c r="B856" s="239"/>
      <c r="C856" s="239"/>
      <c r="D856" s="239"/>
      <c r="E856" s="239"/>
      <c r="F856" s="239"/>
      <c r="G856" s="239"/>
      <c r="H856" s="239"/>
      <c r="I856" s="239"/>
    </row>
    <row r="857" spans="1:9" ht="14.4">
      <c r="A857" s="239"/>
      <c r="B857" s="239"/>
      <c r="C857" s="239"/>
      <c r="D857" s="239"/>
      <c r="E857" s="239"/>
      <c r="F857" s="239"/>
      <c r="G857" s="239"/>
      <c r="H857" s="239"/>
      <c r="I857" s="239"/>
    </row>
    <row r="858" spans="1:9" ht="14.4">
      <c r="A858" s="239"/>
      <c r="B858" s="239"/>
      <c r="C858" s="239"/>
      <c r="D858" s="239"/>
      <c r="E858" s="239"/>
      <c r="F858" s="239"/>
      <c r="G858" s="239"/>
      <c r="H858" s="239"/>
      <c r="I858" s="239"/>
    </row>
    <row r="859" spans="1:9" ht="14.4">
      <c r="A859" s="239"/>
      <c r="B859" s="239"/>
      <c r="C859" s="239"/>
      <c r="D859" s="239"/>
      <c r="E859" s="239"/>
      <c r="F859" s="239"/>
      <c r="G859" s="239"/>
      <c r="H859" s="239"/>
      <c r="I859" s="239"/>
    </row>
    <row r="860" spans="1:9" ht="14.4">
      <c r="A860" s="239"/>
      <c r="B860" s="239"/>
      <c r="C860" s="239"/>
      <c r="D860" s="239"/>
      <c r="E860" s="239"/>
      <c r="F860" s="239"/>
      <c r="G860" s="239"/>
      <c r="H860" s="239"/>
      <c r="I860" s="239"/>
    </row>
    <row r="861" spans="1:9" ht="14.4">
      <c r="A861" s="239"/>
      <c r="B861" s="239"/>
      <c r="C861" s="239"/>
      <c r="D861" s="239"/>
      <c r="E861" s="239"/>
      <c r="F861" s="239"/>
      <c r="G861" s="239"/>
      <c r="H861" s="239"/>
      <c r="I861" s="239"/>
    </row>
    <row r="862" spans="1:9" ht="14.4">
      <c r="A862" s="239"/>
      <c r="B862" s="239"/>
      <c r="C862" s="239"/>
      <c r="D862" s="239"/>
      <c r="E862" s="239"/>
      <c r="F862" s="239"/>
      <c r="G862" s="239"/>
      <c r="H862" s="239"/>
      <c r="I862" s="239"/>
    </row>
    <row r="863" spans="1:9" ht="14.4">
      <c r="A863" s="239"/>
      <c r="B863" s="239"/>
      <c r="C863" s="239"/>
      <c r="D863" s="239"/>
      <c r="E863" s="239"/>
      <c r="F863" s="239"/>
      <c r="G863" s="239"/>
      <c r="H863" s="239"/>
      <c r="I863" s="239"/>
    </row>
    <row r="864" spans="1:9" ht="14.4">
      <c r="A864" s="239"/>
      <c r="B864" s="239"/>
      <c r="C864" s="239"/>
      <c r="D864" s="239"/>
      <c r="E864" s="239"/>
      <c r="F864" s="239"/>
      <c r="G864" s="239"/>
      <c r="H864" s="239"/>
      <c r="I864" s="239"/>
    </row>
    <row r="865" spans="1:9" ht="14.4">
      <c r="A865" s="239"/>
      <c r="B865" s="239"/>
      <c r="C865" s="239"/>
      <c r="D865" s="239"/>
      <c r="E865" s="239"/>
      <c r="F865" s="239"/>
      <c r="G865" s="239"/>
      <c r="H865" s="239"/>
      <c r="I865" s="239"/>
    </row>
    <row r="866" spans="1:9" ht="14.4">
      <c r="A866" s="239"/>
      <c r="B866" s="239"/>
      <c r="C866" s="239"/>
      <c r="D866" s="239"/>
      <c r="E866" s="239"/>
      <c r="F866" s="239"/>
      <c r="G866" s="239"/>
      <c r="H866" s="239"/>
      <c r="I866" s="239"/>
    </row>
    <row r="867" spans="1:9" ht="14.4">
      <c r="A867" s="239"/>
      <c r="B867" s="239"/>
      <c r="C867" s="239"/>
      <c r="D867" s="239"/>
      <c r="E867" s="239"/>
      <c r="F867" s="239"/>
      <c r="G867" s="239"/>
      <c r="H867" s="239"/>
      <c r="I867" s="239"/>
    </row>
    <row r="868" spans="1:9" ht="14.4">
      <c r="A868" s="239"/>
      <c r="B868" s="239"/>
      <c r="C868" s="239"/>
      <c r="D868" s="239"/>
      <c r="E868" s="239"/>
      <c r="F868" s="239"/>
      <c r="G868" s="239"/>
      <c r="H868" s="239"/>
      <c r="I868" s="239"/>
    </row>
    <row r="869" spans="1:9" ht="14.4">
      <c r="A869" s="239"/>
      <c r="B869" s="239"/>
      <c r="C869" s="239"/>
      <c r="D869" s="239"/>
      <c r="E869" s="239"/>
      <c r="F869" s="239"/>
      <c r="G869" s="239"/>
      <c r="H869" s="239"/>
      <c r="I869" s="239"/>
    </row>
    <row r="870" spans="1:9" ht="14.4">
      <c r="A870" s="239"/>
      <c r="B870" s="239"/>
      <c r="C870" s="239"/>
      <c r="D870" s="239"/>
      <c r="E870" s="239"/>
      <c r="F870" s="239"/>
      <c r="G870" s="239"/>
      <c r="H870" s="239"/>
      <c r="I870" s="239"/>
    </row>
    <row r="871" spans="1:9" ht="14.4">
      <c r="A871" s="239"/>
      <c r="B871" s="239"/>
      <c r="C871" s="239"/>
      <c r="D871" s="239"/>
      <c r="E871" s="239"/>
      <c r="F871" s="239"/>
      <c r="G871" s="239"/>
      <c r="H871" s="239"/>
      <c r="I871" s="239"/>
    </row>
    <row r="872" spans="1:9" ht="14.4">
      <c r="A872" s="239"/>
      <c r="B872" s="239"/>
      <c r="C872" s="239"/>
      <c r="D872" s="239"/>
      <c r="E872" s="239"/>
      <c r="F872" s="239"/>
      <c r="G872" s="239"/>
      <c r="H872" s="239"/>
      <c r="I872" s="239"/>
    </row>
    <row r="873" spans="1:9" ht="14.4">
      <c r="A873" s="239"/>
      <c r="B873" s="239"/>
      <c r="C873" s="239"/>
      <c r="D873" s="239"/>
      <c r="E873" s="239"/>
      <c r="F873" s="239"/>
      <c r="G873" s="239"/>
      <c r="H873" s="239"/>
      <c r="I873" s="239"/>
    </row>
    <row r="874" spans="1:9" ht="14.4">
      <c r="A874" s="239"/>
      <c r="B874" s="239"/>
      <c r="C874" s="239"/>
      <c r="D874" s="239"/>
      <c r="E874" s="239"/>
      <c r="F874" s="239"/>
      <c r="G874" s="239"/>
      <c r="H874" s="239"/>
      <c r="I874" s="239"/>
    </row>
    <row r="875" spans="1:9" ht="14.4">
      <c r="A875" s="239"/>
      <c r="B875" s="239"/>
      <c r="C875" s="239"/>
      <c r="D875" s="239"/>
      <c r="E875" s="239"/>
      <c r="F875" s="239"/>
      <c r="G875" s="239"/>
      <c r="H875" s="239"/>
      <c r="I875" s="239"/>
    </row>
    <row r="876" spans="1:9" ht="14.4">
      <c r="A876" s="239"/>
      <c r="B876" s="239"/>
      <c r="C876" s="239"/>
      <c r="D876" s="239"/>
      <c r="E876" s="239"/>
      <c r="F876" s="239"/>
      <c r="G876" s="239"/>
      <c r="H876" s="239"/>
      <c r="I876" s="239"/>
    </row>
    <row r="877" spans="1:9" ht="14.4">
      <c r="A877" s="239"/>
      <c r="B877" s="239"/>
      <c r="C877" s="239"/>
      <c r="D877" s="239"/>
      <c r="E877" s="239"/>
      <c r="F877" s="239"/>
      <c r="G877" s="239"/>
      <c r="H877" s="239"/>
      <c r="I877" s="239"/>
    </row>
    <row r="878" spans="1:9" ht="14.4">
      <c r="A878" s="239"/>
      <c r="B878" s="239"/>
      <c r="C878" s="239"/>
      <c r="D878" s="239"/>
      <c r="E878" s="239"/>
      <c r="F878" s="239"/>
      <c r="G878" s="239"/>
      <c r="H878" s="239"/>
      <c r="I878" s="239"/>
    </row>
    <row r="879" spans="1:9" ht="14.4">
      <c r="A879" s="239"/>
      <c r="B879" s="239"/>
      <c r="C879" s="239"/>
      <c r="D879" s="239"/>
      <c r="E879" s="239"/>
      <c r="F879" s="239"/>
      <c r="G879" s="239"/>
      <c r="H879" s="239"/>
      <c r="I879" s="239"/>
    </row>
    <row r="880" spans="1:9" ht="14.4">
      <c r="A880" s="239"/>
      <c r="B880" s="239"/>
      <c r="C880" s="239"/>
      <c r="D880" s="239"/>
      <c r="E880" s="239"/>
      <c r="F880" s="239"/>
      <c r="G880" s="239"/>
      <c r="H880" s="239"/>
      <c r="I880" s="239"/>
    </row>
    <row r="881" spans="1:9" ht="14.4">
      <c r="A881" s="239"/>
      <c r="B881" s="239"/>
      <c r="C881" s="239"/>
      <c r="D881" s="239"/>
      <c r="E881" s="239"/>
      <c r="F881" s="239"/>
      <c r="G881" s="239"/>
      <c r="H881" s="239"/>
      <c r="I881" s="239"/>
    </row>
    <row r="882" spans="1:9" ht="14.4">
      <c r="A882" s="239"/>
      <c r="B882" s="239"/>
      <c r="C882" s="239"/>
      <c r="D882" s="239"/>
      <c r="E882" s="239"/>
      <c r="F882" s="239"/>
      <c r="G882" s="239"/>
      <c r="H882" s="239"/>
      <c r="I882" s="239"/>
    </row>
    <row r="883" spans="1:9" ht="14.4">
      <c r="A883" s="239"/>
      <c r="B883" s="239"/>
      <c r="C883" s="239"/>
      <c r="D883" s="239"/>
      <c r="E883" s="239"/>
      <c r="F883" s="239"/>
      <c r="G883" s="239"/>
      <c r="H883" s="239"/>
      <c r="I883" s="239"/>
    </row>
    <row r="884" spans="1:9" ht="14.4">
      <c r="A884" s="239"/>
      <c r="B884" s="239"/>
      <c r="C884" s="239"/>
      <c r="D884" s="239"/>
      <c r="E884" s="239"/>
      <c r="F884" s="239"/>
      <c r="G884" s="239"/>
      <c r="H884" s="239"/>
      <c r="I884" s="239"/>
    </row>
    <row r="885" spans="1:9" ht="14.4">
      <c r="A885" s="239"/>
      <c r="B885" s="239"/>
      <c r="C885" s="239"/>
      <c r="D885" s="239"/>
      <c r="E885" s="239"/>
      <c r="F885" s="239"/>
      <c r="G885" s="239"/>
      <c r="H885" s="239"/>
      <c r="I885" s="239"/>
    </row>
    <row r="886" spans="1:9" ht="14.4">
      <c r="A886" s="239"/>
      <c r="B886" s="239"/>
      <c r="C886" s="239"/>
      <c r="D886" s="239"/>
      <c r="E886" s="239"/>
      <c r="F886" s="239"/>
      <c r="G886" s="239"/>
      <c r="H886" s="239"/>
      <c r="I886" s="239"/>
    </row>
    <row r="887" spans="1:9" ht="14.4">
      <c r="A887" s="239"/>
      <c r="B887" s="239"/>
      <c r="C887" s="239"/>
      <c r="D887" s="239"/>
      <c r="E887" s="239"/>
      <c r="F887" s="239"/>
      <c r="G887" s="239"/>
      <c r="H887" s="239"/>
      <c r="I887" s="239"/>
    </row>
    <row r="888" spans="1:9" ht="14.4">
      <c r="A888" s="239"/>
      <c r="B888" s="239"/>
      <c r="C888" s="239"/>
      <c r="D888" s="239"/>
      <c r="E888" s="239"/>
      <c r="F888" s="239"/>
      <c r="G888" s="239"/>
      <c r="H888" s="239"/>
      <c r="I888" s="239"/>
    </row>
    <row r="889" spans="1:9" ht="14.4">
      <c r="A889" s="239"/>
      <c r="B889" s="239"/>
      <c r="C889" s="239"/>
      <c r="D889" s="239"/>
      <c r="E889" s="239"/>
      <c r="F889" s="239"/>
      <c r="G889" s="239"/>
      <c r="H889" s="239"/>
      <c r="I889" s="239"/>
    </row>
    <row r="890" spans="1:9" ht="14.4">
      <c r="A890" s="239"/>
      <c r="B890" s="239"/>
      <c r="C890" s="239"/>
      <c r="D890" s="239"/>
      <c r="E890" s="239"/>
      <c r="F890" s="239"/>
      <c r="G890" s="239"/>
      <c r="H890" s="239"/>
      <c r="I890" s="239"/>
    </row>
    <row r="891" spans="1:9" ht="14.4">
      <c r="A891" s="239"/>
      <c r="B891" s="239"/>
      <c r="C891" s="239"/>
      <c r="D891" s="239"/>
      <c r="E891" s="239"/>
      <c r="F891" s="239"/>
      <c r="G891" s="239"/>
      <c r="H891" s="239"/>
      <c r="I891" s="239"/>
    </row>
    <row r="892" spans="1:9" ht="14.4">
      <c r="A892" s="239"/>
      <c r="B892" s="239"/>
      <c r="C892" s="239"/>
      <c r="D892" s="239"/>
      <c r="E892" s="239"/>
      <c r="F892" s="239"/>
      <c r="G892" s="239"/>
      <c r="H892" s="239"/>
      <c r="I892" s="239"/>
    </row>
    <row r="893" spans="1:9" ht="14.4">
      <c r="A893" s="239"/>
      <c r="B893" s="239"/>
      <c r="C893" s="239"/>
      <c r="D893" s="239"/>
      <c r="E893" s="239"/>
      <c r="F893" s="239"/>
      <c r="G893" s="239"/>
      <c r="H893" s="239"/>
      <c r="I893" s="239"/>
    </row>
    <row r="894" spans="1:9" ht="14.4">
      <c r="A894" s="239"/>
      <c r="B894" s="239"/>
      <c r="C894" s="239"/>
      <c r="D894" s="239"/>
      <c r="E894" s="239"/>
      <c r="F894" s="239"/>
      <c r="G894" s="239"/>
      <c r="H894" s="239"/>
      <c r="I894" s="239"/>
    </row>
    <row r="895" spans="1:9" ht="14.4">
      <c r="A895" s="239"/>
      <c r="B895" s="239"/>
      <c r="C895" s="239"/>
      <c r="D895" s="239"/>
      <c r="E895" s="239"/>
      <c r="F895" s="239"/>
      <c r="G895" s="239"/>
      <c r="H895" s="239"/>
      <c r="I895" s="239"/>
    </row>
    <row r="896" spans="1:9" ht="14.4">
      <c r="A896" s="239"/>
      <c r="B896" s="239"/>
      <c r="C896" s="239"/>
      <c r="D896" s="239"/>
      <c r="E896" s="239"/>
      <c r="F896" s="239"/>
      <c r="G896" s="239"/>
      <c r="H896" s="239"/>
      <c r="I896" s="239"/>
    </row>
    <row r="897" spans="1:9" ht="14.4">
      <c r="A897" s="239"/>
      <c r="B897" s="239"/>
      <c r="C897" s="239"/>
      <c r="D897" s="239"/>
      <c r="E897" s="239"/>
      <c r="F897" s="239"/>
      <c r="G897" s="239"/>
      <c r="H897" s="239"/>
      <c r="I897" s="239"/>
    </row>
    <row r="898" spans="1:9" ht="14.4">
      <c r="A898" s="239"/>
      <c r="B898" s="239"/>
      <c r="C898" s="239"/>
      <c r="D898" s="239"/>
      <c r="E898" s="239"/>
      <c r="F898" s="239"/>
      <c r="G898" s="239"/>
      <c r="H898" s="239"/>
      <c r="I898" s="239"/>
    </row>
    <row r="899" spans="1:9" ht="14.4">
      <c r="A899" s="239"/>
      <c r="B899" s="239"/>
      <c r="C899" s="239"/>
      <c r="D899" s="239"/>
      <c r="E899" s="239"/>
      <c r="F899" s="239"/>
      <c r="G899" s="239"/>
      <c r="H899" s="239"/>
      <c r="I899" s="239"/>
    </row>
    <row r="900" spans="1:9" ht="14.4">
      <c r="A900" s="239"/>
      <c r="B900" s="239"/>
      <c r="C900" s="239"/>
      <c r="D900" s="239"/>
      <c r="E900" s="239"/>
      <c r="F900" s="239"/>
      <c r="G900" s="239"/>
      <c r="H900" s="239"/>
      <c r="I900" s="239"/>
    </row>
    <row r="901" spans="1:9" ht="14.4" customHeight="1">
      <c r="A901" s="237" t="s">
        <v>524</v>
      </c>
      <c r="B901" s="237"/>
      <c r="C901" s="237"/>
      <c r="D901" s="237"/>
      <c r="E901" s="237"/>
      <c r="F901" s="237"/>
      <c r="G901" s="237"/>
      <c r="H901" s="237"/>
      <c r="I901" s="237"/>
    </row>
    <row r="902" spans="1:9" ht="14.4" customHeight="1">
      <c r="A902" s="237"/>
      <c r="B902" s="237"/>
      <c r="C902" s="237"/>
      <c r="D902" s="237"/>
      <c r="E902" s="237"/>
      <c r="F902" s="237"/>
      <c r="G902" s="237"/>
      <c r="H902" s="237"/>
      <c r="I902" s="237"/>
    </row>
    <row r="903" spans="1:9" ht="14.4" customHeight="1">
      <c r="A903" s="237"/>
      <c r="B903" s="237"/>
      <c r="C903" s="237"/>
      <c r="D903" s="237"/>
      <c r="E903" s="237"/>
      <c r="F903" s="237"/>
      <c r="G903" s="237"/>
      <c r="H903" s="237"/>
      <c r="I903" s="237"/>
    </row>
    <row r="904" spans="1:9" ht="14.4" customHeight="1">
      <c r="A904" s="237"/>
      <c r="B904" s="237"/>
      <c r="C904" s="237"/>
      <c r="D904" s="237"/>
      <c r="E904" s="237"/>
      <c r="F904" s="237"/>
      <c r="G904" s="237"/>
      <c r="H904" s="237"/>
      <c r="I904" s="237"/>
    </row>
    <row r="905" spans="1:9" ht="14.4" customHeight="1">
      <c r="A905" s="237"/>
      <c r="B905" s="237"/>
      <c r="C905" s="237"/>
      <c r="D905" s="237"/>
      <c r="E905" s="237"/>
      <c r="F905" s="237"/>
      <c r="G905" s="237"/>
      <c r="H905" s="237"/>
      <c r="I905" s="237"/>
    </row>
    <row r="906" spans="1:9" ht="14.4" customHeight="1">
      <c r="A906" s="237"/>
      <c r="B906" s="237"/>
      <c r="C906" s="237"/>
      <c r="D906" s="237"/>
      <c r="E906" s="237"/>
      <c r="F906" s="237"/>
      <c r="G906" s="237"/>
      <c r="H906" s="237"/>
      <c r="I906" s="237"/>
    </row>
    <row r="907" spans="1:9" ht="14.4" customHeight="1">
      <c r="A907" s="237"/>
      <c r="B907" s="237"/>
      <c r="C907" s="237"/>
      <c r="D907" s="237"/>
      <c r="E907" s="237"/>
      <c r="F907" s="237"/>
      <c r="G907" s="237"/>
      <c r="H907" s="237"/>
      <c r="I907" s="237"/>
    </row>
    <row r="908" spans="1:9" ht="14.4" customHeight="1">
      <c r="A908" s="237"/>
      <c r="B908" s="237"/>
      <c r="C908" s="237"/>
      <c r="D908" s="237"/>
      <c r="E908" s="237"/>
      <c r="F908" s="237"/>
      <c r="G908" s="237"/>
      <c r="H908" s="237"/>
      <c r="I908" s="237"/>
    </row>
    <row r="909" spans="1:9" ht="14.4" customHeight="1">
      <c r="A909" s="237"/>
      <c r="B909" s="237"/>
      <c r="C909" s="237"/>
      <c r="D909" s="237"/>
      <c r="E909" s="237"/>
      <c r="F909" s="237"/>
      <c r="G909" s="237"/>
      <c r="H909" s="237"/>
      <c r="I909" s="237"/>
    </row>
    <row r="910" spans="1:9" ht="14.4" customHeight="1">
      <c r="A910" s="237"/>
      <c r="B910" s="237"/>
      <c r="C910" s="237"/>
      <c r="D910" s="237"/>
      <c r="E910" s="237"/>
      <c r="F910" s="237"/>
      <c r="G910" s="237"/>
      <c r="H910" s="237"/>
      <c r="I910" s="237"/>
    </row>
    <row r="911" spans="1:9" ht="14.4" customHeight="1">
      <c r="A911" s="237"/>
      <c r="B911" s="237"/>
      <c r="C911" s="237"/>
      <c r="D911" s="237"/>
      <c r="E911" s="237"/>
      <c r="F911" s="237"/>
      <c r="G911" s="237"/>
      <c r="H911" s="237"/>
      <c r="I911" s="237"/>
    </row>
    <row r="912" spans="1:9" ht="14.4" customHeight="1">
      <c r="A912" s="237"/>
      <c r="B912" s="237"/>
      <c r="C912" s="237"/>
      <c r="D912" s="237"/>
      <c r="E912" s="237"/>
      <c r="F912" s="237"/>
      <c r="G912" s="237"/>
      <c r="H912" s="237"/>
      <c r="I912" s="237"/>
    </row>
    <row r="913" spans="1:9" ht="14.4" customHeight="1">
      <c r="A913" s="237"/>
      <c r="B913" s="237"/>
      <c r="C913" s="237"/>
      <c r="D913" s="237"/>
      <c r="E913" s="237"/>
      <c r="F913" s="237"/>
      <c r="G913" s="237"/>
      <c r="H913" s="237"/>
      <c r="I913" s="237"/>
    </row>
    <row r="914" spans="1:9" ht="14.4" customHeight="1">
      <c r="A914" s="237"/>
      <c r="B914" s="237"/>
      <c r="C914" s="237"/>
      <c r="D914" s="237"/>
      <c r="E914" s="237"/>
      <c r="F914" s="237"/>
      <c r="G914" s="237"/>
      <c r="H914" s="237"/>
      <c r="I914" s="237"/>
    </row>
    <row r="915" spans="1:9" ht="14.4" customHeight="1">
      <c r="A915" s="237"/>
      <c r="B915" s="237"/>
      <c r="C915" s="237"/>
      <c r="D915" s="237"/>
      <c r="E915" s="237"/>
      <c r="F915" s="237"/>
      <c r="G915" s="237"/>
      <c r="H915" s="237"/>
      <c r="I915" s="237"/>
    </row>
    <row r="916" spans="1:9" ht="14.4" customHeight="1">
      <c r="A916" s="237"/>
      <c r="B916" s="237"/>
      <c r="C916" s="237"/>
      <c r="D916" s="237"/>
      <c r="E916" s="237"/>
      <c r="F916" s="237"/>
      <c r="G916" s="237"/>
      <c r="H916" s="237"/>
      <c r="I916" s="237"/>
    </row>
    <row r="917" spans="1:9" ht="14.4" customHeight="1">
      <c r="A917" s="237"/>
      <c r="B917" s="237"/>
      <c r="C917" s="237"/>
      <c r="D917" s="237"/>
      <c r="E917" s="237"/>
      <c r="F917" s="237"/>
      <c r="G917" s="237"/>
      <c r="H917" s="237"/>
      <c r="I917" s="237"/>
    </row>
    <row r="918" spans="1:9" ht="14.4" customHeight="1">
      <c r="A918" s="237"/>
      <c r="B918" s="237"/>
      <c r="C918" s="237"/>
      <c r="D918" s="237"/>
      <c r="E918" s="237"/>
      <c r="F918" s="237"/>
      <c r="G918" s="237"/>
      <c r="H918" s="237"/>
      <c r="I918" s="237"/>
    </row>
    <row r="919" spans="1:9" ht="14.4" customHeight="1">
      <c r="A919" s="237"/>
      <c r="B919" s="237"/>
      <c r="C919" s="237"/>
      <c r="D919" s="237"/>
      <c r="E919" s="237"/>
      <c r="F919" s="237"/>
      <c r="G919" s="237"/>
      <c r="H919" s="237"/>
      <c r="I919" s="237"/>
    </row>
    <row r="920" spans="1:9" ht="14.4" customHeight="1">
      <c r="A920" s="237"/>
      <c r="B920" s="237"/>
      <c r="C920" s="237"/>
      <c r="D920" s="237"/>
      <c r="E920" s="237"/>
      <c r="F920" s="237"/>
      <c r="G920" s="237"/>
      <c r="H920" s="237"/>
      <c r="I920" s="237"/>
    </row>
    <row r="921" spans="1:9" ht="14.4" customHeight="1">
      <c r="A921" s="237"/>
      <c r="B921" s="237"/>
      <c r="C921" s="237"/>
      <c r="D921" s="237"/>
      <c r="E921" s="237"/>
      <c r="F921" s="237"/>
      <c r="G921" s="237"/>
      <c r="H921" s="237"/>
      <c r="I921" s="237"/>
    </row>
    <row r="922" spans="1:9" ht="14.4" customHeight="1">
      <c r="A922" s="237"/>
      <c r="B922" s="237"/>
      <c r="C922" s="237"/>
      <c r="D922" s="237"/>
      <c r="E922" s="237"/>
      <c r="F922" s="237"/>
      <c r="G922" s="237"/>
      <c r="H922" s="237"/>
      <c r="I922" s="237"/>
    </row>
    <row r="923" spans="1:9" ht="14.4" customHeight="1">
      <c r="A923" s="237"/>
      <c r="B923" s="237"/>
      <c r="C923" s="237"/>
      <c r="D923" s="237"/>
      <c r="E923" s="237"/>
      <c r="F923" s="237"/>
      <c r="G923" s="237"/>
      <c r="H923" s="237"/>
      <c r="I923" s="237"/>
    </row>
    <row r="924" spans="1:9" ht="14.4" customHeight="1">
      <c r="A924" s="237"/>
      <c r="B924" s="237"/>
      <c r="C924" s="237"/>
      <c r="D924" s="237"/>
      <c r="E924" s="237"/>
      <c r="F924" s="237"/>
      <c r="G924" s="237"/>
      <c r="H924" s="237"/>
      <c r="I924" s="237"/>
    </row>
    <row r="925" spans="1:9" ht="14.4" customHeight="1">
      <c r="A925" s="237"/>
      <c r="B925" s="237"/>
      <c r="C925" s="237"/>
      <c r="D925" s="237"/>
      <c r="E925" s="237"/>
      <c r="F925" s="237"/>
      <c r="G925" s="237"/>
      <c r="H925" s="237"/>
      <c r="I925" s="237"/>
    </row>
    <row r="926" spans="1:9" ht="14.4" customHeight="1">
      <c r="A926" s="237"/>
      <c r="B926" s="237"/>
      <c r="C926" s="237"/>
      <c r="D926" s="237"/>
      <c r="E926" s="237"/>
      <c r="F926" s="237"/>
      <c r="G926" s="237"/>
      <c r="H926" s="237"/>
      <c r="I926" s="237"/>
    </row>
    <row r="927" spans="1:9" ht="14.4" customHeight="1">
      <c r="A927" s="237"/>
      <c r="B927" s="237"/>
      <c r="C927" s="237"/>
      <c r="D927" s="237"/>
      <c r="E927" s="237"/>
      <c r="F927" s="237"/>
      <c r="G927" s="237"/>
      <c r="H927" s="237"/>
      <c r="I927" s="237"/>
    </row>
    <row r="928" spans="1:9" ht="14.4" customHeight="1">
      <c r="A928" s="237"/>
      <c r="B928" s="237"/>
      <c r="C928" s="237"/>
      <c r="D928" s="237"/>
      <c r="E928" s="237"/>
      <c r="F928" s="237"/>
      <c r="G928" s="237"/>
      <c r="H928" s="237"/>
      <c r="I928" s="237"/>
    </row>
    <row r="929" spans="1:9" ht="14.4" customHeight="1">
      <c r="A929" s="237"/>
      <c r="B929" s="237"/>
      <c r="C929" s="237"/>
      <c r="D929" s="237"/>
      <c r="E929" s="237"/>
      <c r="F929" s="237"/>
      <c r="G929" s="237"/>
      <c r="H929" s="237"/>
      <c r="I929" s="237"/>
    </row>
    <row r="930" spans="1:9" ht="14.4" customHeight="1">
      <c r="A930" s="237"/>
      <c r="B930" s="237"/>
      <c r="C930" s="237"/>
      <c r="D930" s="237"/>
      <c r="E930" s="237"/>
      <c r="F930" s="237"/>
      <c r="G930" s="237"/>
      <c r="H930" s="237"/>
      <c r="I930" s="237"/>
    </row>
    <row r="931" spans="1:9" ht="14.4" customHeight="1">
      <c r="A931" s="237"/>
      <c r="B931" s="237"/>
      <c r="C931" s="237"/>
      <c r="D931" s="237"/>
      <c r="E931" s="237"/>
      <c r="F931" s="237"/>
      <c r="G931" s="237"/>
      <c r="H931" s="237"/>
      <c r="I931" s="237"/>
    </row>
    <row r="932" spans="1:9" ht="14.4" customHeight="1">
      <c r="A932" s="237"/>
      <c r="B932" s="237"/>
      <c r="C932" s="237"/>
      <c r="D932" s="237"/>
      <c r="E932" s="237"/>
      <c r="F932" s="237"/>
      <c r="G932" s="237"/>
      <c r="H932" s="237"/>
      <c r="I932" s="237"/>
    </row>
    <row r="933" spans="1:9" ht="14.4" customHeight="1">
      <c r="A933" s="237"/>
      <c r="B933" s="237"/>
      <c r="C933" s="237"/>
      <c r="D933" s="237"/>
      <c r="E933" s="237"/>
      <c r="F933" s="237"/>
      <c r="G933" s="237"/>
      <c r="H933" s="237"/>
      <c r="I933" s="237"/>
    </row>
    <row r="934" spans="1:9" ht="14.4" customHeight="1">
      <c r="A934" s="237"/>
      <c r="B934" s="237"/>
      <c r="C934" s="237"/>
      <c r="D934" s="237"/>
      <c r="E934" s="237"/>
      <c r="F934" s="237"/>
      <c r="G934" s="237"/>
      <c r="H934" s="237"/>
      <c r="I934" s="237"/>
    </row>
    <row r="935" spans="1:9" ht="14.4" customHeight="1">
      <c r="A935" s="237"/>
      <c r="B935" s="237"/>
      <c r="C935" s="237"/>
      <c r="D935" s="237"/>
      <c r="E935" s="237"/>
      <c r="F935" s="237"/>
      <c r="G935" s="237"/>
      <c r="H935" s="237"/>
      <c r="I935" s="237"/>
    </row>
    <row r="936" spans="1:9" ht="14.4" customHeight="1">
      <c r="A936" s="237"/>
      <c r="B936" s="237"/>
      <c r="C936" s="237"/>
      <c r="D936" s="237"/>
      <c r="E936" s="237"/>
      <c r="F936" s="237"/>
      <c r="G936" s="237"/>
      <c r="H936" s="237"/>
      <c r="I936" s="237"/>
    </row>
    <row r="937" spans="1:9" ht="14.4" customHeight="1">
      <c r="A937" s="237"/>
      <c r="B937" s="237"/>
      <c r="C937" s="237"/>
      <c r="D937" s="237"/>
      <c r="E937" s="237"/>
      <c r="F937" s="237"/>
      <c r="G937" s="237"/>
      <c r="H937" s="237"/>
      <c r="I937" s="237"/>
    </row>
    <row r="938" spans="1:9" ht="14.4" customHeight="1">
      <c r="A938" s="237"/>
      <c r="B938" s="237"/>
      <c r="C938" s="237"/>
      <c r="D938" s="237"/>
      <c r="E938" s="237"/>
      <c r="F938" s="237"/>
      <c r="G938" s="237"/>
      <c r="H938" s="237"/>
      <c r="I938" s="237"/>
    </row>
    <row r="939" spans="1:9" ht="14.4" customHeight="1">
      <c r="A939" s="237"/>
      <c r="B939" s="237"/>
      <c r="C939" s="237"/>
      <c r="D939" s="237"/>
      <c r="E939" s="237"/>
      <c r="F939" s="237"/>
      <c r="G939" s="237"/>
      <c r="H939" s="237"/>
      <c r="I939" s="237"/>
    </row>
    <row r="940" spans="1:9" ht="14.4" customHeight="1">
      <c r="A940" s="237"/>
      <c r="B940" s="237"/>
      <c r="C940" s="237"/>
      <c r="D940" s="237"/>
      <c r="E940" s="237"/>
      <c r="F940" s="237"/>
      <c r="G940" s="237"/>
      <c r="H940" s="237"/>
      <c r="I940" s="237"/>
    </row>
    <row r="941" spans="1:9" ht="14.4" customHeight="1">
      <c r="A941" s="237"/>
      <c r="B941" s="237"/>
      <c r="C941" s="237"/>
      <c r="D941" s="237"/>
      <c r="E941" s="237"/>
      <c r="F941" s="237"/>
      <c r="G941" s="237"/>
      <c r="H941" s="237"/>
      <c r="I941" s="237"/>
    </row>
    <row r="942" spans="1:9" ht="14.4" customHeight="1">
      <c r="A942" s="237"/>
      <c r="B942" s="237"/>
      <c r="C942" s="237"/>
      <c r="D942" s="237"/>
      <c r="E942" s="237"/>
      <c r="F942" s="237"/>
      <c r="G942" s="237"/>
      <c r="H942" s="237"/>
      <c r="I942" s="237"/>
    </row>
    <row r="943" spans="1:9" ht="14.4" customHeight="1">
      <c r="A943" s="237"/>
      <c r="B943" s="237"/>
      <c r="C943" s="237"/>
      <c r="D943" s="237"/>
      <c r="E943" s="237"/>
      <c r="F943" s="237"/>
      <c r="G943" s="237"/>
      <c r="H943" s="237"/>
      <c r="I943" s="237"/>
    </row>
    <row r="944" spans="1:9" ht="14.4" customHeight="1">
      <c r="A944" s="237"/>
      <c r="B944" s="237"/>
      <c r="C944" s="237"/>
      <c r="D944" s="237"/>
      <c r="E944" s="237"/>
      <c r="F944" s="237"/>
      <c r="G944" s="237"/>
      <c r="H944" s="237"/>
      <c r="I944" s="237"/>
    </row>
    <row r="945" spans="1:9" ht="14.4" customHeight="1">
      <c r="A945" s="237"/>
      <c r="B945" s="237"/>
      <c r="C945" s="237"/>
      <c r="D945" s="237"/>
      <c r="E945" s="237"/>
      <c r="F945" s="237"/>
      <c r="G945" s="237"/>
      <c r="H945" s="237"/>
      <c r="I945" s="237"/>
    </row>
    <row r="946" spans="1:9" ht="14.4" customHeight="1">
      <c r="A946" s="237"/>
      <c r="B946" s="237"/>
      <c r="C946" s="237"/>
      <c r="D946" s="237"/>
      <c r="E946" s="237"/>
      <c r="F946" s="237"/>
      <c r="G946" s="237"/>
      <c r="H946" s="237"/>
      <c r="I946" s="237"/>
    </row>
    <row r="947" spans="1:9" ht="14.4" customHeight="1">
      <c r="A947" s="237"/>
      <c r="B947" s="237"/>
      <c r="C947" s="237"/>
      <c r="D947" s="237"/>
      <c r="E947" s="237"/>
      <c r="F947" s="237"/>
      <c r="G947" s="237"/>
      <c r="H947" s="237"/>
      <c r="I947" s="237"/>
    </row>
    <row r="948" spans="1:9" ht="14.4" customHeight="1">
      <c r="A948" s="237"/>
      <c r="B948" s="237"/>
      <c r="C948" s="237"/>
      <c r="D948" s="237"/>
      <c r="E948" s="237"/>
      <c r="F948" s="237"/>
      <c r="G948" s="237"/>
      <c r="H948" s="237"/>
      <c r="I948" s="237"/>
    </row>
    <row r="949" spans="1:9" ht="14.4" customHeight="1">
      <c r="A949" s="237"/>
      <c r="B949" s="237"/>
      <c r="C949" s="237"/>
      <c r="D949" s="237"/>
      <c r="E949" s="237"/>
      <c r="F949" s="237"/>
      <c r="G949" s="237"/>
      <c r="H949" s="237"/>
      <c r="I949" s="237"/>
    </row>
    <row r="950" spans="1:9" ht="14.4" customHeight="1">
      <c r="A950" s="237"/>
      <c r="B950" s="237"/>
      <c r="C950" s="237"/>
      <c r="D950" s="237"/>
      <c r="E950" s="237"/>
      <c r="F950" s="237"/>
      <c r="G950" s="237"/>
      <c r="H950" s="237"/>
      <c r="I950" s="237"/>
    </row>
    <row r="951" spans="1:9" ht="14.4">
      <c r="A951" s="237" t="s">
        <v>529</v>
      </c>
      <c r="B951" s="237"/>
      <c r="C951" s="237"/>
      <c r="D951" s="237"/>
      <c r="E951" s="237"/>
      <c r="F951" s="237"/>
      <c r="G951" s="237"/>
      <c r="H951" s="237"/>
      <c r="I951" s="237"/>
    </row>
    <row r="952" spans="1:9" ht="14.4">
      <c r="A952" s="237"/>
      <c r="B952" s="237"/>
      <c r="C952" s="237"/>
      <c r="D952" s="237"/>
      <c r="E952" s="237"/>
      <c r="F952" s="237"/>
      <c r="G952" s="237"/>
      <c r="H952" s="237"/>
      <c r="I952" s="237"/>
    </row>
    <row r="953" spans="1:9" ht="14.4">
      <c r="A953" s="237"/>
      <c r="B953" s="237"/>
      <c r="C953" s="237"/>
      <c r="D953" s="237"/>
      <c r="E953" s="237"/>
      <c r="F953" s="237"/>
      <c r="G953" s="237"/>
      <c r="H953" s="237"/>
      <c r="I953" s="237"/>
    </row>
    <row r="954" spans="1:9" ht="14.4">
      <c r="A954" s="237"/>
      <c r="B954" s="237"/>
      <c r="C954" s="237"/>
      <c r="D954" s="237"/>
      <c r="E954" s="237"/>
      <c r="F954" s="237"/>
      <c r="G954" s="237"/>
      <c r="H954" s="237"/>
      <c r="I954" s="237"/>
    </row>
    <row r="955" spans="1:9" ht="14.4">
      <c r="A955" s="237"/>
      <c r="B955" s="237"/>
      <c r="C955" s="237"/>
      <c r="D955" s="237"/>
      <c r="E955" s="237"/>
      <c r="F955" s="237"/>
      <c r="G955" s="237"/>
      <c r="H955" s="237"/>
      <c r="I955" s="237"/>
    </row>
    <row r="956" spans="1:9" ht="14.4">
      <c r="A956" s="237"/>
      <c r="B956" s="237"/>
      <c r="C956" s="237"/>
      <c r="D956" s="237"/>
      <c r="E956" s="237"/>
      <c r="F956" s="237"/>
      <c r="G956" s="237"/>
      <c r="H956" s="237"/>
      <c r="I956" s="237"/>
    </row>
    <row r="957" spans="1:9" ht="14.4">
      <c r="A957" s="237"/>
      <c r="B957" s="237"/>
      <c r="C957" s="237"/>
      <c r="D957" s="237"/>
      <c r="E957" s="237"/>
      <c r="F957" s="237"/>
      <c r="G957" s="237"/>
      <c r="H957" s="237"/>
      <c r="I957" s="237"/>
    </row>
    <row r="958" spans="1:9" ht="14.4">
      <c r="A958" s="237"/>
      <c r="B958" s="237"/>
      <c r="C958" s="237"/>
      <c r="D958" s="237"/>
      <c r="E958" s="237"/>
      <c r="F958" s="237"/>
      <c r="G958" s="237"/>
      <c r="H958" s="237"/>
      <c r="I958" s="237"/>
    </row>
    <row r="959" spans="1:9" ht="14.4">
      <c r="A959" s="237"/>
      <c r="B959" s="237"/>
      <c r="C959" s="237"/>
      <c r="D959" s="237"/>
      <c r="E959" s="237"/>
      <c r="F959" s="237"/>
      <c r="G959" s="237"/>
      <c r="H959" s="237"/>
      <c r="I959" s="237"/>
    </row>
    <row r="960" spans="1:9" ht="14.4">
      <c r="A960" s="237"/>
      <c r="B960" s="237"/>
      <c r="C960" s="237"/>
      <c r="D960" s="237"/>
      <c r="E960" s="237"/>
      <c r="F960" s="237"/>
      <c r="G960" s="237"/>
      <c r="H960" s="237"/>
      <c r="I960" s="237"/>
    </row>
    <row r="961" spans="1:9" ht="14.4">
      <c r="A961" s="237"/>
      <c r="B961" s="237"/>
      <c r="C961" s="237"/>
      <c r="D961" s="237"/>
      <c r="E961" s="237"/>
      <c r="F961" s="237"/>
      <c r="G961" s="237"/>
      <c r="H961" s="237"/>
      <c r="I961" s="237"/>
    </row>
    <row r="962" spans="1:9" ht="14.4">
      <c r="A962" s="237"/>
      <c r="B962" s="237"/>
      <c r="C962" s="237"/>
      <c r="D962" s="237"/>
      <c r="E962" s="237"/>
      <c r="F962" s="237"/>
      <c r="G962" s="237"/>
      <c r="H962" s="237"/>
      <c r="I962" s="237"/>
    </row>
    <row r="963" spans="1:9" ht="14.4">
      <c r="A963" s="237"/>
      <c r="B963" s="237"/>
      <c r="C963" s="237"/>
      <c r="D963" s="237"/>
      <c r="E963" s="237"/>
      <c r="F963" s="237"/>
      <c r="G963" s="237"/>
      <c r="H963" s="237"/>
      <c r="I963" s="237"/>
    </row>
    <row r="964" spans="1:9" ht="14.4">
      <c r="A964" s="237"/>
      <c r="B964" s="237"/>
      <c r="C964" s="237"/>
      <c r="D964" s="237"/>
      <c r="E964" s="237"/>
      <c r="F964" s="237"/>
      <c r="G964" s="237"/>
      <c r="H964" s="237"/>
      <c r="I964" s="237"/>
    </row>
    <row r="965" spans="1:9" ht="14.4">
      <c r="A965" s="237"/>
      <c r="B965" s="237"/>
      <c r="C965" s="237"/>
      <c r="D965" s="237"/>
      <c r="E965" s="237"/>
      <c r="F965" s="237"/>
      <c r="G965" s="237"/>
      <c r="H965" s="237"/>
      <c r="I965" s="237"/>
    </row>
    <row r="966" spans="1:9" ht="14.4">
      <c r="A966" s="237"/>
      <c r="B966" s="237"/>
      <c r="C966" s="237"/>
      <c r="D966" s="237"/>
      <c r="E966" s="237"/>
      <c r="F966" s="237"/>
      <c r="G966" s="237"/>
      <c r="H966" s="237"/>
      <c r="I966" s="237"/>
    </row>
    <row r="967" spans="1:9" ht="14.4">
      <c r="A967" s="237"/>
      <c r="B967" s="237"/>
      <c r="C967" s="237"/>
      <c r="D967" s="237"/>
      <c r="E967" s="237"/>
      <c r="F967" s="237"/>
      <c r="G967" s="237"/>
      <c r="H967" s="237"/>
      <c r="I967" s="237"/>
    </row>
    <row r="968" spans="1:9" ht="14.4">
      <c r="A968" s="237"/>
      <c r="B968" s="237"/>
      <c r="C968" s="237"/>
      <c r="D968" s="237"/>
      <c r="E968" s="237"/>
      <c r="F968" s="237"/>
      <c r="G968" s="237"/>
      <c r="H968" s="237"/>
      <c r="I968" s="237"/>
    </row>
    <row r="969" spans="1:9" ht="14.4">
      <c r="A969" s="237"/>
      <c r="B969" s="237"/>
      <c r="C969" s="237"/>
      <c r="D969" s="237"/>
      <c r="E969" s="237"/>
      <c r="F969" s="237"/>
      <c r="G969" s="237"/>
      <c r="H969" s="237"/>
      <c r="I969" s="237"/>
    </row>
    <row r="970" spans="1:9" ht="14.4">
      <c r="A970" s="237"/>
      <c r="B970" s="237"/>
      <c r="C970" s="237"/>
      <c r="D970" s="237"/>
      <c r="E970" s="237"/>
      <c r="F970" s="237"/>
      <c r="G970" s="237"/>
      <c r="H970" s="237"/>
      <c r="I970" s="237"/>
    </row>
    <row r="971" spans="1:9" ht="14.4">
      <c r="A971" s="237"/>
      <c r="B971" s="237"/>
      <c r="C971" s="237"/>
      <c r="D971" s="237"/>
      <c r="E971" s="237"/>
      <c r="F971" s="237"/>
      <c r="G971" s="237"/>
      <c r="H971" s="237"/>
      <c r="I971" s="237"/>
    </row>
    <row r="972" spans="1:9" ht="14.4">
      <c r="A972" s="237"/>
      <c r="B972" s="237"/>
      <c r="C972" s="237"/>
      <c r="D972" s="237"/>
      <c r="E972" s="237"/>
      <c r="F972" s="237"/>
      <c r="G972" s="237"/>
      <c r="H972" s="237"/>
      <c r="I972" s="237"/>
    </row>
    <row r="973" spans="1:9" ht="14.4">
      <c r="A973" s="237"/>
      <c r="B973" s="237"/>
      <c r="C973" s="237"/>
      <c r="D973" s="237"/>
      <c r="E973" s="237"/>
      <c r="F973" s="237"/>
      <c r="G973" s="237"/>
      <c r="H973" s="237"/>
      <c r="I973" s="237"/>
    </row>
    <row r="974" spans="1:9" ht="14.4">
      <c r="A974" s="237"/>
      <c r="B974" s="237"/>
      <c r="C974" s="237"/>
      <c r="D974" s="237"/>
      <c r="E974" s="237"/>
      <c r="F974" s="237"/>
      <c r="G974" s="237"/>
      <c r="H974" s="237"/>
      <c r="I974" s="237"/>
    </row>
    <row r="975" spans="1:9" ht="14.4">
      <c r="A975" s="237"/>
      <c r="B975" s="237"/>
      <c r="C975" s="237"/>
      <c r="D975" s="237"/>
      <c r="E975" s="237"/>
      <c r="F975" s="237"/>
      <c r="G975" s="237"/>
      <c r="H975" s="237"/>
      <c r="I975" s="237"/>
    </row>
    <row r="976" spans="1:9" ht="14.4">
      <c r="A976" s="237"/>
      <c r="B976" s="237"/>
      <c r="C976" s="237"/>
      <c r="D976" s="237"/>
      <c r="E976" s="237"/>
      <c r="F976" s="237"/>
      <c r="G976" s="237"/>
      <c r="H976" s="237"/>
      <c r="I976" s="237"/>
    </row>
    <row r="977" spans="1:9" ht="14.4">
      <c r="A977" s="237"/>
      <c r="B977" s="237"/>
      <c r="C977" s="237"/>
      <c r="D977" s="237"/>
      <c r="E977" s="237"/>
      <c r="F977" s="237"/>
      <c r="G977" s="237"/>
      <c r="H977" s="237"/>
      <c r="I977" s="237"/>
    </row>
    <row r="978" spans="1:9" ht="14.4">
      <c r="A978" s="237"/>
      <c r="B978" s="237"/>
      <c r="C978" s="237"/>
      <c r="D978" s="237"/>
      <c r="E978" s="237"/>
      <c r="F978" s="237"/>
      <c r="G978" s="237"/>
      <c r="H978" s="237"/>
      <c r="I978" s="237"/>
    </row>
    <row r="979" spans="1:9" ht="14.4">
      <c r="A979" s="237"/>
      <c r="B979" s="237"/>
      <c r="C979" s="237"/>
      <c r="D979" s="237"/>
      <c r="E979" s="237"/>
      <c r="F979" s="237"/>
      <c r="G979" s="237"/>
      <c r="H979" s="237"/>
      <c r="I979" s="237"/>
    </row>
    <row r="980" spans="1:9" ht="14.4">
      <c r="A980" s="237"/>
      <c r="B980" s="237"/>
      <c r="C980" s="237"/>
      <c r="D980" s="237"/>
      <c r="E980" s="237"/>
      <c r="F980" s="237"/>
      <c r="G980" s="237"/>
      <c r="H980" s="237"/>
      <c r="I980" s="237"/>
    </row>
    <row r="981" spans="1:9" ht="14.4">
      <c r="A981" s="237"/>
      <c r="B981" s="237"/>
      <c r="C981" s="237"/>
      <c r="D981" s="237"/>
      <c r="E981" s="237"/>
      <c r="F981" s="237"/>
      <c r="G981" s="237"/>
      <c r="H981" s="237"/>
      <c r="I981" s="237"/>
    </row>
    <row r="982" spans="1:9" ht="14.4">
      <c r="A982" s="237"/>
      <c r="B982" s="237"/>
      <c r="C982" s="237"/>
      <c r="D982" s="237"/>
      <c r="E982" s="237"/>
      <c r="F982" s="237"/>
      <c r="G982" s="237"/>
      <c r="H982" s="237"/>
      <c r="I982" s="237"/>
    </row>
    <row r="983" spans="1:9" ht="14.4">
      <c r="A983" s="237"/>
      <c r="B983" s="237"/>
      <c r="C983" s="237"/>
      <c r="D983" s="237"/>
      <c r="E983" s="237"/>
      <c r="F983" s="237"/>
      <c r="G983" s="237"/>
      <c r="H983" s="237"/>
      <c r="I983" s="237"/>
    </row>
    <row r="984" spans="1:9" ht="14.4">
      <c r="A984" s="237"/>
      <c r="B984" s="237"/>
      <c r="C984" s="237"/>
      <c r="D984" s="237"/>
      <c r="E984" s="237"/>
      <c r="F984" s="237"/>
      <c r="G984" s="237"/>
      <c r="H984" s="237"/>
      <c r="I984" s="237"/>
    </row>
    <row r="985" spans="1:9" ht="14.4">
      <c r="A985" s="237"/>
      <c r="B985" s="237"/>
      <c r="C985" s="237"/>
      <c r="D985" s="237"/>
      <c r="E985" s="237"/>
      <c r="F985" s="237"/>
      <c r="G985" s="237"/>
      <c r="H985" s="237"/>
      <c r="I985" s="237"/>
    </row>
    <row r="986" spans="1:9" ht="14.4">
      <c r="A986" s="237"/>
      <c r="B986" s="237"/>
      <c r="C986" s="237"/>
      <c r="D986" s="237"/>
      <c r="E986" s="237"/>
      <c r="F986" s="237"/>
      <c r="G986" s="237"/>
      <c r="H986" s="237"/>
      <c r="I986" s="237"/>
    </row>
    <row r="987" spans="1:9" ht="14.4">
      <c r="A987" s="237"/>
      <c r="B987" s="237"/>
      <c r="C987" s="237"/>
      <c r="D987" s="237"/>
      <c r="E987" s="237"/>
      <c r="F987" s="237"/>
      <c r="G987" s="237"/>
      <c r="H987" s="237"/>
      <c r="I987" s="237"/>
    </row>
    <row r="988" spans="1:9" ht="14.4">
      <c r="A988" s="237"/>
      <c r="B988" s="237"/>
      <c r="C988" s="237"/>
      <c r="D988" s="237"/>
      <c r="E988" s="237"/>
      <c r="F988" s="237"/>
      <c r="G988" s="237"/>
      <c r="H988" s="237"/>
      <c r="I988" s="237"/>
    </row>
    <row r="989" spans="1:9" ht="14.4">
      <c r="A989" s="237"/>
      <c r="B989" s="237"/>
      <c r="C989" s="237"/>
      <c r="D989" s="237"/>
      <c r="E989" s="237"/>
      <c r="F989" s="237"/>
      <c r="G989" s="237"/>
      <c r="H989" s="237"/>
      <c r="I989" s="237"/>
    </row>
    <row r="990" spans="1:9" ht="14.4">
      <c r="A990" s="237"/>
      <c r="B990" s="237"/>
      <c r="C990" s="237"/>
      <c r="D990" s="237"/>
      <c r="E990" s="237"/>
      <c r="F990" s="237"/>
      <c r="G990" s="237"/>
      <c r="H990" s="237"/>
      <c r="I990" s="237"/>
    </row>
    <row r="991" spans="1:9" ht="14.4">
      <c r="A991" s="237"/>
      <c r="B991" s="237"/>
      <c r="C991" s="237"/>
      <c r="D991" s="237"/>
      <c r="E991" s="237"/>
      <c r="F991" s="237"/>
      <c r="G991" s="237"/>
      <c r="H991" s="237"/>
      <c r="I991" s="237"/>
    </row>
    <row r="992" spans="1:9" ht="14.4">
      <c r="A992" s="237"/>
      <c r="B992" s="237"/>
      <c r="C992" s="237"/>
      <c r="D992" s="237"/>
      <c r="E992" s="237"/>
      <c r="F992" s="237"/>
      <c r="G992" s="237"/>
      <c r="H992" s="237"/>
      <c r="I992" s="237"/>
    </row>
    <row r="993" spans="1:9" ht="14.4">
      <c r="A993" s="237"/>
      <c r="B993" s="237"/>
      <c r="C993" s="237"/>
      <c r="D993" s="237"/>
      <c r="E993" s="237"/>
      <c r="F993" s="237"/>
      <c r="G993" s="237"/>
      <c r="H993" s="237"/>
      <c r="I993" s="237"/>
    </row>
    <row r="994" spans="1:9" ht="14.4">
      <c r="A994" s="237"/>
      <c r="B994" s="237"/>
      <c r="C994" s="237"/>
      <c r="D994" s="237"/>
      <c r="E994" s="237"/>
      <c r="F994" s="237"/>
      <c r="G994" s="237"/>
      <c r="H994" s="237"/>
      <c r="I994" s="237"/>
    </row>
    <row r="995" spans="1:9" ht="14.4">
      <c r="A995" s="237"/>
      <c r="B995" s="237"/>
      <c r="C995" s="237"/>
      <c r="D995" s="237"/>
      <c r="E995" s="237"/>
      <c r="F995" s="237"/>
      <c r="G995" s="237"/>
      <c r="H995" s="237"/>
      <c r="I995" s="237"/>
    </row>
    <row r="996" spans="1:9" ht="14.4">
      <c r="A996" s="237"/>
      <c r="B996" s="237"/>
      <c r="C996" s="237"/>
      <c r="D996" s="237"/>
      <c r="E996" s="237"/>
      <c r="F996" s="237"/>
      <c r="G996" s="237"/>
      <c r="H996" s="237"/>
      <c r="I996" s="237"/>
    </row>
    <row r="997" spans="1:9" ht="14.4">
      <c r="A997" s="237"/>
      <c r="B997" s="237"/>
      <c r="C997" s="237"/>
      <c r="D997" s="237"/>
      <c r="E997" s="237"/>
      <c r="F997" s="237"/>
      <c r="G997" s="237"/>
      <c r="H997" s="237"/>
      <c r="I997" s="237"/>
    </row>
    <row r="998" spans="1:9" ht="14.4">
      <c r="A998" s="237"/>
      <c r="B998" s="237"/>
      <c r="C998" s="237"/>
      <c r="D998" s="237"/>
      <c r="E998" s="237"/>
      <c r="F998" s="237"/>
      <c r="G998" s="237"/>
      <c r="H998" s="237"/>
      <c r="I998" s="237"/>
    </row>
    <row r="999" spans="1:9" ht="14.4">
      <c r="A999" s="237"/>
      <c r="B999" s="237"/>
      <c r="C999" s="237"/>
      <c r="D999" s="237"/>
      <c r="E999" s="237"/>
      <c r="F999" s="237"/>
      <c r="G999" s="237"/>
      <c r="H999" s="237"/>
      <c r="I999" s="237"/>
    </row>
    <row r="1000" spans="1:9" ht="14.4">
      <c r="A1000" s="237"/>
      <c r="B1000" s="237"/>
      <c r="C1000" s="237"/>
      <c r="D1000" s="237"/>
      <c r="E1000" s="237"/>
      <c r="F1000" s="237"/>
      <c r="G1000" s="237"/>
      <c r="H1000" s="237"/>
      <c r="I1000" s="237"/>
    </row>
    <row r="1001" spans="1:9" ht="14.4">
      <c r="A1001" s="237" t="s">
        <v>528</v>
      </c>
      <c r="B1001" s="237"/>
      <c r="C1001" s="237"/>
      <c r="D1001" s="237"/>
      <c r="E1001" s="237"/>
      <c r="F1001" s="237"/>
      <c r="G1001" s="237"/>
      <c r="H1001" s="237"/>
      <c r="I1001" s="237"/>
    </row>
    <row r="1002" spans="1:9" ht="14.4">
      <c r="A1002" s="237"/>
      <c r="B1002" s="237"/>
      <c r="C1002" s="237"/>
      <c r="D1002" s="237"/>
      <c r="E1002" s="237"/>
      <c r="F1002" s="237"/>
      <c r="G1002" s="237"/>
      <c r="H1002" s="237"/>
      <c r="I1002" s="237"/>
    </row>
    <row r="1003" spans="1:9" ht="14.4">
      <c r="A1003" s="237"/>
      <c r="B1003" s="237"/>
      <c r="C1003" s="237"/>
      <c r="D1003" s="237"/>
      <c r="E1003" s="237"/>
      <c r="F1003" s="237"/>
      <c r="G1003" s="237"/>
      <c r="H1003" s="237"/>
      <c r="I1003" s="237"/>
    </row>
    <row r="1004" spans="1:9" ht="14.4">
      <c r="A1004" s="237"/>
      <c r="B1004" s="237"/>
      <c r="C1004" s="237"/>
      <c r="D1004" s="237"/>
      <c r="E1004" s="237"/>
      <c r="F1004" s="237"/>
      <c r="G1004" s="237"/>
      <c r="H1004" s="237"/>
      <c r="I1004" s="237"/>
    </row>
    <row r="1005" spans="1:9" ht="14.4">
      <c r="A1005" s="237"/>
      <c r="B1005" s="237"/>
      <c r="C1005" s="237"/>
      <c r="D1005" s="237"/>
      <c r="E1005" s="237"/>
      <c r="F1005" s="237"/>
      <c r="G1005" s="237"/>
      <c r="H1005" s="237"/>
      <c r="I1005" s="237"/>
    </row>
    <row r="1006" spans="1:9" ht="14.4">
      <c r="A1006" s="237"/>
      <c r="B1006" s="237"/>
      <c r="C1006" s="237"/>
      <c r="D1006" s="237"/>
      <c r="E1006" s="237"/>
      <c r="F1006" s="237"/>
      <c r="G1006" s="237"/>
      <c r="H1006" s="237"/>
      <c r="I1006" s="237"/>
    </row>
    <row r="1007" spans="1:9" ht="14.4">
      <c r="A1007" s="237"/>
      <c r="B1007" s="237"/>
      <c r="C1007" s="237"/>
      <c r="D1007" s="237"/>
      <c r="E1007" s="237"/>
      <c r="F1007" s="237"/>
      <c r="G1007" s="237"/>
      <c r="H1007" s="237"/>
      <c r="I1007" s="237"/>
    </row>
    <row r="1008" spans="1:9" ht="14.4">
      <c r="A1008" s="237"/>
      <c r="B1008" s="237"/>
      <c r="C1008" s="237"/>
      <c r="D1008" s="237"/>
      <c r="E1008" s="237"/>
      <c r="F1008" s="237"/>
      <c r="G1008" s="237"/>
      <c r="H1008" s="237"/>
      <c r="I1008" s="237"/>
    </row>
    <row r="1009" spans="1:9" ht="14.4">
      <c r="A1009" s="237"/>
      <c r="B1009" s="237"/>
      <c r="C1009" s="237"/>
      <c r="D1009" s="237"/>
      <c r="E1009" s="237"/>
      <c r="F1009" s="237"/>
      <c r="G1009" s="237"/>
      <c r="H1009" s="237"/>
      <c r="I1009" s="237"/>
    </row>
    <row r="1010" spans="1:9" ht="14.4">
      <c r="A1010" s="237"/>
      <c r="B1010" s="237"/>
      <c r="C1010" s="237"/>
      <c r="D1010" s="237"/>
      <c r="E1010" s="237"/>
      <c r="F1010" s="237"/>
      <c r="G1010" s="237"/>
      <c r="H1010" s="237"/>
      <c r="I1010" s="237"/>
    </row>
    <row r="1011" spans="1:9" ht="14.4">
      <c r="A1011" s="237"/>
      <c r="B1011" s="237"/>
      <c r="C1011" s="237"/>
      <c r="D1011" s="237"/>
      <c r="E1011" s="237"/>
      <c r="F1011" s="237"/>
      <c r="G1011" s="237"/>
      <c r="H1011" s="237"/>
      <c r="I1011" s="237"/>
    </row>
    <row r="1012" spans="1:9" ht="14.4">
      <c r="A1012" s="237"/>
      <c r="B1012" s="237"/>
      <c r="C1012" s="237"/>
      <c r="D1012" s="237"/>
      <c r="E1012" s="237"/>
      <c r="F1012" s="237"/>
      <c r="G1012" s="237"/>
      <c r="H1012" s="237"/>
      <c r="I1012" s="237"/>
    </row>
    <row r="1013" spans="1:9" ht="14.4">
      <c r="A1013" s="237"/>
      <c r="B1013" s="237"/>
      <c r="C1013" s="237"/>
      <c r="D1013" s="237"/>
      <c r="E1013" s="237"/>
      <c r="F1013" s="237"/>
      <c r="G1013" s="237"/>
      <c r="H1013" s="237"/>
      <c r="I1013" s="237"/>
    </row>
    <row r="1014" spans="1:9" ht="14.4">
      <c r="A1014" s="237"/>
      <c r="B1014" s="237"/>
      <c r="C1014" s="237"/>
      <c r="D1014" s="237"/>
      <c r="E1014" s="237"/>
      <c r="F1014" s="237"/>
      <c r="G1014" s="237"/>
      <c r="H1014" s="237"/>
      <c r="I1014" s="237"/>
    </row>
    <row r="1015" spans="1:9" ht="14.4">
      <c r="A1015" s="237"/>
      <c r="B1015" s="237"/>
      <c r="C1015" s="237"/>
      <c r="D1015" s="237"/>
      <c r="E1015" s="237"/>
      <c r="F1015" s="237"/>
      <c r="G1015" s="237"/>
      <c r="H1015" s="237"/>
      <c r="I1015" s="237"/>
    </row>
    <row r="1016" spans="1:9" ht="14.4">
      <c r="A1016" s="237"/>
      <c r="B1016" s="237"/>
      <c r="C1016" s="237"/>
      <c r="D1016" s="237"/>
      <c r="E1016" s="237"/>
      <c r="F1016" s="237"/>
      <c r="G1016" s="237"/>
      <c r="H1016" s="237"/>
      <c r="I1016" s="237"/>
    </row>
    <row r="1017" spans="1:9" ht="14.4">
      <c r="A1017" s="237"/>
      <c r="B1017" s="237"/>
      <c r="C1017" s="237"/>
      <c r="D1017" s="237"/>
      <c r="E1017" s="237"/>
      <c r="F1017" s="237"/>
      <c r="G1017" s="237"/>
      <c r="H1017" s="237"/>
      <c r="I1017" s="237"/>
    </row>
    <row r="1018" spans="1:9" ht="14.4">
      <c r="A1018" s="237"/>
      <c r="B1018" s="237"/>
      <c r="C1018" s="237"/>
      <c r="D1018" s="237"/>
      <c r="E1018" s="237"/>
      <c r="F1018" s="237"/>
      <c r="G1018" s="237"/>
      <c r="H1018" s="237"/>
      <c r="I1018" s="237"/>
    </row>
    <row r="1019" spans="1:9" ht="14.4">
      <c r="A1019" s="237"/>
      <c r="B1019" s="237"/>
      <c r="C1019" s="237"/>
      <c r="D1019" s="237"/>
      <c r="E1019" s="237"/>
      <c r="F1019" s="237"/>
      <c r="G1019" s="237"/>
      <c r="H1019" s="237"/>
      <c r="I1019" s="237"/>
    </row>
    <row r="1020" spans="1:9" ht="14.4">
      <c r="A1020" s="237"/>
      <c r="B1020" s="237"/>
      <c r="C1020" s="237"/>
      <c r="D1020" s="237"/>
      <c r="E1020" s="237"/>
      <c r="F1020" s="237"/>
      <c r="G1020" s="237"/>
      <c r="H1020" s="237"/>
      <c r="I1020" s="237"/>
    </row>
    <row r="1021" spans="1:9" ht="14.4">
      <c r="A1021" s="237"/>
      <c r="B1021" s="237"/>
      <c r="C1021" s="237"/>
      <c r="D1021" s="237"/>
      <c r="E1021" s="237"/>
      <c r="F1021" s="237"/>
      <c r="G1021" s="237"/>
      <c r="H1021" s="237"/>
      <c r="I1021" s="237"/>
    </row>
    <row r="1022" spans="1:9" ht="14.4">
      <c r="A1022" s="237"/>
      <c r="B1022" s="237"/>
      <c r="C1022" s="237"/>
      <c r="D1022" s="237"/>
      <c r="E1022" s="237"/>
      <c r="F1022" s="237"/>
      <c r="G1022" s="237"/>
      <c r="H1022" s="237"/>
      <c r="I1022" s="237"/>
    </row>
    <row r="1023" spans="1:9" ht="14.4">
      <c r="A1023" s="237"/>
      <c r="B1023" s="237"/>
      <c r="C1023" s="237"/>
      <c r="D1023" s="237"/>
      <c r="E1023" s="237"/>
      <c r="F1023" s="237"/>
      <c r="G1023" s="237"/>
      <c r="H1023" s="237"/>
      <c r="I1023" s="237"/>
    </row>
    <row r="1024" spans="1:9" ht="14.4">
      <c r="A1024" s="237"/>
      <c r="B1024" s="237"/>
      <c r="C1024" s="237"/>
      <c r="D1024" s="237"/>
      <c r="E1024" s="237"/>
      <c r="F1024" s="237"/>
      <c r="G1024" s="237"/>
      <c r="H1024" s="237"/>
      <c r="I1024" s="237"/>
    </row>
    <row r="1025" spans="1:9" ht="14.4">
      <c r="A1025" s="237"/>
      <c r="B1025" s="237"/>
      <c r="C1025" s="237"/>
      <c r="D1025" s="237"/>
      <c r="E1025" s="237"/>
      <c r="F1025" s="237"/>
      <c r="G1025" s="237"/>
      <c r="H1025" s="237"/>
      <c r="I1025" s="237"/>
    </row>
    <row r="1026" spans="1:9" ht="14.4">
      <c r="A1026" s="237"/>
      <c r="B1026" s="237"/>
      <c r="C1026" s="237"/>
      <c r="D1026" s="237"/>
      <c r="E1026" s="237"/>
      <c r="F1026" s="237"/>
      <c r="G1026" s="237"/>
      <c r="H1026" s="237"/>
      <c r="I1026" s="237"/>
    </row>
    <row r="1027" spans="1:9" ht="14.4">
      <c r="A1027" s="237"/>
      <c r="B1027" s="237"/>
      <c r="C1027" s="237"/>
      <c r="D1027" s="237"/>
      <c r="E1027" s="237"/>
      <c r="F1027" s="237"/>
      <c r="G1027" s="237"/>
      <c r="H1027" s="237"/>
      <c r="I1027" s="237"/>
    </row>
    <row r="1028" spans="1:9" ht="14.4">
      <c r="A1028" s="237"/>
      <c r="B1028" s="237"/>
      <c r="C1028" s="237"/>
      <c r="D1028" s="237"/>
      <c r="E1028" s="237"/>
      <c r="F1028" s="237"/>
      <c r="G1028" s="237"/>
      <c r="H1028" s="237"/>
      <c r="I1028" s="237"/>
    </row>
    <row r="1029" spans="1:9" ht="14.4">
      <c r="A1029" s="237"/>
      <c r="B1029" s="237"/>
      <c r="C1029" s="237"/>
      <c r="D1029" s="237"/>
      <c r="E1029" s="237"/>
      <c r="F1029" s="237"/>
      <c r="G1029" s="237"/>
      <c r="H1029" s="237"/>
      <c r="I1029" s="237"/>
    </row>
    <row r="1030" spans="1:9" ht="14.4">
      <c r="A1030" s="237"/>
      <c r="B1030" s="237"/>
      <c r="C1030" s="237"/>
      <c r="D1030" s="237"/>
      <c r="E1030" s="237"/>
      <c r="F1030" s="237"/>
      <c r="G1030" s="237"/>
      <c r="H1030" s="237"/>
      <c r="I1030" s="237"/>
    </row>
    <row r="1031" spans="1:9" ht="14.4">
      <c r="A1031" s="237"/>
      <c r="B1031" s="237"/>
      <c r="C1031" s="237"/>
      <c r="D1031" s="237"/>
      <c r="E1031" s="237"/>
      <c r="F1031" s="237"/>
      <c r="G1031" s="237"/>
      <c r="H1031" s="237"/>
      <c r="I1031" s="237"/>
    </row>
    <row r="1032" spans="1:9" ht="14.4">
      <c r="A1032" s="237"/>
      <c r="B1032" s="237"/>
      <c r="C1032" s="237"/>
      <c r="D1032" s="237"/>
      <c r="E1032" s="237"/>
      <c r="F1032" s="237"/>
      <c r="G1032" s="237"/>
      <c r="H1032" s="237"/>
      <c r="I1032" s="237"/>
    </row>
    <row r="1033" spans="1:9" ht="14.4">
      <c r="A1033" s="237"/>
      <c r="B1033" s="237"/>
      <c r="C1033" s="237"/>
      <c r="D1033" s="237"/>
      <c r="E1033" s="237"/>
      <c r="F1033" s="237"/>
      <c r="G1033" s="237"/>
      <c r="H1033" s="237"/>
      <c r="I1033" s="237"/>
    </row>
    <row r="1034" spans="1:9" ht="14.4">
      <c r="A1034" s="237"/>
      <c r="B1034" s="237"/>
      <c r="C1034" s="237"/>
      <c r="D1034" s="237"/>
      <c r="E1034" s="237"/>
      <c r="F1034" s="237"/>
      <c r="G1034" s="237"/>
      <c r="H1034" s="237"/>
      <c r="I1034" s="237"/>
    </row>
    <row r="1035" spans="1:9" ht="14.4">
      <c r="A1035" s="237"/>
      <c r="B1035" s="237"/>
      <c r="C1035" s="237"/>
      <c r="D1035" s="237"/>
      <c r="E1035" s="237"/>
      <c r="F1035" s="237"/>
      <c r="G1035" s="237"/>
      <c r="H1035" s="237"/>
      <c r="I1035" s="237"/>
    </row>
    <row r="1036" spans="1:9" ht="14.4">
      <c r="A1036" s="237"/>
      <c r="B1036" s="237"/>
      <c r="C1036" s="237"/>
      <c r="D1036" s="237"/>
      <c r="E1036" s="237"/>
      <c r="F1036" s="237"/>
      <c r="G1036" s="237"/>
      <c r="H1036" s="237"/>
      <c r="I1036" s="237"/>
    </row>
    <row r="1037" spans="1:9" ht="14.4">
      <c r="A1037" s="237"/>
      <c r="B1037" s="237"/>
      <c r="C1037" s="237"/>
      <c r="D1037" s="237"/>
      <c r="E1037" s="237"/>
      <c r="F1037" s="237"/>
      <c r="G1037" s="237"/>
      <c r="H1037" s="237"/>
      <c r="I1037" s="237"/>
    </row>
    <row r="1038" spans="1:9" ht="14.4">
      <c r="A1038" s="237"/>
      <c r="B1038" s="237"/>
      <c r="C1038" s="237"/>
      <c r="D1038" s="237"/>
      <c r="E1038" s="237"/>
      <c r="F1038" s="237"/>
      <c r="G1038" s="237"/>
      <c r="H1038" s="237"/>
      <c r="I1038" s="237"/>
    </row>
    <row r="1039" spans="1:9" ht="14.4">
      <c r="A1039" s="237"/>
      <c r="B1039" s="237"/>
      <c r="C1039" s="237"/>
      <c r="D1039" s="237"/>
      <c r="E1039" s="237"/>
      <c r="F1039" s="237"/>
      <c r="G1039" s="237"/>
      <c r="H1039" s="237"/>
      <c r="I1039" s="237"/>
    </row>
    <row r="1040" spans="1:9" ht="14.4">
      <c r="A1040" s="237"/>
      <c r="B1040" s="237"/>
      <c r="C1040" s="237"/>
      <c r="D1040" s="237"/>
      <c r="E1040" s="237"/>
      <c r="F1040" s="237"/>
      <c r="G1040" s="237"/>
      <c r="H1040" s="237"/>
      <c r="I1040" s="237"/>
    </row>
    <row r="1041" spans="1:9" ht="14.4">
      <c r="A1041" s="237"/>
      <c r="B1041" s="237"/>
      <c r="C1041" s="237"/>
      <c r="D1041" s="237"/>
      <c r="E1041" s="237"/>
      <c r="F1041" s="237"/>
      <c r="G1041" s="237"/>
      <c r="H1041" s="237"/>
      <c r="I1041" s="237"/>
    </row>
    <row r="1042" spans="1:9" ht="14.4">
      <c r="A1042" s="237"/>
      <c r="B1042" s="237"/>
      <c r="C1042" s="237"/>
      <c r="D1042" s="237"/>
      <c r="E1042" s="237"/>
      <c r="F1042" s="237"/>
      <c r="G1042" s="237"/>
      <c r="H1042" s="237"/>
      <c r="I1042" s="237"/>
    </row>
    <row r="1043" spans="1:9" ht="14.4">
      <c r="A1043" s="237"/>
      <c r="B1043" s="237"/>
      <c r="C1043" s="237"/>
      <c r="D1043" s="237"/>
      <c r="E1043" s="237"/>
      <c r="F1043" s="237"/>
      <c r="G1043" s="237"/>
      <c r="H1043" s="237"/>
      <c r="I1043" s="237"/>
    </row>
    <row r="1044" spans="1:9" ht="14.4">
      <c r="A1044" s="237"/>
      <c r="B1044" s="237"/>
      <c r="C1044" s="237"/>
      <c r="D1044" s="237"/>
      <c r="E1044" s="237"/>
      <c r="F1044" s="237"/>
      <c r="G1044" s="237"/>
      <c r="H1044" s="237"/>
      <c r="I1044" s="237"/>
    </row>
    <row r="1045" spans="1:9" ht="14.4">
      <c r="A1045" s="237"/>
      <c r="B1045" s="237"/>
      <c r="C1045" s="237"/>
      <c r="D1045" s="237"/>
      <c r="E1045" s="237"/>
      <c r="F1045" s="237"/>
      <c r="G1045" s="237"/>
      <c r="H1045" s="237"/>
      <c r="I1045" s="237"/>
    </row>
    <row r="1046" spans="1:9" ht="14.4">
      <c r="A1046" s="237"/>
      <c r="B1046" s="237"/>
      <c r="C1046" s="237"/>
      <c r="D1046" s="237"/>
      <c r="E1046" s="237"/>
      <c r="F1046" s="237"/>
      <c r="G1046" s="237"/>
      <c r="H1046" s="237"/>
      <c r="I1046" s="237"/>
    </row>
    <row r="1047" spans="1:9" ht="14.4">
      <c r="A1047" s="237"/>
      <c r="B1047" s="237"/>
      <c r="C1047" s="237"/>
      <c r="D1047" s="237"/>
      <c r="E1047" s="237"/>
      <c r="F1047" s="237"/>
      <c r="G1047" s="237"/>
      <c r="H1047" s="237"/>
      <c r="I1047" s="237"/>
    </row>
    <row r="1048" spans="1:9" ht="14.4">
      <c r="A1048" s="237"/>
      <c r="B1048" s="237"/>
      <c r="C1048" s="237"/>
      <c r="D1048" s="237"/>
      <c r="E1048" s="237"/>
      <c r="F1048" s="237"/>
      <c r="G1048" s="237"/>
      <c r="H1048" s="237"/>
      <c r="I1048" s="237"/>
    </row>
    <row r="1049" spans="1:9" ht="14.4">
      <c r="A1049" s="237"/>
      <c r="B1049" s="237"/>
      <c r="C1049" s="237"/>
      <c r="D1049" s="237"/>
      <c r="E1049" s="237"/>
      <c r="F1049" s="237"/>
      <c r="G1049" s="237"/>
      <c r="H1049" s="237"/>
      <c r="I1049" s="237"/>
    </row>
    <row r="1050" spans="1:9" ht="14.4">
      <c r="A1050" s="237"/>
      <c r="B1050" s="237"/>
      <c r="C1050" s="237"/>
      <c r="D1050" s="237"/>
      <c r="E1050" s="237"/>
      <c r="F1050" s="237"/>
      <c r="G1050" s="237"/>
      <c r="H1050" s="237"/>
      <c r="I1050" s="237"/>
    </row>
    <row r="1051" spans="1:9" ht="14.4">
      <c r="A1051" s="237" t="s">
        <v>527</v>
      </c>
      <c r="B1051" s="237"/>
      <c r="C1051" s="237"/>
      <c r="D1051" s="237"/>
      <c r="E1051" s="237"/>
      <c r="F1051" s="237"/>
      <c r="G1051" s="237"/>
      <c r="H1051" s="237"/>
      <c r="I1051" s="237"/>
    </row>
    <row r="1052" spans="1:9" ht="14.4">
      <c r="A1052" s="237"/>
      <c r="B1052" s="237"/>
      <c r="C1052" s="237"/>
      <c r="D1052" s="237"/>
      <c r="E1052" s="237"/>
      <c r="F1052" s="237"/>
      <c r="G1052" s="237"/>
      <c r="H1052" s="237"/>
      <c r="I1052" s="237"/>
    </row>
    <row r="1053" spans="1:9" ht="14.4">
      <c r="A1053" s="237"/>
      <c r="B1053" s="237"/>
      <c r="C1053" s="237"/>
      <c r="D1053" s="237"/>
      <c r="E1053" s="237"/>
      <c r="F1053" s="237"/>
      <c r="G1053" s="237"/>
      <c r="H1053" s="237"/>
      <c r="I1053" s="237"/>
    </row>
    <row r="1054" spans="1:9" ht="14.4">
      <c r="A1054" s="237"/>
      <c r="B1054" s="237"/>
      <c r="C1054" s="237"/>
      <c r="D1054" s="237"/>
      <c r="E1054" s="237"/>
      <c r="F1054" s="237"/>
      <c r="G1054" s="237"/>
      <c r="H1054" s="237"/>
      <c r="I1054" s="237"/>
    </row>
    <row r="1055" spans="1:9" ht="14.4">
      <c r="A1055" s="237"/>
      <c r="B1055" s="237"/>
      <c r="C1055" s="237"/>
      <c r="D1055" s="237"/>
      <c r="E1055" s="237"/>
      <c r="F1055" s="237"/>
      <c r="G1055" s="237"/>
      <c r="H1055" s="237"/>
      <c r="I1055" s="237"/>
    </row>
    <row r="1056" spans="1:9" ht="14.4">
      <c r="A1056" s="237"/>
      <c r="B1056" s="237"/>
      <c r="C1056" s="237"/>
      <c r="D1056" s="237"/>
      <c r="E1056" s="237"/>
      <c r="F1056" s="237"/>
      <c r="G1056" s="237"/>
      <c r="H1056" s="237"/>
      <c r="I1056" s="237"/>
    </row>
    <row r="1057" spans="1:9" ht="14.4">
      <c r="A1057" s="237"/>
      <c r="B1057" s="237"/>
      <c r="C1057" s="237"/>
      <c r="D1057" s="237"/>
      <c r="E1057" s="237"/>
      <c r="F1057" s="237"/>
      <c r="G1057" s="237"/>
      <c r="H1057" s="237"/>
      <c r="I1057" s="237"/>
    </row>
    <row r="1058" spans="1:9" ht="14.4">
      <c r="A1058" s="237"/>
      <c r="B1058" s="237"/>
      <c r="C1058" s="237"/>
      <c r="D1058" s="237"/>
      <c r="E1058" s="237"/>
      <c r="F1058" s="237"/>
      <c r="G1058" s="237"/>
      <c r="H1058" s="237"/>
      <c r="I1058" s="237"/>
    </row>
    <row r="1059" spans="1:9" ht="14.4">
      <c r="A1059" s="237"/>
      <c r="B1059" s="237"/>
      <c r="C1059" s="237"/>
      <c r="D1059" s="237"/>
      <c r="E1059" s="237"/>
      <c r="F1059" s="237"/>
      <c r="G1059" s="237"/>
      <c r="H1059" s="237"/>
      <c r="I1059" s="237"/>
    </row>
    <row r="1060" spans="1:9" ht="14.4">
      <c r="A1060" s="237"/>
      <c r="B1060" s="237"/>
      <c r="C1060" s="237"/>
      <c r="D1060" s="237"/>
      <c r="E1060" s="237"/>
      <c r="F1060" s="237"/>
      <c r="G1060" s="237"/>
      <c r="H1060" s="237"/>
      <c r="I1060" s="237"/>
    </row>
    <row r="1061" spans="1:9" ht="14.4">
      <c r="A1061" s="237"/>
      <c r="B1061" s="237"/>
      <c r="C1061" s="237"/>
      <c r="D1061" s="237"/>
      <c r="E1061" s="237"/>
      <c r="F1061" s="237"/>
      <c r="G1061" s="237"/>
      <c r="H1061" s="237"/>
      <c r="I1061" s="237"/>
    </row>
    <row r="1062" spans="1:9" ht="14.4">
      <c r="A1062" s="237"/>
      <c r="B1062" s="237"/>
      <c r="C1062" s="237"/>
      <c r="D1062" s="237"/>
      <c r="E1062" s="237"/>
      <c r="F1062" s="237"/>
      <c r="G1062" s="237"/>
      <c r="H1062" s="237"/>
      <c r="I1062" s="237"/>
    </row>
    <row r="1063" spans="1:9" ht="14.4">
      <c r="A1063" s="237"/>
      <c r="B1063" s="237"/>
      <c r="C1063" s="237"/>
      <c r="D1063" s="237"/>
      <c r="E1063" s="237"/>
      <c r="F1063" s="237"/>
      <c r="G1063" s="237"/>
      <c r="H1063" s="237"/>
      <c r="I1063" s="237"/>
    </row>
    <row r="1064" spans="1:9" ht="14.4">
      <c r="A1064" s="237"/>
      <c r="B1064" s="237"/>
      <c r="C1064" s="237"/>
      <c r="D1064" s="237"/>
      <c r="E1064" s="237"/>
      <c r="F1064" s="237"/>
      <c r="G1064" s="237"/>
      <c r="H1064" s="237"/>
      <c r="I1064" s="237"/>
    </row>
    <row r="1065" spans="1:9" ht="14.4">
      <c r="A1065" s="237"/>
      <c r="B1065" s="237"/>
      <c r="C1065" s="237"/>
      <c r="D1065" s="237"/>
      <c r="E1065" s="237"/>
      <c r="F1065" s="237"/>
      <c r="G1065" s="237"/>
      <c r="H1065" s="237"/>
      <c r="I1065" s="237"/>
    </row>
    <row r="1066" spans="1:9" ht="14.4">
      <c r="A1066" s="237"/>
      <c r="B1066" s="237"/>
      <c r="C1066" s="237"/>
      <c r="D1066" s="237"/>
      <c r="E1066" s="237"/>
      <c r="F1066" s="237"/>
      <c r="G1066" s="237"/>
      <c r="H1066" s="237"/>
      <c r="I1066" s="237"/>
    </row>
    <row r="1067" spans="1:9" ht="14.4">
      <c r="A1067" s="237"/>
      <c r="B1067" s="237"/>
      <c r="C1067" s="237"/>
      <c r="D1067" s="237"/>
      <c r="E1067" s="237"/>
      <c r="F1067" s="237"/>
      <c r="G1067" s="237"/>
      <c r="H1067" s="237"/>
      <c r="I1067" s="237"/>
    </row>
    <row r="1068" spans="1:9" ht="14.4">
      <c r="A1068" s="237"/>
      <c r="B1068" s="237"/>
      <c r="C1068" s="237"/>
      <c r="D1068" s="237"/>
      <c r="E1068" s="237"/>
      <c r="F1068" s="237"/>
      <c r="G1068" s="237"/>
      <c r="H1068" s="237"/>
      <c r="I1068" s="237"/>
    </row>
    <row r="1069" spans="1:9" ht="14.4">
      <c r="A1069" s="237"/>
      <c r="B1069" s="237"/>
      <c r="C1069" s="237"/>
      <c r="D1069" s="237"/>
      <c r="E1069" s="237"/>
      <c r="F1069" s="237"/>
      <c r="G1069" s="237"/>
      <c r="H1069" s="237"/>
      <c r="I1069" s="237"/>
    </row>
    <row r="1070" spans="1:9" ht="14.4">
      <c r="A1070" s="237"/>
      <c r="B1070" s="237"/>
      <c r="C1070" s="237"/>
      <c r="D1070" s="237"/>
      <c r="E1070" s="237"/>
      <c r="F1070" s="237"/>
      <c r="G1070" s="237"/>
      <c r="H1070" s="237"/>
      <c r="I1070" s="237"/>
    </row>
    <row r="1071" spans="1:9" ht="14.4">
      <c r="A1071" s="237"/>
      <c r="B1071" s="237"/>
      <c r="C1071" s="237"/>
      <c r="D1071" s="237"/>
      <c r="E1071" s="237"/>
      <c r="F1071" s="237"/>
      <c r="G1071" s="237"/>
      <c r="H1071" s="237"/>
      <c r="I1071" s="237"/>
    </row>
    <row r="1072" spans="1:9" ht="14.4">
      <c r="A1072" s="237"/>
      <c r="B1072" s="237"/>
      <c r="C1072" s="237"/>
      <c r="D1072" s="237"/>
      <c r="E1072" s="237"/>
      <c r="F1072" s="237"/>
      <c r="G1072" s="237"/>
      <c r="H1072" s="237"/>
      <c r="I1072" s="237"/>
    </row>
    <row r="1073" spans="1:9" ht="14.4">
      <c r="A1073" s="237"/>
      <c r="B1073" s="237"/>
      <c r="C1073" s="237"/>
      <c r="D1073" s="237"/>
      <c r="E1073" s="237"/>
      <c r="F1073" s="237"/>
      <c r="G1073" s="237"/>
      <c r="H1073" s="237"/>
      <c r="I1073" s="237"/>
    </row>
    <row r="1074" spans="1:9" ht="14.4">
      <c r="A1074" s="237"/>
      <c r="B1074" s="237"/>
      <c r="C1074" s="237"/>
      <c r="D1074" s="237"/>
      <c r="E1074" s="237"/>
      <c r="F1074" s="237"/>
      <c r="G1074" s="237"/>
      <c r="H1074" s="237"/>
      <c r="I1074" s="237"/>
    </row>
    <row r="1075" spans="1:9" ht="14.4">
      <c r="A1075" s="237"/>
      <c r="B1075" s="237"/>
      <c r="C1075" s="237"/>
      <c r="D1075" s="237"/>
      <c r="E1075" s="237"/>
      <c r="F1075" s="237"/>
      <c r="G1075" s="237"/>
      <c r="H1075" s="237"/>
      <c r="I1075" s="237"/>
    </row>
    <row r="1076" spans="1:9" ht="14.4">
      <c r="A1076" s="237"/>
      <c r="B1076" s="237"/>
      <c r="C1076" s="237"/>
      <c r="D1076" s="237"/>
      <c r="E1076" s="237"/>
      <c r="F1076" s="237"/>
      <c r="G1076" s="237"/>
      <c r="H1076" s="237"/>
      <c r="I1076" s="237"/>
    </row>
    <row r="1077" spans="1:9" ht="14.4">
      <c r="A1077" s="237"/>
      <c r="B1077" s="237"/>
      <c r="C1077" s="237"/>
      <c r="D1077" s="237"/>
      <c r="E1077" s="237"/>
      <c r="F1077" s="237"/>
      <c r="G1077" s="237"/>
      <c r="H1077" s="237"/>
      <c r="I1077" s="237"/>
    </row>
    <row r="1078" spans="1:9" ht="14.4">
      <c r="A1078" s="237"/>
      <c r="B1078" s="237"/>
      <c r="C1078" s="237"/>
      <c r="D1078" s="237"/>
      <c r="E1078" s="237"/>
      <c r="F1078" s="237"/>
      <c r="G1078" s="237"/>
      <c r="H1078" s="237"/>
      <c r="I1078" s="237"/>
    </row>
    <row r="1079" spans="1:9" ht="14.4">
      <c r="A1079" s="237"/>
      <c r="B1079" s="237"/>
      <c r="C1079" s="237"/>
      <c r="D1079" s="237"/>
      <c r="E1079" s="237"/>
      <c r="F1079" s="237"/>
      <c r="G1079" s="237"/>
      <c r="H1079" s="237"/>
      <c r="I1079" s="237"/>
    </row>
    <row r="1080" spans="1:9" ht="14.4">
      <c r="A1080" s="237"/>
      <c r="B1080" s="237"/>
      <c r="C1080" s="237"/>
      <c r="D1080" s="237"/>
      <c r="E1080" s="237"/>
      <c r="F1080" s="237"/>
      <c r="G1080" s="237"/>
      <c r="H1080" s="237"/>
      <c r="I1080" s="237"/>
    </row>
    <row r="1081" spans="1:9" ht="14.4">
      <c r="A1081" s="237"/>
      <c r="B1081" s="237"/>
      <c r="C1081" s="237"/>
      <c r="D1081" s="237"/>
      <c r="E1081" s="237"/>
      <c r="F1081" s="237"/>
      <c r="G1081" s="237"/>
      <c r="H1081" s="237"/>
      <c r="I1081" s="237"/>
    </row>
    <row r="1082" spans="1:9" ht="14.4">
      <c r="A1082" s="237"/>
      <c r="B1082" s="237"/>
      <c r="C1082" s="237"/>
      <c r="D1082" s="237"/>
      <c r="E1082" s="237"/>
      <c r="F1082" s="237"/>
      <c r="G1082" s="237"/>
      <c r="H1082" s="237"/>
      <c r="I1082" s="237"/>
    </row>
    <row r="1083" spans="1:9" ht="14.4">
      <c r="A1083" s="237"/>
      <c r="B1083" s="237"/>
      <c r="C1083" s="237"/>
      <c r="D1083" s="237"/>
      <c r="E1083" s="237"/>
      <c r="F1083" s="237"/>
      <c r="G1083" s="237"/>
      <c r="H1083" s="237"/>
      <c r="I1083" s="237"/>
    </row>
    <row r="1084" spans="1:9" ht="14.4">
      <c r="A1084" s="237"/>
      <c r="B1084" s="237"/>
      <c r="C1084" s="237"/>
      <c r="D1084" s="237"/>
      <c r="E1084" s="237"/>
      <c r="F1084" s="237"/>
      <c r="G1084" s="237"/>
      <c r="H1084" s="237"/>
      <c r="I1084" s="237"/>
    </row>
    <row r="1085" spans="1:9" ht="14.4">
      <c r="A1085" s="237"/>
      <c r="B1085" s="237"/>
      <c r="C1085" s="237"/>
      <c r="D1085" s="237"/>
      <c r="E1085" s="237"/>
      <c r="F1085" s="237"/>
      <c r="G1085" s="237"/>
      <c r="H1085" s="237"/>
      <c r="I1085" s="237"/>
    </row>
    <row r="1086" spans="1:9" ht="14.4">
      <c r="A1086" s="237"/>
      <c r="B1086" s="237"/>
      <c r="C1086" s="237"/>
      <c r="D1086" s="237"/>
      <c r="E1086" s="237"/>
      <c r="F1086" s="237"/>
      <c r="G1086" s="237"/>
      <c r="H1086" s="237"/>
      <c r="I1086" s="237"/>
    </row>
    <row r="1087" spans="1:9" ht="14.4">
      <c r="A1087" s="237"/>
      <c r="B1087" s="237"/>
      <c r="C1087" s="237"/>
      <c r="D1087" s="237"/>
      <c r="E1087" s="237"/>
      <c r="F1087" s="237"/>
      <c r="G1087" s="237"/>
      <c r="H1087" s="237"/>
      <c r="I1087" s="237"/>
    </row>
    <row r="1088" spans="1:9" ht="14.4">
      <c r="A1088" s="237"/>
      <c r="B1088" s="237"/>
      <c r="C1088" s="237"/>
      <c r="D1088" s="237"/>
      <c r="E1088" s="237"/>
      <c r="F1088" s="237"/>
      <c r="G1088" s="237"/>
      <c r="H1088" s="237"/>
      <c r="I1088" s="237"/>
    </row>
    <row r="1089" spans="1:9" ht="14.4">
      <c r="A1089" s="237"/>
      <c r="B1089" s="237"/>
      <c r="C1089" s="237"/>
      <c r="D1089" s="237"/>
      <c r="E1089" s="237"/>
      <c r="F1089" s="237"/>
      <c r="G1089" s="237"/>
      <c r="H1089" s="237"/>
      <c r="I1089" s="237"/>
    </row>
    <row r="1090" spans="1:9" ht="14.4">
      <c r="A1090" s="237"/>
      <c r="B1090" s="237"/>
      <c r="C1090" s="237"/>
      <c r="D1090" s="237"/>
      <c r="E1090" s="237"/>
      <c r="F1090" s="237"/>
      <c r="G1090" s="237"/>
      <c r="H1090" s="237"/>
      <c r="I1090" s="237"/>
    </row>
    <row r="1091" spans="1:9" ht="14.4">
      <c r="A1091" s="237"/>
      <c r="B1091" s="237"/>
      <c r="C1091" s="237"/>
      <c r="D1091" s="237"/>
      <c r="E1091" s="237"/>
      <c r="F1091" s="237"/>
      <c r="G1091" s="237"/>
      <c r="H1091" s="237"/>
      <c r="I1091" s="237"/>
    </row>
    <row r="1092" spans="1:9" ht="14.4">
      <c r="A1092" s="237"/>
      <c r="B1092" s="237"/>
      <c r="C1092" s="237"/>
      <c r="D1092" s="237"/>
      <c r="E1092" s="237"/>
      <c r="F1092" s="237"/>
      <c r="G1092" s="237"/>
      <c r="H1092" s="237"/>
      <c r="I1092" s="237"/>
    </row>
    <row r="1093" spans="1:9" ht="14.4">
      <c r="A1093" s="237"/>
      <c r="B1093" s="237"/>
      <c r="C1093" s="237"/>
      <c r="D1093" s="237"/>
      <c r="E1093" s="237"/>
      <c r="F1093" s="237"/>
      <c r="G1093" s="237"/>
      <c r="H1093" s="237"/>
      <c r="I1093" s="237"/>
    </row>
    <row r="1094" spans="1:9" ht="14.4">
      <c r="A1094" s="237"/>
      <c r="B1094" s="237"/>
      <c r="C1094" s="237"/>
      <c r="D1094" s="237"/>
      <c r="E1094" s="237"/>
      <c r="F1094" s="237"/>
      <c r="G1094" s="237"/>
      <c r="H1094" s="237"/>
      <c r="I1094" s="237"/>
    </row>
    <row r="1095" spans="1:9" ht="14.4">
      <c r="A1095" s="237"/>
      <c r="B1095" s="237"/>
      <c r="C1095" s="237"/>
      <c r="D1095" s="237"/>
      <c r="E1095" s="237"/>
      <c r="F1095" s="237"/>
      <c r="G1095" s="237"/>
      <c r="H1095" s="237"/>
      <c r="I1095" s="237"/>
    </row>
    <row r="1096" spans="1:9" ht="14.4">
      <c r="A1096" s="237"/>
      <c r="B1096" s="237"/>
      <c r="C1096" s="237"/>
      <c r="D1096" s="237"/>
      <c r="E1096" s="237"/>
      <c r="F1096" s="237"/>
      <c r="G1096" s="237"/>
      <c r="H1096" s="237"/>
      <c r="I1096" s="237"/>
    </row>
    <row r="1097" spans="1:9" ht="14.4">
      <c r="A1097" s="237"/>
      <c r="B1097" s="237"/>
      <c r="C1097" s="237"/>
      <c r="D1097" s="237"/>
      <c r="E1097" s="237"/>
      <c r="F1097" s="237"/>
      <c r="G1097" s="237"/>
      <c r="H1097" s="237"/>
      <c r="I1097" s="237"/>
    </row>
    <row r="1098" spans="1:9" ht="14.4">
      <c r="A1098" s="237"/>
      <c r="B1098" s="237"/>
      <c r="C1098" s="237"/>
      <c r="D1098" s="237"/>
      <c r="E1098" s="237"/>
      <c r="F1098" s="237"/>
      <c r="G1098" s="237"/>
      <c r="H1098" s="237"/>
      <c r="I1098" s="237"/>
    </row>
    <row r="1099" spans="1:9" ht="14.4">
      <c r="A1099" s="237"/>
      <c r="B1099" s="237"/>
      <c r="C1099" s="237"/>
      <c r="D1099" s="237"/>
      <c r="E1099" s="237"/>
      <c r="F1099" s="237"/>
      <c r="G1099" s="237"/>
      <c r="H1099" s="237"/>
      <c r="I1099" s="237"/>
    </row>
    <row r="1100" spans="1:9" ht="14.4">
      <c r="A1100" s="237"/>
      <c r="B1100" s="237"/>
      <c r="C1100" s="237"/>
      <c r="D1100" s="237"/>
      <c r="E1100" s="237"/>
      <c r="F1100" s="237"/>
      <c r="G1100" s="237"/>
      <c r="H1100" s="237"/>
      <c r="I1100" s="237"/>
    </row>
  </sheetData>
  <mergeCells count="22">
    <mergeCell ref="A651:I700"/>
    <mergeCell ref="A401:I450"/>
    <mergeCell ref="A451:I500"/>
    <mergeCell ref="A501:I550"/>
    <mergeCell ref="A551:I600"/>
    <mergeCell ref="A601:I650"/>
    <mergeCell ref="A951:I1000"/>
    <mergeCell ref="A1001:I1050"/>
    <mergeCell ref="A1051:I1100"/>
    <mergeCell ref="A1:I50"/>
    <mergeCell ref="A51:I100"/>
    <mergeCell ref="A101:I150"/>
    <mergeCell ref="A151:I200"/>
    <mergeCell ref="A201:I250"/>
    <mergeCell ref="A901:I950"/>
    <mergeCell ref="A701:I750"/>
    <mergeCell ref="A751:I800"/>
    <mergeCell ref="A251:I300"/>
    <mergeCell ref="A851:I900"/>
    <mergeCell ref="A801:I850"/>
    <mergeCell ref="A301:I350"/>
    <mergeCell ref="A351:I400"/>
  </mergeCells>
  <pageMargins left="1.1023622047244095" right="0.70866141732283472" top="0.74803149606299213" bottom="0.74803149606299213" header="0.31496062992125984" footer="0.31496062992125984"/>
  <pageSetup paperSize="9" scale="9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RE-1</vt:lpstr>
      <vt:lpstr>Sheet1</vt:lpstr>
      <vt:lpstr>'RE-1'!Print_Area</vt:lpstr>
      <vt:lpstr>Sheet1!Print_Area</vt:lpstr>
      <vt:lpstr>'RE-1'!Print_Titles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2024-01-24T13:16:34Z</cp:lastPrinted>
  <dcterms:created xsi:type="dcterms:W3CDTF">2023-11-16T05:52:07Z</dcterms:created>
  <dcterms:modified xsi:type="dcterms:W3CDTF">2024-01-27T07:27:48Z</dcterms:modified>
</cp:coreProperties>
</file>